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E:\FERREAS\"/>
    </mc:Choice>
  </mc:AlternateContent>
  <xr:revisionPtr revIDLastSave="0" documentId="13_ncr:1_{F1952093-DD15-4A2B-BC27-A03377E93805}" xr6:coauthVersionLast="47" xr6:coauthVersionMax="47" xr10:uidLastSave="{00000000-0000-0000-0000-000000000000}"/>
  <bookViews>
    <workbookView xWindow="10140" yWindow="0" windowWidth="10455" windowHeight="10905" tabRatio="593" firstSheet="1" activeTab="1" xr2:uid="{00000000-000D-0000-FFFF-FFFF00000000}"/>
  </bookViews>
  <sheets>
    <sheet name="ÍNDICE" sheetId="7" r:id="rId1"/>
    <sheet name="1. FVCA" sheetId="6" r:id="rId2"/>
    <sheet name="2. FSO" sheetId="2" r:id="rId3"/>
    <sheet name="3. Línea 1" sheetId="5" r:id="rId4"/>
  </sheets>
  <externalReferences>
    <externalReference r:id="rId5"/>
  </externalReferences>
  <definedNames>
    <definedName name="ACVIA">[1]Ingresos!$E$9:$E$1048576</definedName>
    <definedName name="AEPA">[1]Ingresos!$G$9:$G$1048576</definedName>
    <definedName name="AMRO">[1]Ingresos!$F$9:$F$1048576</definedName>
    <definedName name="_xlnm.Print_Area" localSheetId="0">ÍNDICE!$B$2:$E$12</definedName>
    <definedName name="MES_">[1]Ingresos!$C$9:$C$1048576</definedName>
    <definedName name="OTROS">[1]Ingresos!$H$9:$H$1048576</definedName>
    <definedName name="YEAR">[1]Ingresos!$B$9:$B$1048576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W23" i="6" l="1"/>
  <c r="FL34" i="2" l="1"/>
  <c r="FV23" i="6"/>
  <c r="FK34" i="2" l="1"/>
  <c r="FU23" i="6" l="1"/>
  <c r="FI34" i="2" l="1"/>
  <c r="FJ34" i="2"/>
  <c r="FT23" i="6" l="1"/>
  <c r="FS23" i="6"/>
  <c r="FH34" i="2"/>
  <c r="FG34" i="2"/>
  <c r="FR23" i="6" l="1"/>
  <c r="FQ23" i="6" l="1"/>
  <c r="FQ14" i="6"/>
  <c r="FM106" i="5" l="1"/>
  <c r="FM105" i="5"/>
  <c r="FM104" i="5"/>
  <c r="FM103" i="5"/>
  <c r="FM102" i="5"/>
  <c r="FM101" i="5"/>
  <c r="FM100" i="5"/>
  <c r="FM99" i="5"/>
  <c r="FM98" i="5"/>
  <c r="FM97" i="5"/>
  <c r="FM96" i="5"/>
  <c r="FM95" i="5"/>
  <c r="FM94" i="5"/>
  <c r="FM93" i="5"/>
  <c r="FM92" i="5"/>
  <c r="FM91" i="5"/>
  <c r="FM90" i="5"/>
  <c r="FM89" i="5"/>
  <c r="FM88" i="5"/>
  <c r="FM87" i="5"/>
  <c r="FM86" i="5"/>
  <c r="FM85" i="5"/>
  <c r="FM84" i="5"/>
  <c r="FM83" i="5"/>
  <c r="FM82" i="5"/>
  <c r="FM81" i="5"/>
  <c r="FL80" i="5"/>
  <c r="FK80" i="5"/>
  <c r="FJ80" i="5"/>
  <c r="FI80" i="5"/>
  <c r="FH80" i="5"/>
  <c r="FG80" i="5"/>
  <c r="FF80" i="5"/>
  <c r="FE80" i="5"/>
  <c r="FD80" i="5"/>
  <c r="FC80" i="5"/>
  <c r="FB80" i="5"/>
  <c r="FA80" i="5"/>
  <c r="FM75" i="5"/>
  <c r="FM71" i="5"/>
  <c r="FM70" i="5"/>
  <c r="FM69" i="5"/>
  <c r="FM64" i="5"/>
  <c r="FM62" i="5"/>
  <c r="FM61" i="5"/>
  <c r="FM60" i="5"/>
  <c r="FM59" i="5"/>
  <c r="FM58" i="5"/>
  <c r="FM57" i="5"/>
  <c r="FM56" i="5"/>
  <c r="FM51" i="5"/>
  <c r="FM50" i="5"/>
  <c r="FM49" i="5"/>
  <c r="FM48" i="5"/>
  <c r="FM46" i="5"/>
  <c r="FM45" i="5"/>
  <c r="FM40" i="5"/>
  <c r="FM39" i="5"/>
  <c r="FM38" i="5"/>
  <c r="FM37" i="5"/>
  <c r="FM36" i="5"/>
  <c r="FM31" i="5"/>
  <c r="FM30" i="5"/>
  <c r="FM22" i="5"/>
  <c r="FM21" i="5"/>
  <c r="FM20" i="5"/>
  <c r="FM19" i="5"/>
  <c r="FM18" i="5"/>
  <c r="FM13" i="5"/>
  <c r="FM12" i="5"/>
  <c r="FM11" i="5"/>
  <c r="FM10" i="5"/>
  <c r="FM9" i="5"/>
  <c r="FM8" i="5"/>
  <c r="FG8" i="2"/>
  <c r="FH8" i="2"/>
  <c r="FS37" i="2"/>
  <c r="FS36" i="2"/>
  <c r="FS35" i="2"/>
  <c r="FR34" i="2"/>
  <c r="FS34" i="2" s="1"/>
  <c r="FS33" i="2"/>
  <c r="FS32" i="2"/>
  <c r="FR31" i="2"/>
  <c r="FQ31" i="2"/>
  <c r="FP31" i="2"/>
  <c r="FO31" i="2"/>
  <c r="FN31" i="2"/>
  <c r="FM31" i="2"/>
  <c r="FL31" i="2"/>
  <c r="FK31" i="2"/>
  <c r="FJ31" i="2"/>
  <c r="FI31" i="2"/>
  <c r="FH31" i="2"/>
  <c r="FG31" i="2"/>
  <c r="FS30" i="2"/>
  <c r="FS29" i="2"/>
  <c r="FR28" i="2"/>
  <c r="FQ28" i="2"/>
  <c r="FP28" i="2"/>
  <c r="FO28" i="2"/>
  <c r="FN28" i="2"/>
  <c r="FM28" i="2"/>
  <c r="FL28" i="2"/>
  <c r="FK28" i="2"/>
  <c r="FJ28" i="2"/>
  <c r="FI28" i="2"/>
  <c r="FH28" i="2"/>
  <c r="FG28" i="2"/>
  <c r="FS22" i="2"/>
  <c r="FS21" i="2"/>
  <c r="FR20" i="2"/>
  <c r="FQ20" i="2"/>
  <c r="FP20" i="2"/>
  <c r="FO20" i="2"/>
  <c r="FN20" i="2"/>
  <c r="FM20" i="2"/>
  <c r="FL20" i="2"/>
  <c r="FK20" i="2"/>
  <c r="FJ20" i="2"/>
  <c r="FI20" i="2"/>
  <c r="FH20" i="2"/>
  <c r="FG20" i="2"/>
  <c r="FS19" i="2"/>
  <c r="FS18" i="2"/>
  <c r="FR17" i="2"/>
  <c r="FQ17" i="2"/>
  <c r="FP17" i="2"/>
  <c r="FO17" i="2"/>
  <c r="FN17" i="2"/>
  <c r="FM17" i="2"/>
  <c r="FL17" i="2"/>
  <c r="FK17" i="2"/>
  <c r="FJ17" i="2"/>
  <c r="FI17" i="2"/>
  <c r="FH17" i="2"/>
  <c r="FG17" i="2"/>
  <c r="FS16" i="2"/>
  <c r="FS15" i="2"/>
  <c r="FR14" i="2"/>
  <c r="FQ14" i="2"/>
  <c r="FP14" i="2"/>
  <c r="FO14" i="2"/>
  <c r="FN14" i="2"/>
  <c r="FM14" i="2"/>
  <c r="FL14" i="2"/>
  <c r="FK14" i="2"/>
  <c r="FJ14" i="2"/>
  <c r="FI14" i="2"/>
  <c r="FH14" i="2"/>
  <c r="FG14" i="2"/>
  <c r="FS13" i="2"/>
  <c r="FS12" i="2"/>
  <c r="FR11" i="2"/>
  <c r="FQ11" i="2"/>
  <c r="FP11" i="2"/>
  <c r="FO11" i="2"/>
  <c r="FN11" i="2"/>
  <c r="FM11" i="2"/>
  <c r="FL11" i="2"/>
  <c r="FK11" i="2"/>
  <c r="FJ11" i="2"/>
  <c r="FI11" i="2"/>
  <c r="FH11" i="2"/>
  <c r="FG11" i="2"/>
  <c r="FS10" i="2"/>
  <c r="FS9" i="2"/>
  <c r="FR8" i="2"/>
  <c r="FQ8" i="2"/>
  <c r="FP8" i="2"/>
  <c r="FO8" i="2"/>
  <c r="FN8" i="2"/>
  <c r="FM8" i="2"/>
  <c r="FL8" i="2"/>
  <c r="FK8" i="2"/>
  <c r="FJ8" i="2"/>
  <c r="FI8" i="2"/>
  <c r="EX21" i="5"/>
  <c r="EW21" i="5"/>
  <c r="EW20" i="5"/>
  <c r="FM38" i="2" l="1"/>
  <c r="FN38" i="2"/>
  <c r="FL38" i="2"/>
  <c r="FK38" i="2"/>
  <c r="FP38" i="2"/>
  <c r="FQ38" i="2"/>
  <c r="FJ38" i="2"/>
  <c r="FO38" i="2"/>
  <c r="FR38" i="2"/>
  <c r="FS17" i="2"/>
  <c r="FS31" i="2"/>
  <c r="FI38" i="2"/>
  <c r="FS14" i="2"/>
  <c r="FS11" i="2"/>
  <c r="FS8" i="2"/>
  <c r="FH38" i="2"/>
  <c r="FS20" i="2"/>
  <c r="FM80" i="5"/>
  <c r="FG38" i="2"/>
  <c r="FS28" i="2"/>
  <c r="FM14" i="6"/>
  <c r="FN14" i="6"/>
  <c r="FS38" i="2" l="1"/>
  <c r="EV18" i="5"/>
  <c r="FL14" i="6" l="1"/>
  <c r="FO23" i="6" l="1"/>
  <c r="FN23" i="6"/>
  <c r="FM23" i="6"/>
  <c r="FL23" i="6"/>
  <c r="FK23" i="6"/>
  <c r="FJ23" i="6"/>
  <c r="FI23" i="6"/>
  <c r="FH23" i="6"/>
  <c r="FG23" i="6"/>
  <c r="FF23" i="6"/>
  <c r="FE23" i="6"/>
  <c r="FD23" i="6"/>
  <c r="FP22" i="6"/>
  <c r="FP21" i="6"/>
  <c r="FP20" i="6"/>
  <c r="FP19" i="6"/>
  <c r="FP14" i="6"/>
  <c r="FP13" i="6"/>
  <c r="FP12" i="6"/>
  <c r="FP11" i="6"/>
  <c r="FP10" i="6"/>
  <c r="FP9" i="6"/>
  <c r="FP8" i="6"/>
  <c r="EZ106" i="5"/>
  <c r="EZ105" i="5"/>
  <c r="EZ104" i="5"/>
  <c r="EZ103" i="5"/>
  <c r="EZ102" i="5"/>
  <c r="EZ101" i="5"/>
  <c r="EZ100" i="5"/>
  <c r="EZ99" i="5"/>
  <c r="EZ98" i="5"/>
  <c r="EZ97" i="5"/>
  <c r="EZ96" i="5"/>
  <c r="EZ95" i="5"/>
  <c r="EZ94" i="5"/>
  <c r="EZ93" i="5"/>
  <c r="EZ92" i="5"/>
  <c r="EZ91" i="5"/>
  <c r="EZ90" i="5"/>
  <c r="EZ89" i="5"/>
  <c r="EZ88" i="5"/>
  <c r="EZ87" i="5"/>
  <c r="EZ86" i="5"/>
  <c r="EZ85" i="5"/>
  <c r="EZ84" i="5"/>
  <c r="EZ83" i="5"/>
  <c r="EZ82" i="5"/>
  <c r="EZ81" i="5"/>
  <c r="EY80" i="5"/>
  <c r="EX80" i="5"/>
  <c r="EW80" i="5"/>
  <c r="EV80" i="5"/>
  <c r="EU80" i="5"/>
  <c r="ET80" i="5"/>
  <c r="ES80" i="5"/>
  <c r="ER80" i="5"/>
  <c r="EQ80" i="5"/>
  <c r="EP80" i="5"/>
  <c r="EO80" i="5"/>
  <c r="EN80" i="5"/>
  <c r="EZ75" i="5"/>
  <c r="EZ71" i="5"/>
  <c r="EZ70" i="5"/>
  <c r="EZ69" i="5"/>
  <c r="EZ64" i="5"/>
  <c r="EZ62" i="5"/>
  <c r="EZ61" i="5"/>
  <c r="EZ60" i="5"/>
  <c r="EZ59" i="5"/>
  <c r="EZ58" i="5"/>
  <c r="EZ57" i="5"/>
  <c r="EZ56" i="5"/>
  <c r="EZ51" i="5"/>
  <c r="EZ50" i="5"/>
  <c r="EZ49" i="5"/>
  <c r="EZ48" i="5"/>
  <c r="EZ47" i="5"/>
  <c r="EZ46" i="5"/>
  <c r="EZ45" i="5"/>
  <c r="EZ40" i="5"/>
  <c r="EZ39" i="5"/>
  <c r="EZ38" i="5"/>
  <c r="EZ37" i="5"/>
  <c r="EZ36" i="5"/>
  <c r="EZ31" i="5"/>
  <c r="EZ30" i="5"/>
  <c r="EZ22" i="5"/>
  <c r="EZ21" i="5"/>
  <c r="EZ20" i="5"/>
  <c r="EZ19" i="5"/>
  <c r="EZ18" i="5"/>
  <c r="EZ13" i="5"/>
  <c r="EZ12" i="5"/>
  <c r="EZ11" i="5"/>
  <c r="EZ10" i="5"/>
  <c r="EZ9" i="5"/>
  <c r="EZ8" i="5"/>
  <c r="FF37" i="2"/>
  <c r="FF36" i="2"/>
  <c r="FF35" i="2"/>
  <c r="FE34" i="2"/>
  <c r="EU34" i="2"/>
  <c r="ET34" i="2"/>
  <c r="FF33" i="2"/>
  <c r="FF32" i="2"/>
  <c r="FE31" i="2"/>
  <c r="FD31" i="2"/>
  <c r="FC31" i="2"/>
  <c r="FB31" i="2"/>
  <c r="FA31" i="2"/>
  <c r="EZ31" i="2"/>
  <c r="EY31" i="2"/>
  <c r="EX31" i="2"/>
  <c r="EW31" i="2"/>
  <c r="EV31" i="2"/>
  <c r="EU31" i="2"/>
  <c r="ET31" i="2"/>
  <c r="FF30" i="2"/>
  <c r="FF29" i="2"/>
  <c r="FE28" i="2"/>
  <c r="FD28" i="2"/>
  <c r="FC28" i="2"/>
  <c r="FB28" i="2"/>
  <c r="FA28" i="2"/>
  <c r="EZ28" i="2"/>
  <c r="EY28" i="2"/>
  <c r="EX28" i="2"/>
  <c r="EW28" i="2"/>
  <c r="EV28" i="2"/>
  <c r="EU28" i="2"/>
  <c r="ET28" i="2"/>
  <c r="FF22" i="2"/>
  <c r="FF21" i="2"/>
  <c r="FE20" i="2"/>
  <c r="FD20" i="2"/>
  <c r="FC20" i="2"/>
  <c r="FB20" i="2"/>
  <c r="FA20" i="2"/>
  <c r="EZ20" i="2"/>
  <c r="EY20" i="2"/>
  <c r="EX20" i="2"/>
  <c r="EW20" i="2"/>
  <c r="EV20" i="2"/>
  <c r="EU20" i="2"/>
  <c r="ET20" i="2"/>
  <c r="FF19" i="2"/>
  <c r="FF18" i="2"/>
  <c r="FE17" i="2"/>
  <c r="FD17" i="2"/>
  <c r="FC17" i="2"/>
  <c r="FB17" i="2"/>
  <c r="FA17" i="2"/>
  <c r="EZ17" i="2"/>
  <c r="EY17" i="2"/>
  <c r="EX17" i="2"/>
  <c r="EW17" i="2"/>
  <c r="EV17" i="2"/>
  <c r="EU17" i="2"/>
  <c r="ET17" i="2"/>
  <c r="FF16" i="2"/>
  <c r="FF15" i="2"/>
  <c r="FE14" i="2"/>
  <c r="FD14" i="2"/>
  <c r="FC14" i="2"/>
  <c r="FB14" i="2"/>
  <c r="FA14" i="2"/>
  <c r="EZ14" i="2"/>
  <c r="EY14" i="2"/>
  <c r="EX14" i="2"/>
  <c r="EW14" i="2"/>
  <c r="EV14" i="2"/>
  <c r="EU14" i="2"/>
  <c r="ET14" i="2"/>
  <c r="FF13" i="2"/>
  <c r="FF12" i="2"/>
  <c r="FE11" i="2"/>
  <c r="FD11" i="2"/>
  <c r="FC11" i="2"/>
  <c r="FB11" i="2"/>
  <c r="FA11" i="2"/>
  <c r="EZ11" i="2"/>
  <c r="EY11" i="2"/>
  <c r="EX11" i="2"/>
  <c r="EW11" i="2"/>
  <c r="EV11" i="2"/>
  <c r="EU11" i="2"/>
  <c r="ET11" i="2"/>
  <c r="FF10" i="2"/>
  <c r="FF9" i="2"/>
  <c r="FE8" i="2"/>
  <c r="FD8" i="2"/>
  <c r="FC8" i="2"/>
  <c r="FB8" i="2"/>
  <c r="FA8" i="2"/>
  <c r="EZ8" i="2"/>
  <c r="EY8" i="2"/>
  <c r="EX8" i="2"/>
  <c r="EW8" i="2"/>
  <c r="EV8" i="2"/>
  <c r="EU8" i="2"/>
  <c r="ET8" i="2"/>
  <c r="EM56" i="5"/>
  <c r="EM57" i="5"/>
  <c r="EM58" i="5"/>
  <c r="EM59" i="5"/>
  <c r="EM60" i="5"/>
  <c r="EM61" i="5"/>
  <c r="EM62" i="5"/>
  <c r="FD38" i="2" l="1"/>
  <c r="FM47" i="5"/>
  <c r="FF34" i="2"/>
  <c r="FB38" i="2"/>
  <c r="EY38" i="2"/>
  <c r="FA38" i="2"/>
  <c r="FE38" i="2"/>
  <c r="EX38" i="2"/>
  <c r="EZ38" i="2"/>
  <c r="EW38" i="2"/>
  <c r="EV38" i="2"/>
  <c r="FF14" i="2"/>
  <c r="EU38" i="2"/>
  <c r="FP23" i="6"/>
  <c r="EZ80" i="5"/>
  <c r="FF31" i="2"/>
  <c r="FC38" i="2"/>
  <c r="ET38" i="2"/>
  <c r="FF11" i="2"/>
  <c r="FF8" i="2"/>
  <c r="FF20" i="2"/>
  <c r="FF17" i="2"/>
  <c r="FF28" i="2"/>
  <c r="ER34" i="2"/>
  <c r="FF38" i="2" l="1"/>
  <c r="EL8" i="2"/>
  <c r="EH34" i="2" l="1"/>
  <c r="EM106" i="5"/>
  <c r="EM105" i="5"/>
  <c r="EM104" i="5"/>
  <c r="EM103" i="5"/>
  <c r="EM102" i="5"/>
  <c r="EM101" i="5"/>
  <c r="EM100" i="5"/>
  <c r="EM99" i="5"/>
  <c r="EM98" i="5"/>
  <c r="EM97" i="5"/>
  <c r="EM96" i="5"/>
  <c r="EM95" i="5"/>
  <c r="EM94" i="5"/>
  <c r="EM93" i="5"/>
  <c r="EM92" i="5"/>
  <c r="EM91" i="5"/>
  <c r="EM90" i="5"/>
  <c r="EM89" i="5"/>
  <c r="EM88" i="5"/>
  <c r="EM87" i="5"/>
  <c r="EM86" i="5"/>
  <c r="EM85" i="5"/>
  <c r="EM84" i="5"/>
  <c r="EM83" i="5"/>
  <c r="EM82" i="5"/>
  <c r="EM81" i="5"/>
  <c r="EL80" i="5"/>
  <c r="EK80" i="5"/>
  <c r="EJ80" i="5"/>
  <c r="EI80" i="5"/>
  <c r="EH80" i="5"/>
  <c r="EG80" i="5"/>
  <c r="EF80" i="5"/>
  <c r="EE80" i="5"/>
  <c r="ED80" i="5"/>
  <c r="EC80" i="5"/>
  <c r="EB80" i="5"/>
  <c r="EA80" i="5"/>
  <c r="EM75" i="5"/>
  <c r="EM71" i="5"/>
  <c r="EM70" i="5"/>
  <c r="EM69" i="5"/>
  <c r="EM64" i="5"/>
  <c r="EM51" i="5"/>
  <c r="EM50" i="5"/>
  <c r="EM49" i="5"/>
  <c r="EM48" i="5"/>
  <c r="EM47" i="5"/>
  <c r="EM46" i="5"/>
  <c r="EM45" i="5"/>
  <c r="EM40" i="5"/>
  <c r="EM39" i="5"/>
  <c r="EM38" i="5"/>
  <c r="EM37" i="5"/>
  <c r="EM36" i="5"/>
  <c r="EM31" i="5"/>
  <c r="EM30" i="5"/>
  <c r="EM22" i="5"/>
  <c r="EM21" i="5"/>
  <c r="EM20" i="5"/>
  <c r="EM19" i="5"/>
  <c r="EM18" i="5"/>
  <c r="EM13" i="5"/>
  <c r="EM12" i="5"/>
  <c r="EM11" i="5"/>
  <c r="EM10" i="5"/>
  <c r="EM9" i="5"/>
  <c r="EM8" i="5"/>
  <c r="ES37" i="2"/>
  <c r="ES36" i="2"/>
  <c r="ES35" i="2"/>
  <c r="EG34" i="2"/>
  <c r="ES33" i="2"/>
  <c r="ES32" i="2"/>
  <c r="ER31" i="2"/>
  <c r="EQ31" i="2"/>
  <c r="EP31" i="2"/>
  <c r="EO31" i="2"/>
  <c r="EN31" i="2"/>
  <c r="EM31" i="2"/>
  <c r="EL31" i="2"/>
  <c r="EK31" i="2"/>
  <c r="EJ31" i="2"/>
  <c r="EI31" i="2"/>
  <c r="EH31" i="2"/>
  <c r="EG31" i="2"/>
  <c r="ES30" i="2"/>
  <c r="ES29" i="2"/>
  <c r="ER28" i="2"/>
  <c r="EQ28" i="2"/>
  <c r="EP28" i="2"/>
  <c r="EO28" i="2"/>
  <c r="EN28" i="2"/>
  <c r="EM28" i="2"/>
  <c r="EL28" i="2"/>
  <c r="EK28" i="2"/>
  <c r="EJ28" i="2"/>
  <c r="EI28" i="2"/>
  <c r="EH28" i="2"/>
  <c r="EG28" i="2"/>
  <c r="ES22" i="2"/>
  <c r="ES21" i="2"/>
  <c r="ER20" i="2"/>
  <c r="EQ20" i="2"/>
  <c r="EP20" i="2"/>
  <c r="EO20" i="2"/>
  <c r="EN20" i="2"/>
  <c r="EM20" i="2"/>
  <c r="EL20" i="2"/>
  <c r="EK20" i="2"/>
  <c r="EJ20" i="2"/>
  <c r="EI20" i="2"/>
  <c r="EH20" i="2"/>
  <c r="EG20" i="2"/>
  <c r="ES19" i="2"/>
  <c r="ES18" i="2"/>
  <c r="ER17" i="2"/>
  <c r="EQ17" i="2"/>
  <c r="EP17" i="2"/>
  <c r="EO17" i="2"/>
  <c r="EN17" i="2"/>
  <c r="EM17" i="2"/>
  <c r="EL17" i="2"/>
  <c r="EK17" i="2"/>
  <c r="EJ17" i="2"/>
  <c r="EI17" i="2"/>
  <c r="EH17" i="2"/>
  <c r="EG17" i="2"/>
  <c r="ES16" i="2"/>
  <c r="ES15" i="2"/>
  <c r="ER14" i="2"/>
  <c r="EQ14" i="2"/>
  <c r="EP14" i="2"/>
  <c r="EO14" i="2"/>
  <c r="EN14" i="2"/>
  <c r="EM14" i="2"/>
  <c r="EL14" i="2"/>
  <c r="EK14" i="2"/>
  <c r="EJ14" i="2"/>
  <c r="EI14" i="2"/>
  <c r="EH14" i="2"/>
  <c r="EG14" i="2"/>
  <c r="ES13" i="2"/>
  <c r="ES12" i="2"/>
  <c r="ER11" i="2"/>
  <c r="EQ11" i="2"/>
  <c r="EP11" i="2"/>
  <c r="EO11" i="2"/>
  <c r="EN11" i="2"/>
  <c r="EM11" i="2"/>
  <c r="EL11" i="2"/>
  <c r="EK11" i="2"/>
  <c r="EJ11" i="2"/>
  <c r="EI11" i="2"/>
  <c r="EH11" i="2"/>
  <c r="EG11" i="2"/>
  <c r="ES10" i="2"/>
  <c r="ES9" i="2"/>
  <c r="ER8" i="2"/>
  <c r="EQ8" i="2"/>
  <c r="EP8" i="2"/>
  <c r="EO8" i="2"/>
  <c r="EN8" i="2"/>
  <c r="EM8" i="2"/>
  <c r="EK8" i="2"/>
  <c r="EJ8" i="2"/>
  <c r="EI8" i="2"/>
  <c r="EH8" i="2"/>
  <c r="EG8" i="2"/>
  <c r="FB23" i="6"/>
  <c r="FA23" i="6"/>
  <c r="EZ23" i="6"/>
  <c r="EY23" i="6"/>
  <c r="EX23" i="6"/>
  <c r="EW23" i="6"/>
  <c r="EV23" i="6"/>
  <c r="EU23" i="6"/>
  <c r="ET23" i="6"/>
  <c r="ES23" i="6"/>
  <c r="ER23" i="6"/>
  <c r="EQ23" i="6"/>
  <c r="FC22" i="6"/>
  <c r="FC21" i="6"/>
  <c r="FC20" i="6"/>
  <c r="FC19" i="6"/>
  <c r="FC14" i="6"/>
  <c r="FC13" i="6"/>
  <c r="FC12" i="6"/>
  <c r="FC11" i="6"/>
  <c r="FC10" i="6"/>
  <c r="FC9" i="6"/>
  <c r="FC8" i="6"/>
  <c r="EE23" i="6"/>
  <c r="EG38" i="2" l="1"/>
  <c r="EH38" i="2"/>
  <c r="EP38" i="2"/>
  <c r="EQ38" i="2"/>
  <c r="ER38" i="2"/>
  <c r="ES34" i="2"/>
  <c r="EL38" i="2"/>
  <c r="EM38" i="2"/>
  <c r="EN38" i="2"/>
  <c r="EO38" i="2"/>
  <c r="EK38" i="2"/>
  <c r="EM80" i="5"/>
  <c r="EI38" i="2"/>
  <c r="ES31" i="2"/>
  <c r="EJ38" i="2"/>
  <c r="ES28" i="2"/>
  <c r="ES20" i="2"/>
  <c r="ES17" i="2"/>
  <c r="ES14" i="2"/>
  <c r="ES11" i="2"/>
  <c r="ES8" i="2"/>
  <c r="FC23" i="6"/>
  <c r="DP80" i="5"/>
  <c r="ES38" i="2" l="1"/>
  <c r="DU11" i="2"/>
  <c r="DV11" i="2"/>
  <c r="DW11" i="2"/>
  <c r="DX11" i="2"/>
  <c r="DY11" i="2"/>
  <c r="DZ11" i="2"/>
  <c r="EA11" i="2"/>
  <c r="EB11" i="2"/>
  <c r="EC11" i="2"/>
  <c r="ED11" i="2"/>
  <c r="EE11" i="2"/>
  <c r="DT11" i="2"/>
  <c r="EF11" i="2" l="1"/>
  <c r="DZ106" i="5"/>
  <c r="DZ105" i="5"/>
  <c r="DZ104" i="5"/>
  <c r="DZ103" i="5"/>
  <c r="DZ102" i="5"/>
  <c r="DZ101" i="5"/>
  <c r="DZ100" i="5"/>
  <c r="DZ99" i="5"/>
  <c r="DZ98" i="5"/>
  <c r="DZ97" i="5"/>
  <c r="DZ96" i="5"/>
  <c r="DZ95" i="5"/>
  <c r="DZ94" i="5"/>
  <c r="DZ93" i="5"/>
  <c r="DZ92" i="5"/>
  <c r="DZ91" i="5"/>
  <c r="DZ90" i="5"/>
  <c r="DZ89" i="5"/>
  <c r="DZ88" i="5"/>
  <c r="DZ87" i="5"/>
  <c r="DZ86" i="5"/>
  <c r="DZ85" i="5"/>
  <c r="DZ84" i="5"/>
  <c r="DZ83" i="5"/>
  <c r="DZ82" i="5"/>
  <c r="DZ81" i="5"/>
  <c r="DY80" i="5"/>
  <c r="DX80" i="5"/>
  <c r="DW80" i="5"/>
  <c r="DV80" i="5"/>
  <c r="DU80" i="5"/>
  <c r="DT80" i="5"/>
  <c r="DS80" i="5"/>
  <c r="DR80" i="5"/>
  <c r="DQ80" i="5"/>
  <c r="DO80" i="5"/>
  <c r="DN80" i="5"/>
  <c r="DZ75" i="5"/>
  <c r="DZ71" i="5"/>
  <c r="DZ70" i="5"/>
  <c r="DZ69" i="5"/>
  <c r="DZ64" i="5"/>
  <c r="DZ62" i="5"/>
  <c r="DZ61" i="5"/>
  <c r="DZ60" i="5"/>
  <c r="DZ59" i="5"/>
  <c r="DZ58" i="5"/>
  <c r="DZ57" i="5"/>
  <c r="DZ56" i="5"/>
  <c r="DZ51" i="5"/>
  <c r="DZ50" i="5"/>
  <c r="DZ49" i="5"/>
  <c r="DZ48" i="5"/>
  <c r="DZ47" i="5"/>
  <c r="DZ46" i="5"/>
  <c r="DZ45" i="5"/>
  <c r="DZ40" i="5"/>
  <c r="DZ39" i="5"/>
  <c r="DZ38" i="5"/>
  <c r="DZ37" i="5"/>
  <c r="DZ36" i="5"/>
  <c r="DZ31" i="5"/>
  <c r="DZ30" i="5"/>
  <c r="DZ22" i="5"/>
  <c r="DZ21" i="5"/>
  <c r="DZ20" i="5"/>
  <c r="DZ19" i="5"/>
  <c r="DZ18" i="5"/>
  <c r="DZ13" i="5"/>
  <c r="DZ12" i="5"/>
  <c r="DZ11" i="5"/>
  <c r="DZ10" i="5"/>
  <c r="DZ9" i="5"/>
  <c r="DZ8" i="5"/>
  <c r="EF37" i="2"/>
  <c r="EF36" i="2"/>
  <c r="EF35" i="2"/>
  <c r="EE34" i="2"/>
  <c r="DU34" i="2"/>
  <c r="DT34" i="2"/>
  <c r="EF33" i="2"/>
  <c r="EF32" i="2"/>
  <c r="EE31" i="2"/>
  <c r="ED31" i="2"/>
  <c r="EC31" i="2"/>
  <c r="EB31" i="2"/>
  <c r="EA31" i="2"/>
  <c r="DZ31" i="2"/>
  <c r="DY31" i="2"/>
  <c r="DX31" i="2"/>
  <c r="DW31" i="2"/>
  <c r="DV31" i="2"/>
  <c r="DU31" i="2"/>
  <c r="DT31" i="2"/>
  <c r="EF30" i="2"/>
  <c r="EF29" i="2"/>
  <c r="EE28" i="2"/>
  <c r="ED28" i="2"/>
  <c r="EC28" i="2"/>
  <c r="EB28" i="2"/>
  <c r="EA28" i="2"/>
  <c r="DZ28" i="2"/>
  <c r="DY28" i="2"/>
  <c r="DX28" i="2"/>
  <c r="DW28" i="2"/>
  <c r="DV28" i="2"/>
  <c r="DU28" i="2"/>
  <c r="DT28" i="2"/>
  <c r="EF22" i="2"/>
  <c r="EF21" i="2"/>
  <c r="EE20" i="2"/>
  <c r="ED20" i="2"/>
  <c r="EC20" i="2"/>
  <c r="EB20" i="2"/>
  <c r="EA20" i="2"/>
  <c r="DZ20" i="2"/>
  <c r="DY20" i="2"/>
  <c r="DX20" i="2"/>
  <c r="DW20" i="2"/>
  <c r="DV20" i="2"/>
  <c r="DU20" i="2"/>
  <c r="DT20" i="2"/>
  <c r="EF19" i="2"/>
  <c r="EF18" i="2"/>
  <c r="EE17" i="2"/>
  <c r="ED17" i="2"/>
  <c r="EC17" i="2"/>
  <c r="EB17" i="2"/>
  <c r="EA17" i="2"/>
  <c r="DZ17" i="2"/>
  <c r="DY17" i="2"/>
  <c r="DX17" i="2"/>
  <c r="DW17" i="2"/>
  <c r="DV17" i="2"/>
  <c r="DU17" i="2"/>
  <c r="DT17" i="2"/>
  <c r="EF16" i="2"/>
  <c r="EF15" i="2"/>
  <c r="EE14" i="2"/>
  <c r="ED14" i="2"/>
  <c r="EC14" i="2"/>
  <c r="EB14" i="2"/>
  <c r="EA14" i="2"/>
  <c r="DZ14" i="2"/>
  <c r="DY14" i="2"/>
  <c r="DX14" i="2"/>
  <c r="DW14" i="2"/>
  <c r="DV14" i="2"/>
  <c r="DU14" i="2"/>
  <c r="DT14" i="2"/>
  <c r="EF13" i="2"/>
  <c r="EF12" i="2"/>
  <c r="EF10" i="2"/>
  <c r="EF9" i="2"/>
  <c r="EE8" i="2"/>
  <c r="ED8" i="2"/>
  <c r="EC8" i="2"/>
  <c r="EB8" i="2"/>
  <c r="EA8" i="2"/>
  <c r="DZ8" i="2"/>
  <c r="DY8" i="2"/>
  <c r="DX8" i="2"/>
  <c r="DW8" i="2"/>
  <c r="DV8" i="2"/>
  <c r="DU8" i="2"/>
  <c r="DT8" i="2"/>
  <c r="EO23" i="6"/>
  <c r="EN23" i="6"/>
  <c r="EM23" i="6"/>
  <c r="EL23" i="6"/>
  <c r="EK23" i="6"/>
  <c r="EJ23" i="6"/>
  <c r="EI23" i="6"/>
  <c r="EH23" i="6"/>
  <c r="EG23" i="6"/>
  <c r="EF23" i="6"/>
  <c r="ED23" i="6"/>
  <c r="EE25" i="6" s="1"/>
  <c r="EP22" i="6"/>
  <c r="EP21" i="6"/>
  <c r="EP20" i="6"/>
  <c r="EP19" i="6"/>
  <c r="EP14" i="6"/>
  <c r="EP13" i="6"/>
  <c r="EP12" i="6"/>
  <c r="EP11" i="6"/>
  <c r="EP10" i="6"/>
  <c r="EP9" i="6"/>
  <c r="EP8" i="6"/>
  <c r="DM13" i="5"/>
  <c r="DM12" i="5"/>
  <c r="DM11" i="5"/>
  <c r="DM10" i="5"/>
  <c r="DM9" i="5"/>
  <c r="DM8" i="5"/>
  <c r="CZ22" i="5"/>
  <c r="DM22" i="5"/>
  <c r="DM21" i="5"/>
  <c r="DM20" i="5"/>
  <c r="DM19" i="5"/>
  <c r="DM18" i="5"/>
  <c r="DM31" i="5"/>
  <c r="DM30" i="5"/>
  <c r="DM40" i="5"/>
  <c r="DM39" i="5"/>
  <c r="DM38" i="5"/>
  <c r="DM37" i="5"/>
  <c r="DM36" i="5"/>
  <c r="DM106" i="5"/>
  <c r="DM105" i="5"/>
  <c r="DM104" i="5"/>
  <c r="DM103" i="5"/>
  <c r="DM102" i="5"/>
  <c r="DM101" i="5"/>
  <c r="DM100" i="5"/>
  <c r="DM99" i="5"/>
  <c r="DM98" i="5"/>
  <c r="DM97" i="5"/>
  <c r="DM96" i="5"/>
  <c r="DM95" i="5"/>
  <c r="DM94" i="5"/>
  <c r="DM93" i="5"/>
  <c r="DM92" i="5"/>
  <c r="DM91" i="5"/>
  <c r="DM90" i="5"/>
  <c r="DM89" i="5"/>
  <c r="DM88" i="5"/>
  <c r="DM87" i="5"/>
  <c r="DM86" i="5"/>
  <c r="DM85" i="5"/>
  <c r="DM84" i="5"/>
  <c r="DM83" i="5"/>
  <c r="DM82" i="5"/>
  <c r="DM81" i="5"/>
  <c r="DM75" i="5"/>
  <c r="DM71" i="5"/>
  <c r="DM70" i="5"/>
  <c r="DM69" i="5"/>
  <c r="DM64" i="5"/>
  <c r="DM62" i="5"/>
  <c r="DM61" i="5"/>
  <c r="DM60" i="5"/>
  <c r="DM59" i="5"/>
  <c r="DM58" i="5"/>
  <c r="DM57" i="5"/>
  <c r="DM56" i="5"/>
  <c r="DM46" i="5"/>
  <c r="DM51" i="5"/>
  <c r="DM50" i="5"/>
  <c r="DM49" i="5"/>
  <c r="DM48" i="5"/>
  <c r="DM47" i="5"/>
  <c r="DM45" i="5"/>
  <c r="DY38" i="2" l="1"/>
  <c r="EF34" i="2"/>
  <c r="EA38" i="2"/>
  <c r="DZ38" i="2"/>
  <c r="DM80" i="5"/>
  <c r="EP23" i="6"/>
  <c r="DZ80" i="5"/>
  <c r="EB38" i="2"/>
  <c r="DU38" i="2"/>
  <c r="EC38" i="2"/>
  <c r="DV38" i="2"/>
  <c r="ED38" i="2"/>
  <c r="DW38" i="2"/>
  <c r="EE38" i="2"/>
  <c r="EF31" i="2"/>
  <c r="DX38" i="2"/>
  <c r="EF20" i="2"/>
  <c r="EF17" i="2"/>
  <c r="EF14" i="2"/>
  <c r="EF8" i="2"/>
  <c r="EF28" i="2"/>
  <c r="DT38" i="2"/>
  <c r="DR34" i="2"/>
  <c r="DR31" i="2"/>
  <c r="DR28" i="2"/>
  <c r="DR8" i="2"/>
  <c r="DR11" i="2"/>
  <c r="DR14" i="2"/>
  <c r="DR17" i="2"/>
  <c r="DR20" i="2"/>
  <c r="DR38" i="2" l="1"/>
  <c r="DU39" i="2"/>
  <c r="EF38" i="2"/>
  <c r="EB23" i="6"/>
  <c r="CZ13" i="5" l="1"/>
  <c r="CZ12" i="5"/>
  <c r="CZ11" i="5"/>
  <c r="CZ10" i="5"/>
  <c r="CZ9" i="5"/>
  <c r="CZ8" i="5"/>
  <c r="CZ21" i="5"/>
  <c r="CZ20" i="5"/>
  <c r="CZ19" i="5"/>
  <c r="CZ18" i="5"/>
  <c r="CZ30" i="5"/>
  <c r="CZ31" i="5"/>
  <c r="CZ40" i="5"/>
  <c r="CZ39" i="5"/>
  <c r="CZ38" i="5"/>
  <c r="CZ37" i="5"/>
  <c r="CZ36" i="5"/>
  <c r="CZ50" i="5"/>
  <c r="CZ48" i="5"/>
  <c r="CZ46" i="5"/>
  <c r="CZ45" i="5"/>
  <c r="CZ51" i="5"/>
  <c r="CZ49" i="5"/>
  <c r="CZ47" i="5"/>
  <c r="CZ57" i="5"/>
  <c r="CZ58" i="5"/>
  <c r="CZ59" i="5"/>
  <c r="CZ60" i="5"/>
  <c r="CZ61" i="5"/>
  <c r="CZ62" i="5"/>
  <c r="CZ64" i="5"/>
  <c r="CZ56" i="5"/>
  <c r="CZ70" i="5"/>
  <c r="CZ71" i="5"/>
  <c r="CZ75" i="5"/>
  <c r="CZ69" i="5"/>
  <c r="CZ82" i="5"/>
  <c r="CZ83" i="5"/>
  <c r="CZ84" i="5"/>
  <c r="CZ85" i="5"/>
  <c r="CZ86" i="5"/>
  <c r="CZ87" i="5"/>
  <c r="CZ88" i="5"/>
  <c r="CZ89" i="5"/>
  <c r="CZ90" i="5"/>
  <c r="CZ91" i="5"/>
  <c r="CZ92" i="5"/>
  <c r="CZ93" i="5"/>
  <c r="CZ94" i="5"/>
  <c r="CZ95" i="5"/>
  <c r="CZ96" i="5"/>
  <c r="CZ97" i="5"/>
  <c r="CZ98" i="5"/>
  <c r="CZ99" i="5"/>
  <c r="CZ100" i="5"/>
  <c r="CZ101" i="5"/>
  <c r="CZ102" i="5"/>
  <c r="CZ103" i="5"/>
  <c r="CZ104" i="5"/>
  <c r="CZ105" i="5"/>
  <c r="CZ106" i="5"/>
  <c r="CZ81" i="5"/>
  <c r="CM86" i="5"/>
  <c r="CM8" i="5"/>
  <c r="DI11" i="2"/>
  <c r="CZ80" i="5" l="1"/>
  <c r="DL80" i="5"/>
  <c r="DK80" i="5"/>
  <c r="DJ80" i="5"/>
  <c r="DI80" i="5"/>
  <c r="DH80" i="5"/>
  <c r="DG80" i="5"/>
  <c r="DF80" i="5"/>
  <c r="DE80" i="5"/>
  <c r="DD80" i="5"/>
  <c r="DC80" i="5"/>
  <c r="DB80" i="5"/>
  <c r="DA80" i="5"/>
  <c r="DE20" i="2"/>
  <c r="DE17" i="2"/>
  <c r="DE14" i="2"/>
  <c r="DE11" i="2"/>
  <c r="DE8" i="2"/>
  <c r="DS13" i="2"/>
  <c r="DS19" i="2"/>
  <c r="DG20" i="2"/>
  <c r="DS18" i="2"/>
  <c r="DE28" i="2"/>
  <c r="DE31" i="2"/>
  <c r="DE34" i="2"/>
  <c r="DS37" i="2"/>
  <c r="DS36" i="2"/>
  <c r="DS35" i="2"/>
  <c r="DH34" i="2"/>
  <c r="DG34" i="2"/>
  <c r="DS33" i="2"/>
  <c r="DS32" i="2"/>
  <c r="DQ31" i="2"/>
  <c r="DP31" i="2"/>
  <c r="DO31" i="2"/>
  <c r="DN31" i="2"/>
  <c r="DM31" i="2"/>
  <c r="DL31" i="2"/>
  <c r="DK31" i="2"/>
  <c r="DJ31" i="2"/>
  <c r="DI31" i="2"/>
  <c r="DH31" i="2"/>
  <c r="DG31" i="2"/>
  <c r="DS30" i="2"/>
  <c r="DS29" i="2"/>
  <c r="DQ28" i="2"/>
  <c r="DP28" i="2"/>
  <c r="DO28" i="2"/>
  <c r="DN28" i="2"/>
  <c r="DM28" i="2"/>
  <c r="DL28" i="2"/>
  <c r="DK28" i="2"/>
  <c r="DJ28" i="2"/>
  <c r="DI28" i="2"/>
  <c r="DH28" i="2"/>
  <c r="DG28" i="2"/>
  <c r="DS22" i="2"/>
  <c r="DS21" i="2"/>
  <c r="DQ20" i="2"/>
  <c r="DP20" i="2"/>
  <c r="DO20" i="2"/>
  <c r="DN20" i="2"/>
  <c r="DM20" i="2"/>
  <c r="DL20" i="2"/>
  <c r="DK20" i="2"/>
  <c r="DJ20" i="2"/>
  <c r="DI20" i="2"/>
  <c r="DH20" i="2"/>
  <c r="DQ17" i="2"/>
  <c r="DP17" i="2"/>
  <c r="DO17" i="2"/>
  <c r="DN17" i="2"/>
  <c r="DM17" i="2"/>
  <c r="DL17" i="2"/>
  <c r="DK17" i="2"/>
  <c r="DJ17" i="2"/>
  <c r="DI17" i="2"/>
  <c r="DH17" i="2"/>
  <c r="DG17" i="2"/>
  <c r="DS16" i="2"/>
  <c r="DS15" i="2"/>
  <c r="DQ14" i="2"/>
  <c r="DP14" i="2"/>
  <c r="DO14" i="2"/>
  <c r="DN14" i="2"/>
  <c r="DM14" i="2"/>
  <c r="DL14" i="2"/>
  <c r="DK14" i="2"/>
  <c r="DJ14" i="2"/>
  <c r="DI14" i="2"/>
  <c r="DH14" i="2"/>
  <c r="DG14" i="2"/>
  <c r="DS12" i="2"/>
  <c r="DQ11" i="2"/>
  <c r="DP11" i="2"/>
  <c r="DO11" i="2"/>
  <c r="DN11" i="2"/>
  <c r="DM11" i="2"/>
  <c r="DL11" i="2"/>
  <c r="DK11" i="2"/>
  <c r="DJ11" i="2"/>
  <c r="DH11" i="2"/>
  <c r="DS10" i="2"/>
  <c r="DS9" i="2"/>
  <c r="DQ8" i="2"/>
  <c r="DP8" i="2"/>
  <c r="DO8" i="2"/>
  <c r="DN8" i="2"/>
  <c r="DM8" i="2"/>
  <c r="DL8" i="2"/>
  <c r="DK8" i="2"/>
  <c r="DJ8" i="2"/>
  <c r="DI8" i="2"/>
  <c r="DH8" i="2"/>
  <c r="DG8" i="2"/>
  <c r="DO23" i="6"/>
  <c r="DW23" i="6"/>
  <c r="DX23" i="6"/>
  <c r="EA23" i="6"/>
  <c r="DZ23" i="6"/>
  <c r="DY23" i="6"/>
  <c r="DV23" i="6"/>
  <c r="DU23" i="6"/>
  <c r="DT23" i="6"/>
  <c r="DS23" i="6"/>
  <c r="DR23" i="6"/>
  <c r="DQ23" i="6"/>
  <c r="EC22" i="6"/>
  <c r="EC21" i="6"/>
  <c r="EC20" i="6"/>
  <c r="EC19" i="6"/>
  <c r="EC14" i="6"/>
  <c r="EC13" i="6"/>
  <c r="EC12" i="6"/>
  <c r="EC11" i="6"/>
  <c r="EC10" i="6"/>
  <c r="EC9" i="6"/>
  <c r="EC8" i="6"/>
  <c r="DE38" i="2" l="1"/>
  <c r="DS34" i="2"/>
  <c r="EC23" i="6"/>
  <c r="DS20" i="2"/>
  <c r="DI38" i="2"/>
  <c r="DS28" i="2"/>
  <c r="DH38" i="2"/>
  <c r="DS14" i="2"/>
  <c r="DG11" i="2"/>
  <c r="DS11" i="2" s="1"/>
  <c r="DS17" i="2"/>
  <c r="DK38" i="2"/>
  <c r="DL38" i="2"/>
  <c r="DN38" i="2"/>
  <c r="DO38" i="2"/>
  <c r="DQ38" i="2"/>
  <c r="DS31" i="2"/>
  <c r="DJ38" i="2"/>
  <c r="DM38" i="2"/>
  <c r="DP38" i="2"/>
  <c r="DS8" i="2"/>
  <c r="DG38" i="2"/>
  <c r="DS38" i="2" l="1"/>
  <c r="DD31" i="2"/>
  <c r="DD28" i="2"/>
  <c r="DD8" i="2"/>
  <c r="DD11" i="2"/>
  <c r="DD14" i="2"/>
  <c r="DD17" i="2"/>
  <c r="DD20" i="2"/>
  <c r="DD38" i="2" l="1"/>
  <c r="DN23" i="6"/>
  <c r="DM23" i="6"/>
  <c r="DC31" i="2" l="1"/>
  <c r="DC28" i="2"/>
  <c r="DC20" i="2"/>
  <c r="DC17" i="2"/>
  <c r="DC14" i="2"/>
  <c r="DC11" i="2"/>
  <c r="DC8" i="2"/>
  <c r="DC38" i="2" l="1"/>
  <c r="DL23" i="6"/>
  <c r="DB31" i="2"/>
  <c r="DB28" i="2"/>
  <c r="DB20" i="2"/>
  <c r="DB17" i="2"/>
  <c r="DB14" i="2"/>
  <c r="DB11" i="2"/>
  <c r="DB8" i="2"/>
  <c r="DB38" i="2" l="1"/>
  <c r="CZ31" i="2"/>
  <c r="DA31" i="2"/>
  <c r="CZ28" i="2"/>
  <c r="DA28" i="2"/>
  <c r="CZ20" i="2"/>
  <c r="DA20" i="2"/>
  <c r="CZ17" i="2"/>
  <c r="DA17" i="2"/>
  <c r="CZ14" i="2"/>
  <c r="DA14" i="2"/>
  <c r="CZ11" i="2"/>
  <c r="DA11" i="2"/>
  <c r="CZ8" i="2"/>
  <c r="DA8" i="2"/>
  <c r="CZ38" i="2" l="1"/>
  <c r="DA38" i="2"/>
  <c r="DE23" i="6"/>
  <c r="DF23" i="6"/>
  <c r="DG23" i="6"/>
  <c r="DH23" i="6"/>
  <c r="DI23" i="6"/>
  <c r="DD23" i="6"/>
  <c r="CT80" i="5"/>
  <c r="CU80" i="5"/>
  <c r="CV80" i="5"/>
  <c r="CW80" i="5"/>
  <c r="CX80" i="5"/>
  <c r="CY80" i="5"/>
  <c r="CY31" i="2"/>
  <c r="CY28" i="2"/>
  <c r="CY20" i="2"/>
  <c r="CY17" i="2"/>
  <c r="CY14" i="2"/>
  <c r="CY11" i="2"/>
  <c r="CY8" i="2"/>
  <c r="CY38" i="2" l="1"/>
  <c r="CS80" i="5"/>
  <c r="CR80" i="5"/>
  <c r="CX31" i="2" l="1"/>
  <c r="CX28" i="2"/>
  <c r="CX20" i="2"/>
  <c r="CX17" i="2"/>
  <c r="CX11" i="2"/>
  <c r="CX38" i="2" l="1"/>
  <c r="CX14" i="2"/>
  <c r="CX8" i="2"/>
  <c r="CV31" i="2" l="1"/>
  <c r="CW31" i="2"/>
  <c r="CV28" i="2"/>
  <c r="CW28" i="2"/>
  <c r="CV38" i="2" l="1"/>
  <c r="CW38" i="2"/>
  <c r="CV20" i="2"/>
  <c r="CW20" i="2"/>
  <c r="CV17" i="2"/>
  <c r="CW17" i="2"/>
  <c r="CV14" i="2"/>
  <c r="CW14" i="2"/>
  <c r="CV11" i="2"/>
  <c r="CW11" i="2"/>
  <c r="CV8" i="2"/>
  <c r="CW8" i="2"/>
  <c r="CQ80" i="5" l="1"/>
  <c r="CP80" i="5"/>
  <c r="CU34" i="2" l="1"/>
  <c r="CU31" i="2"/>
  <c r="CU28" i="2"/>
  <c r="CU20" i="2"/>
  <c r="CU17" i="2"/>
  <c r="CU14" i="2"/>
  <c r="CU11" i="2"/>
  <c r="CU8" i="2"/>
  <c r="CU38" i="2" l="1"/>
  <c r="CO80" i="5"/>
  <c r="DF37" i="2" l="1"/>
  <c r="DF36" i="2"/>
  <c r="DF35" i="2"/>
  <c r="DF33" i="2"/>
  <c r="DF32" i="2"/>
  <c r="DF30" i="2"/>
  <c r="DF29" i="2"/>
  <c r="DF22" i="2"/>
  <c r="DF21" i="2"/>
  <c r="DF19" i="2"/>
  <c r="DF18" i="2"/>
  <c r="DF16" i="2"/>
  <c r="DF15" i="2"/>
  <c r="DF13" i="2"/>
  <c r="DF12" i="2"/>
  <c r="DF10" i="2"/>
  <c r="DF9" i="2"/>
  <c r="CT20" i="2"/>
  <c r="DF20" i="2" s="1"/>
  <c r="CT17" i="2"/>
  <c r="DF17" i="2" s="1"/>
  <c r="CT14" i="2"/>
  <c r="DF14" i="2" s="1"/>
  <c r="CT11" i="2"/>
  <c r="DF11" i="2" s="1"/>
  <c r="CT8" i="2"/>
  <c r="DF8" i="2" s="1"/>
  <c r="CT34" i="2"/>
  <c r="CT31" i="2"/>
  <c r="DF31" i="2" s="1"/>
  <c r="CT28" i="2"/>
  <c r="DF28" i="2" s="1"/>
  <c r="CT38" i="2" l="1"/>
  <c r="DF38" i="2" s="1"/>
  <c r="DF34" i="2"/>
  <c r="DP22" i="6"/>
  <c r="DP21" i="6"/>
  <c r="DP20" i="6"/>
  <c r="DP19" i="6"/>
  <c r="DP14" i="6"/>
  <c r="DP13" i="6"/>
  <c r="DP12" i="6"/>
  <c r="DP11" i="6"/>
  <c r="DP10" i="6"/>
  <c r="DP9" i="6"/>
  <c r="DP8" i="6"/>
  <c r="DP23" i="6" l="1"/>
  <c r="CN80" i="5"/>
  <c r="CL80" i="5" l="1"/>
  <c r="CQ23" i="6" l="1"/>
  <c r="CR23" i="6"/>
  <c r="CS23" i="6"/>
  <c r="CT23" i="6"/>
  <c r="CU23" i="6"/>
  <c r="CV23" i="6"/>
  <c r="CW23" i="6"/>
  <c r="CX23" i="6"/>
  <c r="CY23" i="6"/>
  <c r="CZ23" i="6"/>
  <c r="DA23" i="6"/>
  <c r="DB23" i="6"/>
  <c r="CR34" i="2" l="1"/>
  <c r="CR31" i="2"/>
  <c r="CR28" i="2"/>
  <c r="CR11" i="2"/>
  <c r="CR14" i="2"/>
  <c r="CR17" i="2"/>
  <c r="CR20" i="2"/>
  <c r="CR8" i="2"/>
  <c r="CR38" i="2" l="1"/>
  <c r="CK80" i="5"/>
  <c r="CJ80" i="5" l="1"/>
  <c r="CQ34" i="2" l="1"/>
  <c r="CI80" i="5" l="1"/>
  <c r="CO34" i="2" l="1"/>
  <c r="CP34" i="2"/>
  <c r="CH80" i="5" l="1"/>
  <c r="CN34" i="2" l="1"/>
  <c r="CE80" i="5" l="1"/>
  <c r="CF80" i="5"/>
  <c r="CG80" i="5"/>
  <c r="CJ34" i="2" l="1"/>
  <c r="CK34" i="2"/>
  <c r="CL34" i="2"/>
  <c r="CM34" i="2"/>
  <c r="CD80" i="5" l="1"/>
  <c r="CJ8" i="2" l="1"/>
  <c r="CJ11" i="2"/>
  <c r="CJ14" i="2"/>
  <c r="CJ17" i="2"/>
  <c r="CC80" i="5" l="1"/>
  <c r="CI34" i="2" l="1"/>
  <c r="CI31" i="2" l="1"/>
  <c r="CJ31" i="2"/>
  <c r="CK31" i="2"/>
  <c r="CL31" i="2"/>
  <c r="CM31" i="2"/>
  <c r="CN31" i="2"/>
  <c r="CO31" i="2"/>
  <c r="CP31" i="2"/>
  <c r="CQ31" i="2"/>
  <c r="CI28" i="2"/>
  <c r="CJ28" i="2"/>
  <c r="CK28" i="2"/>
  <c r="CL28" i="2"/>
  <c r="CM28" i="2"/>
  <c r="CN28" i="2"/>
  <c r="CO28" i="2"/>
  <c r="CP28" i="2"/>
  <c r="CQ28" i="2"/>
  <c r="CI20" i="2"/>
  <c r="CJ20" i="2"/>
  <c r="CK20" i="2"/>
  <c r="CL20" i="2"/>
  <c r="CM20" i="2"/>
  <c r="CN20" i="2"/>
  <c r="CO20" i="2"/>
  <c r="CP20" i="2"/>
  <c r="CQ20" i="2"/>
  <c r="CI17" i="2"/>
  <c r="CK17" i="2"/>
  <c r="CL17" i="2"/>
  <c r="CM17" i="2"/>
  <c r="CN17" i="2"/>
  <c r="CO17" i="2"/>
  <c r="CP17" i="2"/>
  <c r="CQ17" i="2"/>
  <c r="CI14" i="2"/>
  <c r="CK14" i="2"/>
  <c r="CL14" i="2"/>
  <c r="CM14" i="2"/>
  <c r="CN14" i="2"/>
  <c r="CO14" i="2"/>
  <c r="CP14" i="2"/>
  <c r="CQ14" i="2"/>
  <c r="CI11" i="2"/>
  <c r="CK11" i="2"/>
  <c r="CL11" i="2"/>
  <c r="CM11" i="2"/>
  <c r="CN11" i="2"/>
  <c r="CO11" i="2"/>
  <c r="CP11" i="2"/>
  <c r="CQ11" i="2"/>
  <c r="CI8" i="2"/>
  <c r="CK8" i="2"/>
  <c r="CL8" i="2"/>
  <c r="CM8" i="2"/>
  <c r="CN8" i="2"/>
  <c r="CO8" i="2"/>
  <c r="CP8" i="2"/>
  <c r="CQ8" i="2"/>
  <c r="CK38" i="2" l="1"/>
  <c r="CL38" i="2"/>
  <c r="CM38" i="2"/>
  <c r="CP38" i="2"/>
  <c r="CQ38" i="2"/>
  <c r="CN38" i="2"/>
  <c r="CO38" i="2"/>
  <c r="CJ38" i="2"/>
  <c r="CI38" i="2"/>
  <c r="CM81" i="5"/>
  <c r="CM82" i="5"/>
  <c r="CM83" i="5"/>
  <c r="CM84" i="5"/>
  <c r="CM85" i="5"/>
  <c r="CM87" i="5"/>
  <c r="CM88" i="5"/>
  <c r="CM89" i="5"/>
  <c r="CM90" i="5"/>
  <c r="CM91" i="5"/>
  <c r="CM92" i="5"/>
  <c r="CM93" i="5"/>
  <c r="CM94" i="5"/>
  <c r="CM95" i="5"/>
  <c r="CM96" i="5"/>
  <c r="CM97" i="5"/>
  <c r="CM98" i="5"/>
  <c r="CM99" i="5"/>
  <c r="CM100" i="5"/>
  <c r="CM101" i="5"/>
  <c r="CM102" i="5"/>
  <c r="CM103" i="5"/>
  <c r="CM104" i="5"/>
  <c r="CM105" i="5"/>
  <c r="CM106" i="5"/>
  <c r="CM70" i="5"/>
  <c r="CM71" i="5"/>
  <c r="CM75" i="5"/>
  <c r="CM69" i="5"/>
  <c r="CM57" i="5"/>
  <c r="CM58" i="5"/>
  <c r="CM59" i="5"/>
  <c r="CM60" i="5"/>
  <c r="CM61" i="5"/>
  <c r="CM62" i="5"/>
  <c r="CM64" i="5"/>
  <c r="CM56" i="5"/>
  <c r="CM51" i="5"/>
  <c r="CM50" i="5"/>
  <c r="CB80" i="5" l="1"/>
  <c r="CM47" i="5" l="1"/>
  <c r="CM49" i="5"/>
  <c r="CM48" i="5"/>
  <c r="CM46" i="5"/>
  <c r="CM45" i="5"/>
  <c r="CM37" i="5"/>
  <c r="CM38" i="5"/>
  <c r="CM39" i="5"/>
  <c r="CM40" i="5"/>
  <c r="CM36" i="5"/>
  <c r="CM31" i="5"/>
  <c r="CM30" i="5"/>
  <c r="CM19" i="5"/>
  <c r="CM20" i="5"/>
  <c r="CM21" i="5"/>
  <c r="CM22" i="5"/>
  <c r="CM18" i="5"/>
  <c r="BZ18" i="5"/>
  <c r="CM9" i="5"/>
  <c r="CM10" i="5"/>
  <c r="CM11" i="5"/>
  <c r="CM12" i="5"/>
  <c r="CM13" i="5"/>
  <c r="CH34" i="2" l="1"/>
  <c r="CH31" i="2"/>
  <c r="CH28" i="2"/>
  <c r="CH20" i="2"/>
  <c r="CH17" i="2"/>
  <c r="CH14" i="2"/>
  <c r="CH11" i="2"/>
  <c r="CH8" i="2"/>
  <c r="CH38" i="2" l="1"/>
  <c r="CS29" i="2" l="1"/>
  <c r="CS30" i="2"/>
  <c r="CS32" i="2"/>
  <c r="CS33" i="2"/>
  <c r="CS35" i="2"/>
  <c r="CS36" i="2"/>
  <c r="CS37" i="2"/>
  <c r="CS9" i="2"/>
  <c r="CS10" i="2"/>
  <c r="CS12" i="2"/>
  <c r="CS13" i="2"/>
  <c r="CS15" i="2"/>
  <c r="CS16" i="2"/>
  <c r="CS18" i="2"/>
  <c r="CS19" i="2"/>
  <c r="CS21" i="2"/>
  <c r="CS22" i="2"/>
  <c r="DC20" i="6"/>
  <c r="DC21" i="6"/>
  <c r="DC22" i="6"/>
  <c r="DC19" i="6"/>
  <c r="DC9" i="6"/>
  <c r="DC10" i="6"/>
  <c r="DC11" i="6"/>
  <c r="DC12" i="6"/>
  <c r="DC13" i="6"/>
  <c r="DC14" i="6"/>
  <c r="DC8" i="6"/>
  <c r="CP8" i="6"/>
  <c r="DC23" i="6" l="1"/>
  <c r="CA80" i="5"/>
  <c r="CM80" i="5" s="1"/>
  <c r="BZ81" i="5" l="1"/>
  <c r="BZ82" i="5"/>
  <c r="BZ83" i="5"/>
  <c r="BZ84" i="5"/>
  <c r="BZ85" i="5"/>
  <c r="BZ86" i="5"/>
  <c r="BZ87" i="5"/>
  <c r="BZ88" i="5"/>
  <c r="BZ89" i="5"/>
  <c r="BZ90" i="5"/>
  <c r="BZ91" i="5"/>
  <c r="BZ92" i="5"/>
  <c r="BZ93" i="5"/>
  <c r="BZ94" i="5"/>
  <c r="BZ95" i="5"/>
  <c r="BZ96" i="5"/>
  <c r="BZ97" i="5"/>
  <c r="BZ98" i="5"/>
  <c r="BZ99" i="5"/>
  <c r="BZ100" i="5"/>
  <c r="BZ101" i="5"/>
  <c r="BZ102" i="5"/>
  <c r="BZ103" i="5"/>
  <c r="BZ104" i="5"/>
  <c r="BZ105" i="5"/>
  <c r="BZ106" i="5"/>
  <c r="BZ70" i="5"/>
  <c r="BZ71" i="5"/>
  <c r="BZ75" i="5"/>
  <c r="BZ69" i="5"/>
  <c r="BZ57" i="5"/>
  <c r="BZ58" i="5"/>
  <c r="BZ59" i="5"/>
  <c r="BZ60" i="5"/>
  <c r="BZ61" i="5"/>
  <c r="BZ62" i="5"/>
  <c r="BZ64" i="5"/>
  <c r="BZ56" i="5"/>
  <c r="BZ45" i="5"/>
  <c r="BZ46" i="5"/>
  <c r="BZ49" i="5"/>
  <c r="BZ48" i="5"/>
  <c r="BZ51" i="5"/>
  <c r="BZ50" i="5"/>
  <c r="BZ47" i="5"/>
  <c r="BZ37" i="5"/>
  <c r="BZ38" i="5"/>
  <c r="BZ39" i="5"/>
  <c r="BZ40" i="5"/>
  <c r="BZ36" i="5"/>
  <c r="BZ31" i="5"/>
  <c r="BZ30" i="5"/>
  <c r="BZ19" i="5"/>
  <c r="BZ20" i="5"/>
  <c r="BZ21" i="5"/>
  <c r="BZ22" i="5"/>
  <c r="BZ9" i="5"/>
  <c r="BZ10" i="5"/>
  <c r="BZ11" i="5"/>
  <c r="BZ12" i="5"/>
  <c r="BZ13" i="5"/>
  <c r="BZ8" i="5"/>
  <c r="CG34" i="2"/>
  <c r="CS34" i="2" s="1"/>
  <c r="CG31" i="2"/>
  <c r="CS31" i="2" s="1"/>
  <c r="CG28" i="2"/>
  <c r="CS28" i="2" s="1"/>
  <c r="CG20" i="2"/>
  <c r="CS20" i="2" s="1"/>
  <c r="CG17" i="2"/>
  <c r="CS17" i="2" s="1"/>
  <c r="CG14" i="2"/>
  <c r="CS14" i="2" s="1"/>
  <c r="CG11" i="2"/>
  <c r="CS11" i="2" s="1"/>
  <c r="CG8" i="2"/>
  <c r="CS8" i="2" s="1"/>
  <c r="CE8" i="2"/>
  <c r="CG38" i="2" l="1"/>
  <c r="CS38" i="2" s="1"/>
  <c r="CD34" i="2"/>
  <c r="CE34" i="2"/>
  <c r="BR34" i="2"/>
  <c r="BY80" i="5" l="1"/>
  <c r="BX80" i="5"/>
  <c r="BW80" i="5"/>
  <c r="BV80" i="5"/>
  <c r="BU80" i="5"/>
  <c r="BT80" i="5"/>
  <c r="BS80" i="5"/>
  <c r="BR80" i="5"/>
  <c r="BQ80" i="5"/>
  <c r="BP80" i="5"/>
  <c r="BO80" i="5"/>
  <c r="BN80" i="5"/>
  <c r="BZ80" i="5" l="1"/>
  <c r="CF37" i="2"/>
  <c r="CF36" i="2"/>
  <c r="CF35" i="2"/>
  <c r="CC34" i="2"/>
  <c r="CB34" i="2"/>
  <c r="CA34" i="2"/>
  <c r="BZ34" i="2"/>
  <c r="BY34" i="2"/>
  <c r="BX34" i="2"/>
  <c r="BW34" i="2"/>
  <c r="BV34" i="2"/>
  <c r="BU34" i="2"/>
  <c r="BT34" i="2"/>
  <c r="CF33" i="2"/>
  <c r="CF32" i="2"/>
  <c r="CE31" i="2"/>
  <c r="CD31" i="2"/>
  <c r="CC31" i="2"/>
  <c r="CB31" i="2"/>
  <c r="CA31" i="2"/>
  <c r="BZ31" i="2"/>
  <c r="BY31" i="2"/>
  <c r="BX31" i="2"/>
  <c r="BW31" i="2"/>
  <c r="BV31" i="2"/>
  <c r="BU31" i="2"/>
  <c r="BT31" i="2"/>
  <c r="CF30" i="2"/>
  <c r="CF29" i="2"/>
  <c r="CE28" i="2"/>
  <c r="CD28" i="2"/>
  <c r="CC28" i="2"/>
  <c r="CB28" i="2"/>
  <c r="CA28" i="2"/>
  <c r="BZ28" i="2"/>
  <c r="BY28" i="2"/>
  <c r="BX28" i="2"/>
  <c r="BW28" i="2"/>
  <c r="BV28" i="2"/>
  <c r="BU28" i="2"/>
  <c r="BT28" i="2"/>
  <c r="CF22" i="2"/>
  <c r="CF21" i="2"/>
  <c r="CE20" i="2"/>
  <c r="CD20" i="2"/>
  <c r="CC20" i="2"/>
  <c r="CB20" i="2"/>
  <c r="CA20" i="2"/>
  <c r="BZ20" i="2"/>
  <c r="BY20" i="2"/>
  <c r="BX20" i="2"/>
  <c r="BW20" i="2"/>
  <c r="BV20" i="2"/>
  <c r="BU20" i="2"/>
  <c r="BT20" i="2"/>
  <c r="CF19" i="2"/>
  <c r="CF18" i="2"/>
  <c r="CE17" i="2"/>
  <c r="CD17" i="2"/>
  <c r="CC17" i="2"/>
  <c r="CB17" i="2"/>
  <c r="CA17" i="2"/>
  <c r="BZ17" i="2"/>
  <c r="BY17" i="2"/>
  <c r="BX17" i="2"/>
  <c r="BW17" i="2"/>
  <c r="BV17" i="2"/>
  <c r="BU17" i="2"/>
  <c r="BT17" i="2"/>
  <c r="CF16" i="2"/>
  <c r="CF15" i="2"/>
  <c r="CE14" i="2"/>
  <c r="CD14" i="2"/>
  <c r="CC14" i="2"/>
  <c r="CB14" i="2"/>
  <c r="CA14" i="2"/>
  <c r="BZ14" i="2"/>
  <c r="BY14" i="2"/>
  <c r="BX14" i="2"/>
  <c r="BW14" i="2"/>
  <c r="BV14" i="2"/>
  <c r="BU14" i="2"/>
  <c r="BT14" i="2"/>
  <c r="CF13" i="2"/>
  <c r="CF12" i="2"/>
  <c r="CE11" i="2"/>
  <c r="CD11" i="2"/>
  <c r="CC11" i="2"/>
  <c r="CB11" i="2"/>
  <c r="CA11" i="2"/>
  <c r="BZ11" i="2"/>
  <c r="BY11" i="2"/>
  <c r="BX11" i="2"/>
  <c r="BW11" i="2"/>
  <c r="BV11" i="2"/>
  <c r="BU11" i="2"/>
  <c r="BT11" i="2"/>
  <c r="CF10" i="2"/>
  <c r="CF9" i="2"/>
  <c r="CD8" i="2"/>
  <c r="CC8" i="2"/>
  <c r="CB8" i="2"/>
  <c r="CA8" i="2"/>
  <c r="BZ8" i="2"/>
  <c r="BY8" i="2"/>
  <c r="BX8" i="2"/>
  <c r="BW8" i="2"/>
  <c r="BV8" i="2"/>
  <c r="BU8" i="2"/>
  <c r="BT8" i="2"/>
  <c r="CO23" i="6"/>
  <c r="CN23" i="6"/>
  <c r="CM23" i="6"/>
  <c r="CL23" i="6"/>
  <c r="CK23" i="6"/>
  <c r="CJ23" i="6"/>
  <c r="CI23" i="6"/>
  <c r="CH23" i="6"/>
  <c r="CG23" i="6"/>
  <c r="CF23" i="6"/>
  <c r="CE23" i="6"/>
  <c r="CD23" i="6"/>
  <c r="CP22" i="6"/>
  <c r="CP21" i="6"/>
  <c r="CP20" i="6"/>
  <c r="CP19" i="6"/>
  <c r="CP14" i="6"/>
  <c r="CP13" i="6"/>
  <c r="CP12" i="6"/>
  <c r="CP11" i="6"/>
  <c r="CP10" i="6"/>
  <c r="CP9" i="6"/>
  <c r="CF8" i="2" l="1"/>
  <c r="CF34" i="2"/>
  <c r="CE38" i="2"/>
  <c r="BW38" i="2"/>
  <c r="BY38" i="2"/>
  <c r="CF20" i="2"/>
  <c r="CB38" i="2"/>
  <c r="BX38" i="2"/>
  <c r="BT38" i="2"/>
  <c r="BU38" i="2"/>
  <c r="CC38" i="2"/>
  <c r="CF31" i="2"/>
  <c r="BV38" i="2"/>
  <c r="CD38" i="2"/>
  <c r="BZ38" i="2"/>
  <c r="CA38" i="2"/>
  <c r="CF17" i="2"/>
  <c r="CF14" i="2"/>
  <c r="CF11" i="2"/>
  <c r="CF28" i="2"/>
  <c r="CP23" i="6"/>
  <c r="CC20" i="6"/>
  <c r="CC21" i="6"/>
  <c r="CC22" i="6"/>
  <c r="CC19" i="6"/>
  <c r="CC9" i="6"/>
  <c r="CC10" i="6"/>
  <c r="CC11" i="6"/>
  <c r="CC12" i="6"/>
  <c r="CC13" i="6"/>
  <c r="CC14" i="6"/>
  <c r="CC8" i="6"/>
  <c r="CF38" i="2" l="1"/>
  <c r="BS29" i="2"/>
  <c r="BS30" i="2"/>
  <c r="BS32" i="2"/>
  <c r="BS33" i="2"/>
  <c r="BS35" i="2"/>
  <c r="BS36" i="2"/>
  <c r="BS37" i="2"/>
  <c r="BS9" i="2"/>
  <c r="BS10" i="2"/>
  <c r="BS12" i="2"/>
  <c r="BS13" i="2"/>
  <c r="BS15" i="2"/>
  <c r="BS16" i="2"/>
  <c r="BS18" i="2"/>
  <c r="BS19" i="2"/>
  <c r="BS21" i="2"/>
  <c r="BS22" i="2"/>
  <c r="C8" i="2" l="1"/>
  <c r="D8" i="2"/>
  <c r="E8" i="2"/>
  <c r="F8" i="2" l="1"/>
  <c r="BZ23" i="6" l="1"/>
  <c r="BO17" i="2" l="1"/>
  <c r="BX23" i="6" l="1"/>
  <c r="BY23" i="6"/>
  <c r="CA23" i="6"/>
  <c r="CB23" i="6"/>
  <c r="BI80" i="5" l="1"/>
  <c r="BJ80" i="5"/>
  <c r="BK80" i="5"/>
  <c r="BL80" i="5"/>
  <c r="BM80" i="5"/>
  <c r="BK34" i="2"/>
  <c r="BL34" i="2"/>
  <c r="BM34" i="2"/>
  <c r="BN34" i="2"/>
  <c r="BO34" i="2"/>
  <c r="BP34" i="2"/>
  <c r="BQ34" i="2"/>
  <c r="BO11" i="2" l="1"/>
  <c r="BN28" i="2"/>
  <c r="BO28" i="2"/>
  <c r="BP28" i="2"/>
  <c r="BQ28" i="2"/>
  <c r="BR28" i="2"/>
  <c r="BN31" i="2"/>
  <c r="BO31" i="2"/>
  <c r="BP31" i="2"/>
  <c r="BQ31" i="2"/>
  <c r="BR31" i="2"/>
  <c r="BN8" i="2"/>
  <c r="BO8" i="2"/>
  <c r="BP8" i="2"/>
  <c r="BQ8" i="2"/>
  <c r="BR8" i="2"/>
  <c r="BP11" i="2"/>
  <c r="BQ11" i="2"/>
  <c r="BR11" i="2"/>
  <c r="BN14" i="2"/>
  <c r="BO14" i="2"/>
  <c r="BP14" i="2"/>
  <c r="BQ14" i="2"/>
  <c r="BR14" i="2"/>
  <c r="BP17" i="2"/>
  <c r="BQ17" i="2"/>
  <c r="BR17" i="2"/>
  <c r="BN20" i="2"/>
  <c r="BO20" i="2"/>
  <c r="BP20" i="2"/>
  <c r="BQ20" i="2"/>
  <c r="BR20" i="2"/>
  <c r="BR38" i="2" l="1"/>
  <c r="BQ38" i="2"/>
  <c r="BP38" i="2"/>
  <c r="BN17" i="2"/>
  <c r="BN11" i="2"/>
  <c r="BN38" i="2"/>
  <c r="BO38" i="2"/>
  <c r="BH80" i="5" l="1"/>
  <c r="BM8" i="2"/>
  <c r="BM11" i="2"/>
  <c r="BM14" i="2"/>
  <c r="BM17" i="2"/>
  <c r="BM20" i="2"/>
  <c r="BM28" i="2"/>
  <c r="BM31" i="2"/>
  <c r="BW23" i="6"/>
  <c r="BM38" i="2" l="1"/>
  <c r="BG80" i="5"/>
  <c r="BL8" i="2"/>
  <c r="BL11" i="2"/>
  <c r="BL14" i="2"/>
  <c r="BL17" i="2"/>
  <c r="BL20" i="2"/>
  <c r="BL28" i="2"/>
  <c r="BL31" i="2"/>
  <c r="BV23" i="6"/>
  <c r="BL38" i="2" l="1"/>
  <c r="BF80" i="5"/>
  <c r="BK8" i="2" l="1"/>
  <c r="BK11" i="2"/>
  <c r="BK14" i="2"/>
  <c r="BK17" i="2"/>
  <c r="BK20" i="2"/>
  <c r="BK28" i="2"/>
  <c r="BK31" i="2"/>
  <c r="BU23" i="6"/>
  <c r="BK38" i="2" l="1"/>
  <c r="BE80" i="5"/>
  <c r="BJ8" i="2" l="1"/>
  <c r="BJ11" i="2"/>
  <c r="BJ14" i="2"/>
  <c r="BJ17" i="2"/>
  <c r="BJ28" i="2"/>
  <c r="BJ31" i="2"/>
  <c r="BJ34" i="2"/>
  <c r="BJ38" i="2" l="1"/>
  <c r="BJ20" i="2"/>
  <c r="BT23" i="6" l="1"/>
  <c r="BI28" i="2" l="1"/>
  <c r="BI31" i="2"/>
  <c r="BI34" i="2"/>
  <c r="BI8" i="2"/>
  <c r="BI11" i="2"/>
  <c r="BI14" i="2"/>
  <c r="BI17" i="2"/>
  <c r="BI20" i="2"/>
  <c r="BI38" i="2" l="1"/>
  <c r="BR23" i="6"/>
  <c r="BS23" i="6"/>
  <c r="BQ23" i="6"/>
  <c r="CC23" i="6" l="1"/>
  <c r="BD80" i="5"/>
  <c r="BC80" i="5" l="1"/>
  <c r="BH11" i="2" l="1"/>
  <c r="BH8" i="2"/>
  <c r="BH34" i="2"/>
  <c r="BH31" i="2"/>
  <c r="BH28" i="2"/>
  <c r="BH38" i="2" l="1"/>
  <c r="BH20" i="2"/>
  <c r="BH17" i="2"/>
  <c r="BH14" i="2"/>
  <c r="BB80" i="5" l="1"/>
  <c r="BG34" i="2" l="1"/>
  <c r="BS34" i="2" s="1"/>
  <c r="BG31" i="2" l="1"/>
  <c r="BS31" i="2" s="1"/>
  <c r="BG28" i="2"/>
  <c r="BS28" i="2" s="1"/>
  <c r="BG20" i="2"/>
  <c r="BS20" i="2" s="1"/>
  <c r="BG17" i="2"/>
  <c r="BS17" i="2" s="1"/>
  <c r="BG14" i="2"/>
  <c r="BS14" i="2" s="1"/>
  <c r="BG11" i="2"/>
  <c r="BS11" i="2" s="1"/>
  <c r="BG8" i="2"/>
  <c r="BS8" i="2" s="1"/>
  <c r="BG38" i="2" l="1"/>
  <c r="BS38" i="2" s="1"/>
  <c r="BF37" i="2" l="1"/>
  <c r="BF36" i="2"/>
  <c r="BF35" i="2"/>
  <c r="BF33" i="2"/>
  <c r="BF32" i="2"/>
  <c r="BF30" i="2"/>
  <c r="BF29" i="2"/>
  <c r="BF22" i="2"/>
  <c r="BF21" i="2"/>
  <c r="BF19" i="2"/>
  <c r="BF18" i="2"/>
  <c r="BF16" i="2"/>
  <c r="BF15" i="2"/>
  <c r="BF13" i="2"/>
  <c r="BF12" i="2"/>
  <c r="BF10" i="2"/>
  <c r="BF9" i="2"/>
  <c r="BP22" i="6"/>
  <c r="BP21" i="6"/>
  <c r="BP20" i="6"/>
  <c r="BP19" i="6"/>
  <c r="BP8" i="6"/>
  <c r="BP14" i="6"/>
  <c r="BP13" i="6"/>
  <c r="BP12" i="6"/>
  <c r="BP11" i="6"/>
  <c r="BP10" i="6"/>
  <c r="BP9" i="6"/>
  <c r="BE34" i="2" l="1"/>
  <c r="BE31" i="2"/>
  <c r="BE28" i="2"/>
  <c r="BE20" i="2"/>
  <c r="BE17" i="2"/>
  <c r="BE14" i="2"/>
  <c r="BE11" i="2"/>
  <c r="BE8" i="2"/>
  <c r="BE38" i="2" l="1"/>
  <c r="BA80" i="5" l="1"/>
  <c r="AZ80" i="5" l="1"/>
  <c r="BD34" i="2" l="1"/>
  <c r="BD28" i="2"/>
  <c r="BD31" i="2"/>
  <c r="BD20" i="2"/>
  <c r="BD17" i="2"/>
  <c r="BD38" i="2" l="1"/>
  <c r="BD14" i="2"/>
  <c r="BD11" i="2"/>
  <c r="BD8" i="2"/>
  <c r="BN23" i="6" l="1"/>
  <c r="AY80" i="5" l="1"/>
  <c r="BC31" i="2" l="1"/>
  <c r="BC28" i="2"/>
  <c r="BC8" i="2"/>
  <c r="BC11" i="2"/>
  <c r="BC14" i="2"/>
  <c r="BC17" i="2"/>
  <c r="BC20" i="2"/>
  <c r="BC38" i="2" l="1"/>
  <c r="BM23" i="6"/>
  <c r="AX80" i="5" l="1"/>
  <c r="BL23" i="6" l="1"/>
  <c r="BB31" i="2" l="1"/>
  <c r="BB28" i="2"/>
  <c r="BB8" i="2"/>
  <c r="BB11" i="2"/>
  <c r="BB14" i="2"/>
  <c r="BB17" i="2"/>
  <c r="BB20" i="2"/>
  <c r="BB38" i="2" l="1"/>
  <c r="AW80" i="5"/>
  <c r="BK23" i="6" l="1"/>
  <c r="BA31" i="2" l="1"/>
  <c r="BA28" i="2"/>
  <c r="BA20" i="2"/>
  <c r="BA17" i="2"/>
  <c r="BA14" i="2"/>
  <c r="BA11" i="2"/>
  <c r="BA8" i="2"/>
  <c r="BA38" i="2" l="1"/>
  <c r="AV80" i="5" l="1"/>
  <c r="BJ23" i="6" l="1"/>
  <c r="AZ31" i="2" l="1"/>
  <c r="AZ28" i="2"/>
  <c r="AZ20" i="2"/>
  <c r="AZ17" i="2"/>
  <c r="AZ14" i="2"/>
  <c r="AZ11" i="2"/>
  <c r="AZ8" i="2"/>
  <c r="AZ38" i="2" l="1"/>
  <c r="AU80" i="5"/>
  <c r="BI23" i="6"/>
  <c r="AY34" i="2"/>
  <c r="AY31" i="2"/>
  <c r="AY28" i="2"/>
  <c r="AY20" i="2"/>
  <c r="AY17" i="2"/>
  <c r="AY14" i="2"/>
  <c r="AY11" i="2"/>
  <c r="AY8" i="2"/>
  <c r="AY38" i="2" l="1"/>
  <c r="AT80" i="5"/>
  <c r="AS64" i="5"/>
  <c r="AT64" i="5"/>
  <c r="BH23" i="6" l="1"/>
  <c r="AX34" i="2" l="1"/>
  <c r="AX31" i="2"/>
  <c r="AX28" i="2"/>
  <c r="AX20" i="2"/>
  <c r="AX17" i="2"/>
  <c r="AX14" i="2"/>
  <c r="AX11" i="2"/>
  <c r="AX8" i="2"/>
  <c r="AX38" i="2" l="1"/>
  <c r="BC20" i="6"/>
  <c r="BC21" i="6"/>
  <c r="BC22" i="6"/>
  <c r="BC19" i="6"/>
  <c r="BC9" i="6"/>
  <c r="BC10" i="6"/>
  <c r="BC11" i="6"/>
  <c r="BC12" i="6"/>
  <c r="BC13" i="6"/>
  <c r="BC14" i="6"/>
  <c r="BC8" i="6"/>
  <c r="AP20" i="6"/>
  <c r="AP21" i="6"/>
  <c r="AP22" i="6"/>
  <c r="AP19" i="6"/>
  <c r="AP9" i="6"/>
  <c r="AP10" i="6"/>
  <c r="AP11" i="6"/>
  <c r="AP12" i="6"/>
  <c r="AP13" i="6"/>
  <c r="AP14" i="6"/>
  <c r="AP8" i="6"/>
  <c r="AC20" i="6"/>
  <c r="AC21" i="6"/>
  <c r="AC22" i="6"/>
  <c r="AC19" i="6"/>
  <c r="AC9" i="6"/>
  <c r="AC10" i="6"/>
  <c r="AC11" i="6"/>
  <c r="AC12" i="6"/>
  <c r="AC13" i="6"/>
  <c r="AC14" i="6"/>
  <c r="AC8" i="6"/>
  <c r="P20" i="6"/>
  <c r="P21" i="6"/>
  <c r="P22" i="6"/>
  <c r="P19" i="6"/>
  <c r="P9" i="6"/>
  <c r="P10" i="6"/>
  <c r="P11" i="6"/>
  <c r="P12" i="6"/>
  <c r="P13" i="6"/>
  <c r="P14" i="6"/>
  <c r="P8" i="6"/>
  <c r="BG23" i="6"/>
  <c r="BF23" i="6"/>
  <c r="BE23" i="6"/>
  <c r="BD23" i="6"/>
  <c r="BB23" i="6"/>
  <c r="BA23" i="6"/>
  <c r="AZ23" i="6"/>
  <c r="AY23" i="6"/>
  <c r="AX23" i="6"/>
  <c r="AW23" i="6"/>
  <c r="AV23" i="6"/>
  <c r="AU23" i="6"/>
  <c r="AT23" i="6"/>
  <c r="AS23" i="6"/>
  <c r="AR23" i="6"/>
  <c r="AQ23" i="6"/>
  <c r="AO23" i="6"/>
  <c r="AN23" i="6"/>
  <c r="AM23" i="6"/>
  <c r="AL23" i="6"/>
  <c r="AK23" i="6"/>
  <c r="AJ23" i="6"/>
  <c r="AI23" i="6"/>
  <c r="AH23" i="6"/>
  <c r="AG23" i="6"/>
  <c r="AF23" i="6"/>
  <c r="AE23" i="6"/>
  <c r="AD23" i="6"/>
  <c r="AB23" i="6"/>
  <c r="AA23" i="6"/>
  <c r="Z23" i="6"/>
  <c r="Y23" i="6"/>
  <c r="X23" i="6"/>
  <c r="W23" i="6"/>
  <c r="V23" i="6"/>
  <c r="U23" i="6"/>
  <c r="T23" i="6"/>
  <c r="S23" i="6"/>
  <c r="R23" i="6"/>
  <c r="Q23" i="6"/>
  <c r="O23" i="6"/>
  <c r="N23" i="6"/>
  <c r="M23" i="6"/>
  <c r="L23" i="6"/>
  <c r="K23" i="6"/>
  <c r="J23" i="6"/>
  <c r="I23" i="6"/>
  <c r="H23" i="6"/>
  <c r="G23" i="6"/>
  <c r="F23" i="6"/>
  <c r="E23" i="6"/>
  <c r="D23" i="6"/>
  <c r="BP23" i="6" l="1"/>
  <c r="P23" i="6"/>
  <c r="AC23" i="6"/>
  <c r="BC23" i="6"/>
  <c r="AP23" i="6"/>
  <c r="AS80" i="5"/>
  <c r="AW34" i="2" l="1"/>
  <c r="AW31" i="2"/>
  <c r="AW28" i="2"/>
  <c r="AW20" i="2"/>
  <c r="AW17" i="2"/>
  <c r="AW14" i="2"/>
  <c r="AW11" i="2"/>
  <c r="AW8" i="2"/>
  <c r="AW38" i="2" l="1"/>
  <c r="AR80" i="5" l="1"/>
  <c r="AV34" i="2" l="1"/>
  <c r="AV31" i="2"/>
  <c r="AV28" i="2"/>
  <c r="AV20" i="2"/>
  <c r="AV17" i="2"/>
  <c r="AV14" i="2"/>
  <c r="AV11" i="2"/>
  <c r="AV8" i="2"/>
  <c r="AV38" i="2" l="1"/>
  <c r="AP80" i="5"/>
  <c r="AQ80" i="5" l="1"/>
  <c r="AU34" i="2" l="1"/>
  <c r="AU31" i="2"/>
  <c r="AT31" i="2"/>
  <c r="AU28" i="2"/>
  <c r="AT28" i="2"/>
  <c r="AU11" i="2"/>
  <c r="AU14" i="2"/>
  <c r="AU17" i="2"/>
  <c r="AU20" i="2"/>
  <c r="AT20" i="2"/>
  <c r="AT11" i="2"/>
  <c r="AT14" i="2"/>
  <c r="AT17" i="2"/>
  <c r="BF20" i="2" l="1"/>
  <c r="AU38" i="2"/>
  <c r="BF31" i="2"/>
  <c r="BF28" i="2"/>
  <c r="BF17" i="2"/>
  <c r="BF14" i="2"/>
  <c r="BF11" i="2"/>
  <c r="AU8" i="2"/>
  <c r="AT8" i="2"/>
  <c r="BF8" i="2" l="1"/>
  <c r="D80" i="5"/>
  <c r="E80" i="5"/>
  <c r="F80" i="5"/>
  <c r="G80" i="5"/>
  <c r="H80" i="5"/>
  <c r="I80" i="5"/>
  <c r="J80" i="5"/>
  <c r="K80" i="5"/>
  <c r="L80" i="5"/>
  <c r="M80" i="5"/>
  <c r="N80" i="5"/>
  <c r="O80" i="5"/>
  <c r="P80" i="5"/>
  <c r="Q80" i="5"/>
  <c r="R80" i="5"/>
  <c r="S80" i="5"/>
  <c r="T80" i="5"/>
  <c r="U80" i="5"/>
  <c r="V80" i="5"/>
  <c r="W80" i="5"/>
  <c r="X80" i="5"/>
  <c r="Y80" i="5"/>
  <c r="Z80" i="5"/>
  <c r="AA80" i="5"/>
  <c r="AB80" i="5"/>
  <c r="AC80" i="5"/>
  <c r="AD80" i="5"/>
  <c r="AE80" i="5"/>
  <c r="AF80" i="5"/>
  <c r="AG80" i="5"/>
  <c r="AH80" i="5"/>
  <c r="AI80" i="5"/>
  <c r="AJ80" i="5"/>
  <c r="AK80" i="5"/>
  <c r="AL80" i="5"/>
  <c r="AM80" i="5"/>
  <c r="AN80" i="5"/>
  <c r="AO80" i="5"/>
  <c r="C80" i="5"/>
  <c r="C45" i="5" l="1"/>
  <c r="D45" i="5"/>
  <c r="D51" i="5" s="1"/>
  <c r="C46" i="5"/>
  <c r="Y47" i="5"/>
  <c r="AB47" i="5"/>
  <c r="C50" i="5"/>
  <c r="D50" i="5"/>
  <c r="Y50" i="5"/>
  <c r="C51" i="5" l="1"/>
  <c r="Y51" i="5"/>
  <c r="C47" i="5"/>
  <c r="D47" i="5"/>
  <c r="AB64" i="5" l="1"/>
  <c r="Y64" i="5"/>
  <c r="AB62" i="5"/>
  <c r="Y62" i="5"/>
  <c r="AL20" i="5"/>
  <c r="AK20" i="5"/>
  <c r="AJ20" i="5"/>
  <c r="AI20" i="5"/>
  <c r="AH20" i="5"/>
  <c r="AG20" i="5"/>
  <c r="AF20" i="5"/>
  <c r="AI10" i="5"/>
  <c r="AH10" i="5"/>
  <c r="D10" i="5"/>
  <c r="C10" i="5"/>
  <c r="AS37" i="2" l="1"/>
  <c r="AH34" i="2"/>
  <c r="AI34" i="2"/>
  <c r="AJ34" i="2"/>
  <c r="AK34" i="2"/>
  <c r="AL34" i="2"/>
  <c r="AM34" i="2"/>
  <c r="AN34" i="2"/>
  <c r="AO34" i="2"/>
  <c r="AP34" i="2"/>
  <c r="AQ34" i="2"/>
  <c r="AR34" i="2"/>
  <c r="AG34" i="2"/>
  <c r="AH31" i="2"/>
  <c r="AI31" i="2"/>
  <c r="AJ31" i="2"/>
  <c r="AK31" i="2"/>
  <c r="AL31" i="2"/>
  <c r="AM31" i="2"/>
  <c r="AN31" i="2"/>
  <c r="AO31" i="2"/>
  <c r="AP31" i="2"/>
  <c r="AQ31" i="2"/>
  <c r="AR31" i="2"/>
  <c r="AG31" i="2"/>
  <c r="AH28" i="2"/>
  <c r="AI28" i="2"/>
  <c r="AJ28" i="2"/>
  <c r="AK28" i="2"/>
  <c r="AL28" i="2"/>
  <c r="AM28" i="2"/>
  <c r="AN28" i="2"/>
  <c r="AO28" i="2"/>
  <c r="AP28" i="2"/>
  <c r="AQ28" i="2"/>
  <c r="AR28" i="2"/>
  <c r="AG28" i="2"/>
  <c r="AS29" i="2"/>
  <c r="AS30" i="2"/>
  <c r="AS32" i="2"/>
  <c r="AS33" i="2"/>
  <c r="AS35" i="2"/>
  <c r="AS36" i="2"/>
  <c r="AF29" i="2"/>
  <c r="AF30" i="2"/>
  <c r="AF32" i="2"/>
  <c r="AF33" i="2"/>
  <c r="AF35" i="2"/>
  <c r="AF36" i="2"/>
  <c r="AF37" i="2"/>
  <c r="AF38" i="2"/>
  <c r="U34" i="2"/>
  <c r="V34" i="2"/>
  <c r="W34" i="2"/>
  <c r="X34" i="2"/>
  <c r="Y34" i="2"/>
  <c r="Z34" i="2"/>
  <c r="AA34" i="2"/>
  <c r="AB34" i="2"/>
  <c r="AC34" i="2"/>
  <c r="AD34" i="2"/>
  <c r="AE34" i="2"/>
  <c r="T34" i="2"/>
  <c r="U31" i="2"/>
  <c r="V31" i="2"/>
  <c r="W31" i="2"/>
  <c r="X31" i="2"/>
  <c r="Y31" i="2"/>
  <c r="Z31" i="2"/>
  <c r="AA31" i="2"/>
  <c r="AB31" i="2"/>
  <c r="AC31" i="2"/>
  <c r="AD31" i="2"/>
  <c r="AE31" i="2"/>
  <c r="T31" i="2"/>
  <c r="T28" i="2"/>
  <c r="U28" i="2"/>
  <c r="V28" i="2"/>
  <c r="W28" i="2"/>
  <c r="X28" i="2"/>
  <c r="Y28" i="2"/>
  <c r="Z28" i="2"/>
  <c r="AA28" i="2"/>
  <c r="AB28" i="2"/>
  <c r="AC28" i="2"/>
  <c r="AD28" i="2"/>
  <c r="AE28" i="2"/>
  <c r="S37" i="2"/>
  <c r="S29" i="2"/>
  <c r="S30" i="2"/>
  <c r="S32" i="2"/>
  <c r="S33" i="2"/>
  <c r="S34" i="2"/>
  <c r="S35" i="2"/>
  <c r="S36" i="2"/>
  <c r="H31" i="2"/>
  <c r="I31" i="2"/>
  <c r="J31" i="2"/>
  <c r="K31" i="2"/>
  <c r="L31" i="2"/>
  <c r="M31" i="2"/>
  <c r="N31" i="2"/>
  <c r="O31" i="2"/>
  <c r="P31" i="2"/>
  <c r="Q31" i="2"/>
  <c r="R31" i="2"/>
  <c r="G31" i="2"/>
  <c r="H28" i="2"/>
  <c r="I28" i="2"/>
  <c r="J28" i="2"/>
  <c r="K28" i="2"/>
  <c r="L28" i="2"/>
  <c r="M28" i="2"/>
  <c r="N28" i="2"/>
  <c r="O28" i="2"/>
  <c r="P28" i="2"/>
  <c r="Q28" i="2"/>
  <c r="R28" i="2"/>
  <c r="G28" i="2"/>
  <c r="F37" i="2"/>
  <c r="D34" i="2"/>
  <c r="E34" i="2"/>
  <c r="C34" i="2"/>
  <c r="D31" i="2"/>
  <c r="E31" i="2"/>
  <c r="C31" i="2"/>
  <c r="D28" i="2"/>
  <c r="E28" i="2"/>
  <c r="C28" i="2"/>
  <c r="F32" i="2"/>
  <c r="F33" i="2"/>
  <c r="F35" i="2"/>
  <c r="F36" i="2"/>
  <c r="F30" i="2"/>
  <c r="F29" i="2"/>
  <c r="L38" i="2" l="1"/>
  <c r="F31" i="2"/>
  <c r="D38" i="2"/>
  <c r="R38" i="2"/>
  <c r="AL38" i="2"/>
  <c r="Q38" i="2"/>
  <c r="I38" i="2"/>
  <c r="AG38" i="2"/>
  <c r="AK38" i="2"/>
  <c r="N38" i="2"/>
  <c r="M38" i="2"/>
  <c r="AJ38" i="2"/>
  <c r="S28" i="2"/>
  <c r="S31" i="2"/>
  <c r="K38" i="2"/>
  <c r="AF28" i="2"/>
  <c r="AF31" i="2"/>
  <c r="AQ38" i="2"/>
  <c r="AI38" i="2"/>
  <c r="AF34" i="2"/>
  <c r="AP38" i="2"/>
  <c r="F28" i="2"/>
  <c r="AN38" i="2"/>
  <c r="AM38" i="2"/>
  <c r="AT34" i="2"/>
  <c r="E38" i="2"/>
  <c r="C38" i="2"/>
  <c r="J38" i="2"/>
  <c r="G38" i="2"/>
  <c r="AH38" i="2"/>
  <c r="P38" i="2"/>
  <c r="H38" i="2"/>
  <c r="AO38" i="2"/>
  <c r="O38" i="2"/>
  <c r="AR38" i="2"/>
  <c r="AS34" i="2"/>
  <c r="AS31" i="2"/>
  <c r="AS28" i="2"/>
  <c r="F34" i="2"/>
  <c r="AS22" i="2"/>
  <c r="AH20" i="2"/>
  <c r="AI20" i="2"/>
  <c r="AJ20" i="2"/>
  <c r="AK20" i="2"/>
  <c r="AL20" i="2"/>
  <c r="AM20" i="2"/>
  <c r="AN20" i="2"/>
  <c r="AO20" i="2"/>
  <c r="AP20" i="2"/>
  <c r="AQ20" i="2"/>
  <c r="AR20" i="2"/>
  <c r="AG20" i="2"/>
  <c r="AH17" i="2"/>
  <c r="AI17" i="2"/>
  <c r="AJ17" i="2"/>
  <c r="AK17" i="2"/>
  <c r="AL17" i="2"/>
  <c r="AM17" i="2"/>
  <c r="AN17" i="2"/>
  <c r="AO17" i="2"/>
  <c r="AP17" i="2"/>
  <c r="AQ17" i="2"/>
  <c r="AR17" i="2"/>
  <c r="AG17" i="2"/>
  <c r="AH14" i="2"/>
  <c r="AI14" i="2"/>
  <c r="AJ14" i="2"/>
  <c r="AK14" i="2"/>
  <c r="AL14" i="2"/>
  <c r="AM14" i="2"/>
  <c r="AN14" i="2"/>
  <c r="AO14" i="2"/>
  <c r="AP14" i="2"/>
  <c r="AQ14" i="2"/>
  <c r="AR14" i="2"/>
  <c r="AG14" i="2"/>
  <c r="AH11" i="2"/>
  <c r="AI11" i="2"/>
  <c r="AJ11" i="2"/>
  <c r="AK11" i="2"/>
  <c r="AL11" i="2"/>
  <c r="AM11" i="2"/>
  <c r="AN11" i="2"/>
  <c r="AO11" i="2"/>
  <c r="AP11" i="2"/>
  <c r="AQ11" i="2"/>
  <c r="AR11" i="2"/>
  <c r="AG11" i="2"/>
  <c r="AH8" i="2"/>
  <c r="AI8" i="2"/>
  <c r="AJ8" i="2"/>
  <c r="AK8" i="2"/>
  <c r="AL8" i="2"/>
  <c r="AM8" i="2"/>
  <c r="AN8" i="2"/>
  <c r="AO8" i="2"/>
  <c r="AP8" i="2"/>
  <c r="AQ8" i="2"/>
  <c r="AR8" i="2"/>
  <c r="AG8" i="2"/>
  <c r="U20" i="2"/>
  <c r="V20" i="2"/>
  <c r="W20" i="2"/>
  <c r="X20" i="2"/>
  <c r="Y20" i="2"/>
  <c r="Z20" i="2"/>
  <c r="AA20" i="2"/>
  <c r="AB20" i="2"/>
  <c r="AC20" i="2"/>
  <c r="AD20" i="2"/>
  <c r="AE20" i="2"/>
  <c r="T20" i="2"/>
  <c r="U17" i="2"/>
  <c r="V17" i="2"/>
  <c r="W17" i="2"/>
  <c r="X17" i="2"/>
  <c r="Y17" i="2"/>
  <c r="Z17" i="2"/>
  <c r="AA17" i="2"/>
  <c r="AB17" i="2"/>
  <c r="AC17" i="2"/>
  <c r="AD17" i="2"/>
  <c r="AE17" i="2"/>
  <c r="T17" i="2"/>
  <c r="U14" i="2"/>
  <c r="V14" i="2"/>
  <c r="W14" i="2"/>
  <c r="X14" i="2"/>
  <c r="Y14" i="2"/>
  <c r="Z14" i="2"/>
  <c r="AA14" i="2"/>
  <c r="AB14" i="2"/>
  <c r="AC14" i="2"/>
  <c r="AD14" i="2"/>
  <c r="AE14" i="2"/>
  <c r="T14" i="2"/>
  <c r="U11" i="2"/>
  <c r="V11" i="2"/>
  <c r="W11" i="2"/>
  <c r="X11" i="2"/>
  <c r="Y11" i="2"/>
  <c r="Z11" i="2"/>
  <c r="AA11" i="2"/>
  <c r="AB11" i="2"/>
  <c r="AC11" i="2"/>
  <c r="AD11" i="2"/>
  <c r="AE11" i="2"/>
  <c r="T11" i="2"/>
  <c r="U8" i="2"/>
  <c r="V8" i="2"/>
  <c r="W8" i="2"/>
  <c r="X8" i="2"/>
  <c r="Y8" i="2"/>
  <c r="Z8" i="2"/>
  <c r="AA8" i="2"/>
  <c r="AB8" i="2"/>
  <c r="AC8" i="2"/>
  <c r="AD8" i="2"/>
  <c r="AE8" i="2"/>
  <c r="T8" i="2"/>
  <c r="H20" i="2"/>
  <c r="I20" i="2"/>
  <c r="J20" i="2"/>
  <c r="K20" i="2"/>
  <c r="L20" i="2"/>
  <c r="M20" i="2"/>
  <c r="N20" i="2"/>
  <c r="O20" i="2"/>
  <c r="P20" i="2"/>
  <c r="Q20" i="2"/>
  <c r="R20" i="2"/>
  <c r="G20" i="2"/>
  <c r="H17" i="2"/>
  <c r="I17" i="2"/>
  <c r="J17" i="2"/>
  <c r="K17" i="2"/>
  <c r="L17" i="2"/>
  <c r="M17" i="2"/>
  <c r="N17" i="2"/>
  <c r="O17" i="2"/>
  <c r="P17" i="2"/>
  <c r="Q17" i="2"/>
  <c r="R17" i="2"/>
  <c r="G17" i="2"/>
  <c r="H14" i="2"/>
  <c r="I14" i="2"/>
  <c r="J14" i="2"/>
  <c r="K14" i="2"/>
  <c r="L14" i="2"/>
  <c r="M14" i="2"/>
  <c r="N14" i="2"/>
  <c r="O14" i="2"/>
  <c r="P14" i="2"/>
  <c r="Q14" i="2"/>
  <c r="R14" i="2"/>
  <c r="G14" i="2"/>
  <c r="H11" i="2"/>
  <c r="I11" i="2"/>
  <c r="J11" i="2"/>
  <c r="K11" i="2"/>
  <c r="L11" i="2"/>
  <c r="M11" i="2"/>
  <c r="N11" i="2"/>
  <c r="O11" i="2"/>
  <c r="P11" i="2"/>
  <c r="Q11" i="2"/>
  <c r="R11" i="2"/>
  <c r="G11" i="2"/>
  <c r="H8" i="2"/>
  <c r="I8" i="2"/>
  <c r="J8" i="2"/>
  <c r="K8" i="2"/>
  <c r="L8" i="2"/>
  <c r="M8" i="2"/>
  <c r="N8" i="2"/>
  <c r="O8" i="2"/>
  <c r="P8" i="2"/>
  <c r="Q8" i="2"/>
  <c r="R8" i="2"/>
  <c r="G8" i="2"/>
  <c r="D20" i="2"/>
  <c r="E20" i="2"/>
  <c r="C20" i="2"/>
  <c r="D17" i="2"/>
  <c r="E17" i="2"/>
  <c r="C17" i="2"/>
  <c r="C14" i="2"/>
  <c r="E11" i="2"/>
  <c r="D14" i="2"/>
  <c r="E14" i="2"/>
  <c r="D11" i="2"/>
  <c r="C11" i="2"/>
  <c r="AS10" i="2"/>
  <c r="AS12" i="2"/>
  <c r="AS13" i="2"/>
  <c r="AS15" i="2"/>
  <c r="AS16" i="2"/>
  <c r="AS18" i="2"/>
  <c r="AS19" i="2"/>
  <c r="AS21" i="2"/>
  <c r="AS9" i="2"/>
  <c r="AF10" i="2"/>
  <c r="AF12" i="2"/>
  <c r="AF13" i="2"/>
  <c r="AF15" i="2"/>
  <c r="AF16" i="2"/>
  <c r="AF18" i="2"/>
  <c r="AF19" i="2"/>
  <c r="AF21" i="2"/>
  <c r="AF22" i="2"/>
  <c r="AF9" i="2"/>
  <c r="S10" i="2"/>
  <c r="S12" i="2"/>
  <c r="S13" i="2"/>
  <c r="S15" i="2"/>
  <c r="S16" i="2"/>
  <c r="S18" i="2"/>
  <c r="S19" i="2"/>
  <c r="S21" i="2"/>
  <c r="S22" i="2"/>
  <c r="S9" i="2"/>
  <c r="F10" i="2"/>
  <c r="F12" i="2"/>
  <c r="F13" i="2"/>
  <c r="F15" i="2"/>
  <c r="F16" i="2"/>
  <c r="F18" i="2"/>
  <c r="F19" i="2"/>
  <c r="F21" i="2"/>
  <c r="F22" i="2"/>
  <c r="F9" i="2"/>
  <c r="AT38" i="2" l="1"/>
  <c r="BF38" i="2" s="1"/>
  <c r="BF34" i="2"/>
  <c r="AS14" i="2"/>
  <c r="S38" i="2"/>
  <c r="F38" i="2"/>
  <c r="AS38" i="2"/>
  <c r="S8" i="2"/>
  <c r="S20" i="2"/>
  <c r="F17" i="2"/>
  <c r="AF8" i="2"/>
  <c r="F20" i="2"/>
  <c r="AS8" i="2"/>
  <c r="F11" i="2"/>
  <c r="AF11" i="2"/>
  <c r="S11" i="2"/>
  <c r="AF14" i="2"/>
  <c r="AS20" i="2"/>
  <c r="AS17" i="2"/>
  <c r="AS11" i="2"/>
  <c r="AF20" i="2"/>
  <c r="AF17" i="2"/>
  <c r="S17" i="2"/>
  <c r="S14" i="2"/>
  <c r="F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Whiny Daise Espinoza Vega</author>
    <author>Christian Manuel Alvarez Tovar</author>
  </authors>
  <commentList>
    <comment ref="DA13" authorId="0" shapeId="0" xr:uid="{0E75CE28-EB57-4635-AB73-9AA19C897A6D}">
      <text>
        <r>
          <rPr>
            <b/>
            <sz val="9"/>
            <color indexed="81"/>
            <rFont val="Tahoma"/>
            <family val="2"/>
          </rPr>
          <t>Usuario:</t>
        </r>
        <r>
          <rPr>
            <sz val="9"/>
            <color indexed="81"/>
            <rFont val="Tahoma"/>
            <family val="2"/>
          </rPr>
          <t xml:space="preserve">
* En el mes de enero no se realizó la medición de fraude, más información en el informe Word.</t>
        </r>
      </text>
    </comment>
    <comment ref="B31" authorId="1" shapeId="0" xr:uid="{00000000-0006-0000-0300-000001000000}">
      <text>
        <r>
          <rPr>
            <sz val="8"/>
            <color indexed="81"/>
            <rFont val="Tahoma"/>
            <family val="2"/>
          </rPr>
          <t>El concesionario corrige en el mes siguiente la cantidad de pasajeros del mes anterior. En el boletín se publica de acuerdo al primer envío, antes de la correción que envía en el siguiente mes.</t>
        </r>
      </text>
    </comment>
    <comment ref="B57" authorId="1" shapeId="0" xr:uid="{00000000-0006-0000-0300-000002000000}">
      <text>
        <r>
          <rPr>
            <b/>
            <sz val="8"/>
            <color indexed="81"/>
            <rFont val="Tahoma"/>
            <family val="2"/>
          </rPr>
          <t>Whiny Daise Espinoza Vega:</t>
        </r>
        <r>
          <rPr>
            <sz val="8"/>
            <color indexed="81"/>
            <rFont val="Tahoma"/>
            <family val="2"/>
          </rPr>
          <t xml:space="preserve">
1.1 Importe TVM + 1.2 Importe POS/MET (F312,RecaudoBckof)</t>
        </r>
        <r>
          <rPr>
            <sz val="9"/>
            <color indexed="81"/>
            <rFont val="Tahoma"/>
            <family val="2"/>
          </rPr>
          <t xml:space="preserve">
</t>
        </r>
      </text>
    </comment>
    <comment ref="AE57" authorId="1" shapeId="0" xr:uid="{00000000-0006-0000-0300-000003000000}">
      <text>
        <r>
          <rPr>
            <b/>
            <sz val="9"/>
            <color indexed="81"/>
            <rFont val="Tahoma"/>
            <family val="2"/>
          </rPr>
          <t>Whiny Daise Espinoza Vega:</t>
        </r>
        <r>
          <rPr>
            <sz val="9"/>
            <color indexed="81"/>
            <rFont val="Tahoma"/>
            <family val="2"/>
          </rPr>
          <t xml:space="preserve">
</t>
        </r>
        <r>
          <rPr>
            <sz val="8"/>
            <color indexed="81"/>
            <rFont val="Tahoma"/>
            <family val="2"/>
          </rPr>
          <t>Corregido de acuerdo a formato F312 del CC. Anterior (1 296 468) es error de tipeo en Findicadores.</t>
        </r>
      </text>
    </comment>
    <comment ref="Z70" authorId="2" shapeId="0" xr:uid="{00000000-0006-0000-0300-000004000000}">
      <text>
        <r>
          <rPr>
            <b/>
            <sz val="9"/>
            <color indexed="81"/>
            <rFont val="Tahoma"/>
            <family val="2"/>
          </rPr>
          <t>Christian Manuel Alvarez Tovar:</t>
        </r>
        <r>
          <rPr>
            <sz val="9"/>
            <color indexed="81"/>
            <rFont val="Tahoma"/>
            <family val="2"/>
          </rPr>
          <t xml:space="preserve">
Sin IGV</t>
        </r>
      </text>
    </comment>
    <comment ref="Z71" authorId="2" shapeId="0" xr:uid="{00000000-0006-0000-0300-000005000000}">
      <text>
        <r>
          <rPr>
            <b/>
            <sz val="9"/>
            <color indexed="81"/>
            <rFont val="Tahoma"/>
            <family val="2"/>
          </rPr>
          <t>Christian Manuel Alvarez Tovar:</t>
        </r>
        <r>
          <rPr>
            <sz val="9"/>
            <color indexed="81"/>
            <rFont val="Tahoma"/>
            <family val="2"/>
          </rPr>
          <t xml:space="preserve">
Sin IGV</t>
        </r>
      </text>
    </comment>
  </commentList>
</comments>
</file>

<file path=xl/sharedStrings.xml><?xml version="1.0" encoding="utf-8"?>
<sst xmlns="http://schemas.openxmlformats.org/spreadsheetml/2006/main" count="2524" uniqueCount="161">
  <si>
    <t>ÍNDICE</t>
  </si>
  <si>
    <t>Variables de Tráfico en Ferrocarriles</t>
  </si>
  <si>
    <t>Concesión</t>
  </si>
  <si>
    <t xml:space="preserve">1. </t>
  </si>
  <si>
    <t>Ferrocarril del Centro (FCVA)</t>
  </si>
  <si>
    <t xml:space="preserve">2. </t>
  </si>
  <si>
    <t>Ferrocarril del Sur y Sur Oriente (FSO)</t>
  </si>
  <si>
    <t xml:space="preserve">3. </t>
  </si>
  <si>
    <t>Metro de Lima - Línea 1</t>
  </si>
  <si>
    <t>RESUMEN ESTADÍSTICO - Ferrovías Central Andina - FVCA</t>
  </si>
  <si>
    <t>Fuente: Reporte Indicadores del Concesionario</t>
  </si>
  <si>
    <t>I .TRÁFICO</t>
  </si>
  <si>
    <t>Indicador</t>
  </si>
  <si>
    <t>Unidad</t>
  </si>
  <si>
    <t>Total 2013</t>
  </si>
  <si>
    <t>Total 2014</t>
  </si>
  <si>
    <t>Total 2015</t>
  </si>
  <si>
    <t>Total 2016</t>
  </si>
  <si>
    <t>Total 2017</t>
  </si>
  <si>
    <t>Total 2018</t>
  </si>
  <si>
    <t>Total 2019</t>
  </si>
  <si>
    <t>Total 2020</t>
  </si>
  <si>
    <t>Total 2021</t>
  </si>
  <si>
    <t>Total 2022</t>
  </si>
  <si>
    <t>Total 2023</t>
  </si>
  <si>
    <t>Total 2024</t>
  </si>
  <si>
    <t>Total 2025</t>
  </si>
  <si>
    <t>Enero</t>
  </si>
  <si>
    <t>Febrero</t>
  </si>
  <si>
    <t>Marzo</t>
  </si>
  <si>
    <t>Abril</t>
  </si>
  <si>
    <t>Mayo</t>
  </si>
  <si>
    <t>Junio</t>
  </si>
  <si>
    <t>Julio</t>
  </si>
  <si>
    <t>Agosto</t>
  </si>
  <si>
    <t>Septiembre</t>
  </si>
  <si>
    <t>Octubre</t>
  </si>
  <si>
    <t>Noviembre</t>
  </si>
  <si>
    <t>Diciembre</t>
  </si>
  <si>
    <t>Carga (TM)</t>
  </si>
  <si>
    <t>Toneladas</t>
  </si>
  <si>
    <t>TM-KM</t>
  </si>
  <si>
    <t>Ton-Km</t>
  </si>
  <si>
    <t>Pasajeros</t>
  </si>
  <si>
    <t>Unidades</t>
  </si>
  <si>
    <t>Pasajeros-KM</t>
  </si>
  <si>
    <t>Pas-km</t>
  </si>
  <si>
    <t>KM - Vagón (Vacío)</t>
  </si>
  <si>
    <t>Km-vag</t>
  </si>
  <si>
    <t>KM - Vagón (Cargado)</t>
  </si>
  <si>
    <t>KM - Vagón</t>
  </si>
  <si>
    <t>II. INGRESOS</t>
  </si>
  <si>
    <t>Acceso a la vía</t>
  </si>
  <si>
    <t>Soles</t>
  </si>
  <si>
    <t>Alquiler de material rodante</t>
  </si>
  <si>
    <t>Alquiler de espacio, estacionamiento y patio</t>
  </si>
  <si>
    <t>Otros</t>
  </si>
  <si>
    <t>Total</t>
  </si>
  <si>
    <t xml:space="preserve">Soles </t>
  </si>
  <si>
    <t>RESUMEN ESTADÍSTICO: Ferrocarril del Sur y Sur Oriente - Fetransa</t>
  </si>
  <si>
    <t>Carga ( TM)</t>
  </si>
  <si>
    <t>Ferrocarril del Sur</t>
  </si>
  <si>
    <t>Ferrocarril del Sur-Oriente</t>
  </si>
  <si>
    <t>TN-KM</t>
  </si>
  <si>
    <t>KM-Vagón</t>
  </si>
  <si>
    <t>N/D</t>
  </si>
  <si>
    <t>Nota: Las cifras de km-vagón hacen referencia tanto a los vagones llenos como los vaciós.</t>
  </si>
  <si>
    <t>II. INGRESOS (en soles, incluye IGV)</t>
  </si>
  <si>
    <t>Tramo Sur</t>
  </si>
  <si>
    <t>Tramo Sur Oriente</t>
  </si>
  <si>
    <t>Alquiler de material tractivo y rodante *</t>
  </si>
  <si>
    <t xml:space="preserve">Tramo Sur </t>
  </si>
  <si>
    <t>Alquiler de espacios a operadores y terceros</t>
  </si>
  <si>
    <t>Se factura a fin de año</t>
  </si>
  <si>
    <t>se factura a fin de año</t>
  </si>
  <si>
    <t>Otros Ingresos</t>
  </si>
  <si>
    <t>Nota: Alquiler de material tractivo y rodante se factura a fin de año</t>
  </si>
  <si>
    <t>RESUMEN ESTADÍSTICO: Línea 1 Metro Lima -Tren Urbano de Lima</t>
  </si>
  <si>
    <t>I. INDICADORES CONTRACTUALES</t>
  </si>
  <si>
    <t>Disponibilidad (%)</t>
  </si>
  <si>
    <t>Regularidad (%)</t>
  </si>
  <si>
    <t>Limpieza (%)</t>
  </si>
  <si>
    <t>Limpieza en Estaciones (%)</t>
  </si>
  <si>
    <t>Limpieza en Trenes (%)</t>
  </si>
  <si>
    <t>Fraude (%)</t>
  </si>
  <si>
    <t>(*)</t>
  </si>
  <si>
    <t>II. KILOMETRAJE</t>
  </si>
  <si>
    <t>Km Recorridos Comercial  PPS 2016 (33,128331 km) 1/</t>
  </si>
  <si>
    <t>Km Recorridos Comercial  Adicionales</t>
  </si>
  <si>
    <t>Total Km recorridos</t>
  </si>
  <si>
    <t>Km Garantizados</t>
  </si>
  <si>
    <t>Carreras efectuadas (Trenes corridos)</t>
  </si>
  <si>
    <t>1/ A partir de setiembre de 2009 corresponde a 33,128416 km. Tomado de Reportes trimestrales de GSF. Elaborado en junio de 2016.</t>
  </si>
  <si>
    <t>III. TRÁFICO DE PASAJEROS</t>
  </si>
  <si>
    <t>Tráfico de pasajeros</t>
  </si>
  <si>
    <t>Tráfico de pasajeros (mes anterior)</t>
  </si>
  <si>
    <t>IV. RECLAMOS E INCIDENTES</t>
  </si>
  <si>
    <t>Reclamos</t>
  </si>
  <si>
    <t>Eventos en Seguridad Operativa</t>
  </si>
  <si>
    <t>Eventos en Seg. De Bienes y personas</t>
  </si>
  <si>
    <t>Averías</t>
  </si>
  <si>
    <t>Emergencias</t>
  </si>
  <si>
    <t>V. CUMPLIMIENTO DEL MANTENIMIENTO</t>
  </si>
  <si>
    <t>Trabajos Programados en MR (t)</t>
  </si>
  <si>
    <t>Trabajos Efectuados en MR (t)</t>
  </si>
  <si>
    <t>Cumplimiento en MR (%)</t>
  </si>
  <si>
    <t>Trabajos Programados en INFRA (t)</t>
  </si>
  <si>
    <t>Trabajos Efectuados en INFRA (t)</t>
  </si>
  <si>
    <t>Cumplimiento en INFRA (%)</t>
  </si>
  <si>
    <t>Cumplimiento global (%)</t>
  </si>
  <si>
    <t>VI. TRANSACCIONES Y TRANSFERENCIAS</t>
  </si>
  <si>
    <t>Transacciones (und)</t>
  </si>
  <si>
    <t>Importe transacciones (S/.)</t>
  </si>
  <si>
    <t>23,624,652 </t>
  </si>
  <si>
    <t>Transferencias a Fideicomiso POS (und)</t>
  </si>
  <si>
    <t>Importe transf. fideicomiso POS (S/.)</t>
  </si>
  <si>
    <t>Transferencias a Fideicomiso TVM (und)</t>
  </si>
  <si>
    <t>Importe transf. fideicomiso TVM (S/.)</t>
  </si>
  <si>
    <t>Transferencias Bancarias (und)</t>
  </si>
  <si>
    <t>Importe transf. fideicomiso (S/.)</t>
  </si>
  <si>
    <t>VII. INGRESOS (NUEVOS SOLES INCLUIDO IGV)</t>
  </si>
  <si>
    <t>Ingresos por venta de tarjetas</t>
  </si>
  <si>
    <t>-</t>
  </si>
  <si>
    <t>Ingresos por alquiler de áreas comerciales</t>
  </si>
  <si>
    <t xml:space="preserve">                    -   </t>
  </si>
  <si>
    <t>Ingresos por alquiler de áreas publicitarias</t>
  </si>
  <si>
    <t>VIII. TRÁFICO POR ESTACIÓN (MILES PASAJEROS) 2/</t>
  </si>
  <si>
    <t>Total pasajeros</t>
  </si>
  <si>
    <t>VES</t>
  </si>
  <si>
    <t>PIN</t>
  </si>
  <si>
    <t>PUM</t>
  </si>
  <si>
    <t>VMA</t>
  </si>
  <si>
    <t>MAU</t>
  </si>
  <si>
    <t>SJU</t>
  </si>
  <si>
    <t>ATO</t>
  </si>
  <si>
    <t>JCH</t>
  </si>
  <si>
    <t>AYA</t>
  </si>
  <si>
    <t>CAB</t>
  </si>
  <si>
    <t>ANG</t>
  </si>
  <si>
    <t>SBS</t>
  </si>
  <si>
    <t>CUL</t>
  </si>
  <si>
    <t>NAR</t>
  </si>
  <si>
    <t>GAM</t>
  </si>
  <si>
    <t>MIG</t>
  </si>
  <si>
    <t>ELA</t>
  </si>
  <si>
    <t>PRE</t>
  </si>
  <si>
    <t>CAA</t>
  </si>
  <si>
    <t>PIR</t>
  </si>
  <si>
    <t>JAR</t>
  </si>
  <si>
    <t>POS</t>
  </si>
  <si>
    <t>SCA</t>
  </si>
  <si>
    <t>SMA</t>
  </si>
  <si>
    <t>SRO</t>
  </si>
  <si>
    <t>BAY</t>
  </si>
  <si>
    <t>2/ Este formato ha sido llenado luego de que el Concesionario ha corregido su base de pasajeros (un mes posterior)</t>
  </si>
  <si>
    <t>(*) Las labores de campo para la Medición de Fraude (Fs) correspondiente al mes de marzo no pudieron hacerse efectivas -ni reprogramarse- en razón a la orden de aislamiento social obligatorio dictado en el marco del Estado de Emergencia nacional</t>
  </si>
  <si>
    <t>Ingresos por contrato de Telefonía Pública</t>
  </si>
  <si>
    <t>Incidencias</t>
  </si>
  <si>
    <t>Total 2026</t>
  </si>
  <si>
    <t>Ingresos por Servidumbres</t>
  </si>
  <si>
    <t>Ingresos por Venta de Activos del Concesionario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</si>
</sst>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4" formatCode="_-&quot;S/&quot;* #,##0.00_-;\-&quot;S/&quot;* #,##0.00_-;_-&quot;S/&quot;* &quot;-&quot;??_-;_-@_-"/>
    <numFmt numFmtId="43" formatCode="_-* #,##0.00_-;\-* #,##0.00_-;_-* &quot;-&quot;??_-;_-@_-"/>
    <numFmt numFmtId="164" formatCode="_ * #,##0.00_ ;_ * \-#,##0.00_ ;_ * &quot;-&quot;??_ ;_ @_ "/>
    <numFmt numFmtId="165" formatCode="_-* #,##0.00\ _€_-;\-* #,##0.00\ _€_-;_-* &quot;-&quot;??\ _€_-;_-@_-"/>
    <numFmt numFmtId="166" formatCode="_-* #,##0\ _€_-;\-* #,##0\ _€_-;_-* &quot;-&quot;??\ _€_-;_-@_-"/>
    <numFmt numFmtId="167" formatCode="_ * #,##0_ ;_ * \-#,##0_ ;_ * &quot;-&quot;??_ ;_ @_ "/>
    <numFmt numFmtId="168" formatCode="0.0%"/>
    <numFmt numFmtId="169" formatCode="0.000%"/>
    <numFmt numFmtId="170" formatCode="_ * #,##0.000_ ;_ * \-#,##0.000_ ;_ * &quot;-&quot;??_ ;_ @_ "/>
    <numFmt numFmtId="171" formatCode="#,##0;\(#,##0\);\-;"/>
    <numFmt numFmtId="172" formatCode="_ &quot;S/.&quot;\ * #,##0.00_ ;_ &quot;S/.&quot;\ * \-#,##0.00_ ;_ &quot;S/.&quot;\ * &quot;-&quot;??_ ;_ @_ "/>
    <numFmt numFmtId="173" formatCode="_ [$€]* #,##0.00_ ;_ [$€]* \-#,##0.00_ ;_ [$€]* &quot;-&quot;??_ ;_ @_ "/>
    <numFmt numFmtId="174" formatCode="0.0000%"/>
    <numFmt numFmtId="175" formatCode="_ &quot;S/.&quot;\ * #.##0.00_ ;_ &quot;S/.&quot;\ * \-#.##0.00_ ;_ &quot;S/.&quot;\ * &quot;-&quot;??_ ;_ @_ "/>
  </numFmts>
  <fonts count="4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8"/>
      <color indexed="81"/>
      <name val="Tahoma"/>
      <family val="2"/>
    </font>
    <font>
      <sz val="8"/>
      <color indexed="81"/>
      <name val="Tahoma"/>
      <family val="2"/>
    </font>
    <font>
      <sz val="9"/>
      <color indexed="81"/>
      <name val="Tahoma"/>
      <family val="2"/>
    </font>
    <font>
      <b/>
      <sz val="9"/>
      <color indexed="81"/>
      <name val="Tahoma"/>
      <family val="2"/>
    </font>
    <font>
      <u/>
      <sz val="11"/>
      <color theme="10"/>
      <name val="Calibri"/>
      <family val="2"/>
      <scheme val="minor"/>
    </font>
    <font>
      <b/>
      <u/>
      <sz val="11"/>
      <color theme="10"/>
      <name val="Arial"/>
      <family val="2"/>
    </font>
    <font>
      <sz val="10"/>
      <color theme="1"/>
      <name val="Arial"/>
      <family val="2"/>
    </font>
    <font>
      <b/>
      <sz val="11"/>
      <color theme="0"/>
      <name val="Arial"/>
      <family val="2"/>
    </font>
    <font>
      <sz val="10"/>
      <color theme="0"/>
      <name val="Arial"/>
      <family val="2"/>
    </font>
    <font>
      <i/>
      <sz val="10"/>
      <name val="Arial"/>
      <family val="2"/>
    </font>
    <font>
      <b/>
      <sz val="11"/>
      <color theme="1"/>
      <name val="Arial"/>
      <family val="2"/>
    </font>
    <font>
      <sz val="11"/>
      <color theme="1"/>
      <name val="Arial"/>
      <family val="2"/>
    </font>
    <font>
      <sz val="11"/>
      <name val="Arial"/>
      <family val="2"/>
    </font>
    <font>
      <b/>
      <sz val="10"/>
      <color theme="1"/>
      <name val="Arial"/>
      <family val="2"/>
    </font>
    <font>
      <b/>
      <sz val="11"/>
      <name val="Arial"/>
      <family val="2"/>
    </font>
    <font>
      <sz val="9"/>
      <name val="Arial"/>
      <family val="2"/>
    </font>
    <font>
      <b/>
      <sz val="14"/>
      <color theme="1"/>
      <name val="Arial"/>
      <family val="2"/>
    </font>
    <font>
      <b/>
      <sz val="9"/>
      <color theme="1"/>
      <name val="Arial"/>
      <family val="2"/>
    </font>
    <font>
      <b/>
      <sz val="8"/>
      <color theme="1"/>
      <name val="Arial"/>
      <family val="2"/>
    </font>
    <font>
      <u/>
      <sz val="11"/>
      <color theme="10"/>
      <name val="Arial"/>
      <family val="2"/>
    </font>
    <font>
      <u/>
      <sz val="11"/>
      <color theme="10"/>
      <name val="Calibri"/>
      <family val="2"/>
    </font>
    <font>
      <sz val="10"/>
      <color theme="1"/>
      <name val="Arial Narrow"/>
      <family val="2"/>
    </font>
    <font>
      <sz val="11"/>
      <color indexed="8"/>
      <name val="Calibri"/>
      <family val="2"/>
      <charset val="134"/>
    </font>
    <font>
      <u/>
      <sz val="11"/>
      <color indexed="20"/>
      <name val="Calibri"/>
      <family val="2"/>
      <charset val="134"/>
    </font>
    <font>
      <u/>
      <sz val="11"/>
      <color indexed="12"/>
      <name val="Calibri"/>
      <family val="2"/>
      <charset val="134"/>
    </font>
    <font>
      <sz val="12"/>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FFC000"/>
      </top>
      <bottom style="thin">
        <color rgb="FFFFC000"/>
      </bottom>
      <diagonal/>
    </border>
    <border>
      <left/>
      <right/>
      <top style="thin">
        <color theme="7"/>
      </top>
      <bottom style="thin">
        <color theme="7"/>
      </bottom>
      <diagonal/>
    </border>
    <border>
      <left/>
      <right/>
      <top/>
      <bottom style="medium">
        <color indexed="64"/>
      </bottom>
      <diagonal/>
    </border>
    <border>
      <left/>
      <right/>
      <top style="medium">
        <color auto="1"/>
      </top>
      <bottom/>
      <diagonal/>
    </border>
    <border>
      <left/>
      <right/>
      <top/>
      <bottom style="double">
        <color auto="1"/>
      </bottom>
      <diagonal/>
    </border>
    <border>
      <left/>
      <right/>
      <top/>
      <bottom style="thin">
        <color theme="7"/>
      </bottom>
      <diagonal/>
    </border>
    <border>
      <left/>
      <right/>
      <top/>
      <bottom style="thin">
        <color rgb="FFFFC000"/>
      </bottom>
      <diagonal/>
    </border>
    <border>
      <left/>
      <right/>
      <top style="thin">
        <color rgb="FFFFC000"/>
      </top>
      <bottom/>
      <diagonal/>
    </border>
  </borders>
  <cellStyleXfs count="178">
    <xf numFmtId="0" fontId="0" fillId="0" borderId="0"/>
    <xf numFmtId="165"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18" fillId="0" borderId="0"/>
    <xf numFmtId="0" fontId="18" fillId="0" borderId="0"/>
    <xf numFmtId="164" fontId="1" fillId="0" borderId="0" applyFont="0" applyFill="0" applyBorder="0" applyAlignment="0" applyProtection="0"/>
    <xf numFmtId="164" fontId="1" fillId="0" borderId="0" applyFont="0" applyFill="0" applyBorder="0" applyAlignment="0" applyProtection="0"/>
    <xf numFmtId="0" fontId="18" fillId="0" borderId="0"/>
    <xf numFmtId="164" fontId="1" fillId="0" borderId="0" applyFont="0" applyFill="0" applyBorder="0" applyAlignment="0" applyProtection="0"/>
    <xf numFmtId="165" fontId="1" fillId="0" borderId="0" applyFont="0" applyFill="0" applyBorder="0" applyAlignment="0" applyProtection="0"/>
    <xf numFmtId="0" fontId="23" fillId="0" borderId="0" applyNumberFormat="0" applyFill="0" applyBorder="0" applyAlignment="0" applyProtection="0"/>
    <xf numFmtId="0" fontId="39" fillId="0" borderId="0" applyNumberFormat="0" applyFill="0" applyBorder="0" applyAlignment="0" applyProtection="0">
      <alignment vertical="top"/>
      <protection locked="0"/>
    </xf>
    <xf numFmtId="0" fontId="18" fillId="0" borderId="0"/>
    <xf numFmtId="43" fontId="18"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173" fontId="18"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2" fillId="0" borderId="0" applyNumberForma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8" fillId="0" borderId="0" applyFont="0" applyFill="0" applyBorder="0" applyAlignment="0" applyProtection="0"/>
    <xf numFmtId="164" fontId="18"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8" fillId="0" borderId="0" applyFont="0" applyFill="0" applyBorder="0" applyAlignment="0" applyProtection="0"/>
    <xf numFmtId="164" fontId="40" fillId="0" borderId="0" applyFont="0" applyFill="0" applyBorder="0" applyAlignment="0" applyProtection="0"/>
    <xf numFmtId="164" fontId="40" fillId="0" borderId="0" applyFont="0" applyFill="0" applyBorder="0" applyAlignment="0" applyProtection="0"/>
    <xf numFmtId="0" fontId="40" fillId="0" borderId="0"/>
    <xf numFmtId="164" fontId="40" fillId="0" borderId="0" applyFont="0" applyFill="0" applyBorder="0" applyAlignment="0" applyProtection="0"/>
    <xf numFmtId="164" fontId="40" fillId="0" borderId="0" applyFont="0" applyFill="0" applyBorder="0" applyAlignment="0" applyProtection="0"/>
    <xf numFmtId="164" fontId="40" fillId="0" borderId="0" applyFont="0" applyFill="0" applyBorder="0" applyAlignment="0" applyProtection="0"/>
    <xf numFmtId="164" fontId="40" fillId="0" borderId="0" applyFont="0" applyFill="0" applyBorder="0" applyAlignment="0" applyProtection="0"/>
    <xf numFmtId="0" fontId="40" fillId="0" borderId="0"/>
    <xf numFmtId="164" fontId="1" fillId="0" borderId="0" applyFont="0" applyFill="0" applyBorder="0" applyAlignment="0" applyProtection="0"/>
    <xf numFmtId="0" fontId="40" fillId="0" borderId="0"/>
    <xf numFmtId="164" fontId="40" fillId="0" borderId="0" applyFont="0" applyFill="0" applyBorder="0" applyAlignment="0" applyProtection="0"/>
    <xf numFmtId="164" fontId="1" fillId="0" borderId="0" applyFont="0" applyFill="0" applyBorder="0" applyAlignment="0" applyProtection="0"/>
    <xf numFmtId="172" fontId="18" fillId="0" borderId="0" applyFont="0" applyFill="0" applyBorder="0" applyAlignment="0" applyProtection="0"/>
    <xf numFmtId="164" fontId="1" fillId="0" borderId="0" applyFont="0" applyFill="0" applyBorder="0" applyAlignment="0" applyProtection="0"/>
    <xf numFmtId="164" fontId="40"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applyFont="0" applyFill="0" applyBorder="0" applyAlignment="0" applyProtection="0"/>
    <xf numFmtId="0" fontId="18" fillId="0" borderId="0" applyFont="0" applyFill="0" applyBorder="0" applyAlignment="0" applyProtection="0"/>
    <xf numFmtId="174" fontId="18" fillId="0" borderId="0" applyFont="0" applyFill="0" applyBorder="0" applyAlignment="0" applyProtection="0"/>
    <xf numFmtId="0" fontId="18" fillId="0" borderId="0"/>
    <xf numFmtId="0" fontId="18" fillId="0" borderId="0" applyFont="0" applyFill="0" applyBorder="0" applyAlignment="0" applyProtection="0"/>
    <xf numFmtId="0"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72" fontId="18" fillId="0" borderId="0" applyFont="0" applyFill="0" applyBorder="0" applyAlignment="0" applyProtection="0"/>
    <xf numFmtId="164" fontId="40" fillId="0" borderId="0" applyFont="0" applyFill="0" applyBorder="0" applyAlignment="0" applyProtection="0"/>
    <xf numFmtId="0" fontId="1" fillId="0" borderId="0"/>
    <xf numFmtId="0" fontId="1" fillId="0" borderId="0"/>
    <xf numFmtId="43" fontId="18" fillId="0" borderId="0" applyFont="0" applyFill="0" applyBorder="0" applyAlignment="0" applyProtection="0"/>
    <xf numFmtId="0" fontId="43" fillId="0" borderId="0" applyNumberFormat="0" applyFill="0" applyBorder="0" applyAlignment="0" applyProtection="0">
      <alignment vertical="center"/>
    </xf>
    <xf numFmtId="0" fontId="42" fillId="0" borderId="0" applyNumberFormat="0" applyFill="0" applyBorder="0" applyAlignment="0" applyProtection="0">
      <alignment vertical="center"/>
    </xf>
    <xf numFmtId="164" fontId="18"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NumberFormat="0" applyFont="0" applyFill="0" applyBorder="0" applyAlignment="0" applyProtection="0"/>
    <xf numFmtId="0" fontId="1" fillId="0" borderId="0"/>
    <xf numFmtId="0" fontId="41" fillId="0" borderId="0" applyNumberFormat="0" applyFont="0" applyFill="0" applyBorder="0" applyAlignment="0" applyProtection="0">
      <alignment vertical="center"/>
    </xf>
    <xf numFmtId="0" fontId="1" fillId="0" borderId="0"/>
    <xf numFmtId="0" fontId="41" fillId="0" borderId="0" applyNumberFormat="0" applyFont="0" applyFill="0" applyBorder="0" applyAlignment="0" applyProtection="0">
      <alignment vertical="center"/>
    </xf>
    <xf numFmtId="0" fontId="1" fillId="0" borderId="0"/>
    <xf numFmtId="0" fontId="40" fillId="0" borderId="0"/>
    <xf numFmtId="0" fontId="41" fillId="0" borderId="0">
      <alignment vertical="center"/>
    </xf>
    <xf numFmtId="0" fontId="18" fillId="0" borderId="0"/>
    <xf numFmtId="0" fontId="18" fillId="0" borderId="0"/>
    <xf numFmtId="0" fontId="1" fillId="0" borderId="0"/>
    <xf numFmtId="0" fontId="1" fillId="0" borderId="0"/>
    <xf numFmtId="0" fontId="41" fillId="0" borderId="0">
      <alignment vertical="center"/>
    </xf>
    <xf numFmtId="9" fontId="41"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alignment vertical="center"/>
    </xf>
    <xf numFmtId="9" fontId="44" fillId="0" borderId="0" applyFont="0" applyFill="0" applyBorder="0" applyAlignment="0" applyProtection="0">
      <alignment vertical="center"/>
    </xf>
    <xf numFmtId="9" fontId="41" fillId="0" borderId="0" applyFont="0" applyFill="0" applyBorder="0" applyAlignment="0" applyProtection="0">
      <alignment vertical="center"/>
    </xf>
    <xf numFmtId="9" fontId="18" fillId="0" borderId="0" applyFont="0" applyFill="0" applyBorder="0" applyAlignment="0" applyProtection="0"/>
    <xf numFmtId="9" fontId="40" fillId="0" borderId="0" applyFont="0" applyFill="0" applyBorder="0" applyAlignment="0" applyProtection="0"/>
    <xf numFmtId="9" fontId="41"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175" fontId="18" fillId="0" borderId="0" applyFont="0" applyFill="0" applyBorder="0" applyAlignment="0" applyProtection="0"/>
  </cellStyleXfs>
  <cellXfs count="112">
    <xf numFmtId="0" fontId="0" fillId="0" borderId="0" xfId="0"/>
    <xf numFmtId="0" fontId="25" fillId="0" borderId="0" xfId="0" applyFont="1" applyAlignment="1">
      <alignment horizontal="center" vertical="center"/>
    </xf>
    <xf numFmtId="0" fontId="25" fillId="0" borderId="0" xfId="0" applyFont="1"/>
    <xf numFmtId="0" fontId="25" fillId="34" borderId="0" xfId="0" applyFont="1" applyFill="1"/>
    <xf numFmtId="0" fontId="27" fillId="34" borderId="0" xfId="0" applyFont="1" applyFill="1" applyAlignment="1">
      <alignment horizontal="center" vertical="center"/>
    </xf>
    <xf numFmtId="0" fontId="25" fillId="34" borderId="0" xfId="0" applyFont="1" applyFill="1" applyAlignment="1">
      <alignment horizontal="center" vertical="center"/>
    </xf>
    <xf numFmtId="167" fontId="25" fillId="34" borderId="0" xfId="0" applyNumberFormat="1" applyFont="1" applyFill="1"/>
    <xf numFmtId="0" fontId="29" fillId="34" borderId="0" xfId="0" applyFont="1" applyFill="1" applyAlignment="1">
      <alignment horizontal="left"/>
    </xf>
    <xf numFmtId="0" fontId="30" fillId="34" borderId="0" xfId="0" applyFont="1" applyFill="1" applyAlignment="1">
      <alignment horizontal="center" vertical="center"/>
    </xf>
    <xf numFmtId="0" fontId="30" fillId="34" borderId="0" xfId="0" applyFont="1" applyFill="1"/>
    <xf numFmtId="167" fontId="30" fillId="34" borderId="0" xfId="0" applyNumberFormat="1" applyFont="1" applyFill="1"/>
    <xf numFmtId="17" fontId="26" fillId="33" borderId="0" xfId="0" quotePrefix="1" applyNumberFormat="1" applyFont="1" applyFill="1" applyAlignment="1">
      <alignment horizontal="center" vertical="center" wrapText="1"/>
    </xf>
    <xf numFmtId="0" fontId="30" fillId="34" borderId="11" xfId="0" applyFont="1" applyFill="1" applyBorder="1" applyAlignment="1">
      <alignment horizontal="left" vertical="center"/>
    </xf>
    <xf numFmtId="0" fontId="30" fillId="34" borderId="11" xfId="0" applyFont="1" applyFill="1" applyBorder="1" applyAlignment="1">
      <alignment horizontal="center" vertical="center"/>
    </xf>
    <xf numFmtId="171" fontId="30" fillId="34" borderId="11" xfId="0" applyNumberFormat="1" applyFont="1" applyFill="1" applyBorder="1" applyAlignment="1">
      <alignment horizontal="center" vertical="center"/>
    </xf>
    <xf numFmtId="171" fontId="30" fillId="34" borderId="0" xfId="0" applyNumberFormat="1" applyFont="1" applyFill="1"/>
    <xf numFmtId="171" fontId="31" fillId="34" borderId="11" xfId="46" applyNumberFormat="1" applyFont="1" applyFill="1" applyBorder="1" applyAlignment="1">
      <alignment horizontal="center" vertical="center" wrapText="1"/>
    </xf>
    <xf numFmtId="0" fontId="29" fillId="34" borderId="11" xfId="0" applyFont="1" applyFill="1" applyBorder="1" applyAlignment="1">
      <alignment horizontal="left" vertical="center"/>
    </xf>
    <xf numFmtId="0" fontId="29" fillId="34" borderId="11" xfId="0" applyFont="1" applyFill="1" applyBorder="1" applyAlignment="1">
      <alignment horizontal="center" vertical="center"/>
    </xf>
    <xf numFmtId="171" fontId="29" fillId="34" borderId="11" xfId="46" applyNumberFormat="1" applyFont="1" applyFill="1" applyBorder="1" applyAlignment="1">
      <alignment horizontal="center"/>
    </xf>
    <xf numFmtId="0" fontId="32" fillId="34" borderId="0" xfId="0" applyFont="1" applyFill="1"/>
    <xf numFmtId="0" fontId="30" fillId="34" borderId="0" xfId="0" applyFont="1" applyFill="1" applyAlignment="1">
      <alignment horizontal="left"/>
    </xf>
    <xf numFmtId="0" fontId="25" fillId="34" borderId="0" xfId="0" applyFont="1" applyFill="1" applyAlignment="1">
      <alignment horizontal="left"/>
    </xf>
    <xf numFmtId="0" fontId="30" fillId="0" borderId="0" xfId="0" applyFont="1"/>
    <xf numFmtId="3" fontId="30" fillId="0" borderId="0" xfId="0" applyNumberFormat="1" applyFont="1" applyAlignment="1">
      <alignment horizontal="center" vertical="center"/>
    </xf>
    <xf numFmtId="0" fontId="25" fillId="0" borderId="0" xfId="0" applyFont="1" applyAlignment="1">
      <alignment horizontal="left"/>
    </xf>
    <xf numFmtId="0" fontId="18" fillId="34" borderId="0" xfId="0" applyFont="1" applyFill="1"/>
    <xf numFmtId="0" fontId="31" fillId="34" borderId="0" xfId="0" applyFont="1" applyFill="1" applyAlignment="1">
      <alignment horizontal="center"/>
    </xf>
    <xf numFmtId="0" fontId="31" fillId="34" borderId="0" xfId="1" applyNumberFormat="1" applyFont="1" applyFill="1" applyBorder="1" applyAlignment="1">
      <alignment horizontal="center"/>
    </xf>
    <xf numFmtId="0" fontId="33" fillId="34" borderId="0" xfId="0" applyFont="1" applyFill="1" applyAlignment="1">
      <alignment horizontal="center"/>
    </xf>
    <xf numFmtId="0" fontId="33" fillId="34" borderId="10" xfId="1" applyNumberFormat="1" applyFont="1" applyFill="1" applyBorder="1" applyAlignment="1">
      <alignment horizontal="left" indent="1"/>
    </xf>
    <xf numFmtId="171" fontId="29" fillId="34" borderId="11" xfId="0" applyNumberFormat="1" applyFont="1" applyFill="1" applyBorder="1" applyAlignment="1">
      <alignment horizontal="center" vertical="center"/>
    </xf>
    <xf numFmtId="0" fontId="31" fillId="34" borderId="10" xfId="1" applyNumberFormat="1" applyFont="1" applyFill="1" applyBorder="1" applyAlignment="1">
      <alignment horizontal="left" indent="3"/>
    </xf>
    <xf numFmtId="0" fontId="31" fillId="34" borderId="0" xfId="0" applyFont="1" applyFill="1"/>
    <xf numFmtId="0" fontId="31" fillId="34" borderId="10" xfId="1" applyNumberFormat="1" applyFont="1" applyFill="1" applyBorder="1" applyAlignment="1">
      <alignment horizontal="left" vertical="center" indent="3"/>
    </xf>
    <xf numFmtId="0" fontId="31" fillId="34" borderId="10" xfId="1" applyNumberFormat="1" applyFont="1" applyFill="1" applyBorder="1" applyAlignment="1">
      <alignment horizontal="center" vertical="center" wrapText="1"/>
    </xf>
    <xf numFmtId="171" fontId="31" fillId="34" borderId="10" xfId="1" applyNumberFormat="1" applyFont="1" applyFill="1" applyBorder="1" applyAlignment="1">
      <alignment horizontal="center" vertical="center" wrapText="1"/>
    </xf>
    <xf numFmtId="0" fontId="31" fillId="34" borderId="0" xfId="0" applyFont="1" applyFill="1" applyAlignment="1">
      <alignment horizontal="center" wrapText="1"/>
    </xf>
    <xf numFmtId="0" fontId="18" fillId="34" borderId="0" xfId="0" applyFont="1" applyFill="1" applyAlignment="1">
      <alignment horizontal="center" vertical="center"/>
    </xf>
    <xf numFmtId="167" fontId="18" fillId="34" borderId="0" xfId="0" applyNumberFormat="1" applyFont="1" applyFill="1"/>
    <xf numFmtId="0" fontId="33" fillId="34" borderId="0" xfId="0" applyFont="1" applyFill="1" applyAlignment="1">
      <alignment vertical="center" wrapText="1"/>
    </xf>
    <xf numFmtId="0" fontId="31" fillId="34" borderId="0" xfId="0" applyFont="1" applyFill="1" applyAlignment="1">
      <alignment horizontal="center" vertical="center"/>
    </xf>
    <xf numFmtId="0" fontId="31" fillId="34" borderId="0" xfId="0" applyFont="1" applyFill="1" applyAlignment="1">
      <alignment horizontal="center" vertical="center" wrapText="1"/>
    </xf>
    <xf numFmtId="0" fontId="31" fillId="34" borderId="10" xfId="0" applyFont="1" applyFill="1" applyBorder="1" applyAlignment="1">
      <alignment horizontal="left" vertical="center" wrapText="1" indent="1"/>
    </xf>
    <xf numFmtId="168" fontId="31" fillId="34" borderId="10" xfId="43" applyNumberFormat="1" applyFont="1" applyFill="1" applyBorder="1" applyAlignment="1">
      <alignment horizontal="center" vertical="center" wrapText="1"/>
    </xf>
    <xf numFmtId="10" fontId="31" fillId="34" borderId="10" xfId="43" applyNumberFormat="1" applyFont="1" applyFill="1" applyBorder="1" applyAlignment="1">
      <alignment horizontal="center" vertical="center" wrapText="1"/>
    </xf>
    <xf numFmtId="169" fontId="31" fillId="34" borderId="10" xfId="43" applyNumberFormat="1" applyFont="1" applyFill="1" applyBorder="1" applyAlignment="1">
      <alignment horizontal="center" vertical="center" wrapText="1"/>
    </xf>
    <xf numFmtId="0" fontId="33" fillId="34" borderId="0" xfId="45" applyFont="1" applyFill="1" applyAlignment="1">
      <alignment horizontal="center" vertical="top" wrapText="1"/>
    </xf>
    <xf numFmtId="165" fontId="31" fillId="34" borderId="0" xfId="1" applyFont="1" applyFill="1" applyBorder="1" applyAlignment="1">
      <alignment horizontal="center" vertical="center" wrapText="1"/>
    </xf>
    <xf numFmtId="165" fontId="31" fillId="34" borderId="0" xfId="1" applyFont="1" applyFill="1" applyBorder="1" applyAlignment="1">
      <alignment horizontal="center" vertical="top" wrapText="1"/>
    </xf>
    <xf numFmtId="166" fontId="31" fillId="34" borderId="10" xfId="1" applyNumberFormat="1" applyFont="1" applyFill="1" applyBorder="1" applyAlignment="1">
      <alignment horizontal="left" vertical="center" wrapText="1" indent="1"/>
    </xf>
    <xf numFmtId="171" fontId="31" fillId="34" borderId="10" xfId="46" applyNumberFormat="1" applyFont="1" applyFill="1" applyBorder="1" applyAlignment="1">
      <alignment horizontal="center" vertical="center" wrapText="1"/>
    </xf>
    <xf numFmtId="0" fontId="31" fillId="34" borderId="10" xfId="46" applyNumberFormat="1" applyFont="1" applyFill="1" applyBorder="1" applyAlignment="1">
      <alignment horizontal="center" vertical="center" wrapText="1"/>
    </xf>
    <xf numFmtId="0" fontId="31" fillId="34" borderId="0" xfId="0" applyFont="1" applyFill="1" applyAlignment="1">
      <alignment wrapText="1"/>
    </xf>
    <xf numFmtId="166" fontId="31" fillId="34" borderId="0" xfId="1" applyNumberFormat="1" applyFont="1" applyFill="1" applyBorder="1" applyAlignment="1">
      <alignment wrapText="1"/>
    </xf>
    <xf numFmtId="167" fontId="31" fillId="34" borderId="0" xfId="46" applyNumberFormat="1" applyFont="1" applyFill="1" applyBorder="1" applyAlignment="1">
      <alignment horizontal="center" vertical="center" wrapText="1"/>
    </xf>
    <xf numFmtId="164" fontId="31" fillId="34" borderId="0" xfId="46" applyFont="1" applyFill="1" applyBorder="1" applyAlignment="1">
      <alignment vertical="center" wrapText="1"/>
    </xf>
    <xf numFmtId="167" fontId="31" fillId="34" borderId="0" xfId="46" applyNumberFormat="1" applyFont="1" applyFill="1" applyBorder="1" applyAlignment="1">
      <alignment vertical="center" wrapText="1"/>
    </xf>
    <xf numFmtId="0" fontId="31" fillId="34" borderId="0" xfId="45" applyFont="1" applyFill="1" applyAlignment="1">
      <alignment horizontal="center" vertical="top" wrapText="1"/>
    </xf>
    <xf numFmtId="0" fontId="33" fillId="34" borderId="0" xfId="0" applyFont="1" applyFill="1" applyAlignment="1">
      <alignment horizontal="left" vertical="center" wrapText="1"/>
    </xf>
    <xf numFmtId="167" fontId="31" fillId="34" borderId="10" xfId="46" applyNumberFormat="1" applyFont="1" applyFill="1" applyBorder="1" applyAlignment="1">
      <alignment horizontal="center" vertical="center" wrapText="1"/>
    </xf>
    <xf numFmtId="167" fontId="31" fillId="34" borderId="10" xfId="46" applyNumberFormat="1" applyFont="1" applyFill="1" applyBorder="1" applyAlignment="1">
      <alignment vertical="center" wrapText="1"/>
    </xf>
    <xf numFmtId="0" fontId="31" fillId="34" borderId="0" xfId="0" applyFont="1" applyFill="1" applyAlignment="1">
      <alignment vertical="center" wrapText="1"/>
    </xf>
    <xf numFmtId="170" fontId="31" fillId="34" borderId="0" xfId="46" applyNumberFormat="1" applyFont="1" applyFill="1" applyBorder="1" applyAlignment="1">
      <alignment horizontal="center" vertical="center" wrapText="1"/>
    </xf>
    <xf numFmtId="171" fontId="31" fillId="34" borderId="10" xfId="46" applyNumberFormat="1" applyFont="1" applyFill="1" applyBorder="1" applyAlignment="1">
      <alignment horizontal="center" wrapText="1"/>
    </xf>
    <xf numFmtId="168" fontId="31" fillId="34" borderId="0" xfId="0" applyNumberFormat="1" applyFont="1" applyFill="1" applyAlignment="1">
      <alignment horizontal="center" vertical="center"/>
    </xf>
    <xf numFmtId="3" fontId="31" fillId="34" borderId="10" xfId="46" applyNumberFormat="1" applyFont="1" applyFill="1" applyBorder="1" applyAlignment="1">
      <alignment horizontal="center" vertical="center" wrapText="1"/>
    </xf>
    <xf numFmtId="0" fontId="31" fillId="34" borderId="10" xfId="48" applyFont="1" applyFill="1" applyBorder="1" applyAlignment="1">
      <alignment horizontal="left" vertical="center" wrapText="1" indent="1"/>
    </xf>
    <xf numFmtId="0" fontId="31" fillId="34" borderId="0" xfId="48" applyFont="1" applyFill="1"/>
    <xf numFmtId="1" fontId="31" fillId="34" borderId="0" xfId="46" applyNumberFormat="1" applyFont="1" applyFill="1" applyBorder="1" applyAlignment="1">
      <alignment horizontal="center" vertical="center" wrapText="1"/>
    </xf>
    <xf numFmtId="0" fontId="33" fillId="34" borderId="0" xfId="0" applyFont="1" applyFill="1" applyAlignment="1">
      <alignment vertical="center"/>
    </xf>
    <xf numFmtId="0" fontId="31" fillId="34" borderId="10" xfId="0" applyFont="1" applyFill="1" applyBorder="1" applyAlignment="1">
      <alignment horizontal="left" vertical="center" indent="1"/>
    </xf>
    <xf numFmtId="0" fontId="33" fillId="34" borderId="10" xfId="0" applyFont="1" applyFill="1" applyBorder="1" applyAlignment="1">
      <alignment vertical="center"/>
    </xf>
    <xf numFmtId="171" fontId="33" fillId="34" borderId="10" xfId="0" applyNumberFormat="1" applyFont="1" applyFill="1" applyBorder="1" applyAlignment="1">
      <alignment horizontal="center" vertical="center" wrapText="1"/>
    </xf>
    <xf numFmtId="0" fontId="33" fillId="34" borderId="0" xfId="0" applyFont="1" applyFill="1"/>
    <xf numFmtId="0" fontId="18" fillId="34" borderId="0" xfId="1" applyNumberFormat="1" applyFont="1" applyFill="1" applyBorder="1" applyAlignment="1">
      <alignment vertical="center"/>
    </xf>
    <xf numFmtId="0" fontId="34" fillId="34" borderId="17" xfId="0" applyFont="1" applyFill="1" applyBorder="1" applyAlignment="1">
      <alignment vertical="center" wrapText="1"/>
    </xf>
    <xf numFmtId="0" fontId="34" fillId="34" borderId="17" xfId="1" applyNumberFormat="1" applyFont="1" applyFill="1" applyBorder="1" applyAlignment="1">
      <alignment horizontal="left" vertical="center" wrapText="1"/>
    </xf>
    <xf numFmtId="0" fontId="29" fillId="0" borderId="0" xfId="0" applyFont="1"/>
    <xf numFmtId="0" fontId="26" fillId="33" borderId="0" xfId="0" applyFont="1" applyFill="1" applyAlignment="1">
      <alignment horizontal="left" vertical="center"/>
    </xf>
    <xf numFmtId="0" fontId="36" fillId="0" borderId="0" xfId="0" applyFont="1"/>
    <xf numFmtId="0" fontId="37" fillId="0" borderId="0" xfId="0" applyFont="1" applyAlignment="1">
      <alignment horizontal="center" vertical="center" wrapText="1"/>
    </xf>
    <xf numFmtId="0" fontId="38" fillId="0" borderId="0" xfId="51" applyFont="1" applyBorder="1" applyAlignment="1">
      <alignment horizontal="center"/>
    </xf>
    <xf numFmtId="0" fontId="38" fillId="0" borderId="0" xfId="51" applyFont="1" applyBorder="1"/>
    <xf numFmtId="0" fontId="38" fillId="0" borderId="12" xfId="51" applyFont="1" applyBorder="1" applyAlignment="1">
      <alignment horizontal="center"/>
    </xf>
    <xf numFmtId="0" fontId="34" fillId="34" borderId="10" xfId="1" applyNumberFormat="1" applyFont="1" applyFill="1" applyBorder="1" applyAlignment="1">
      <alignment horizontal="center" vertical="center" wrapText="1"/>
    </xf>
    <xf numFmtId="3" fontId="33" fillId="34" borderId="10" xfId="46" applyNumberFormat="1" applyFont="1" applyFill="1" applyBorder="1" applyAlignment="1">
      <alignment horizontal="center" vertical="center" wrapText="1"/>
    </xf>
    <xf numFmtId="171" fontId="31" fillId="34" borderId="0" xfId="0" applyNumberFormat="1" applyFont="1" applyFill="1"/>
    <xf numFmtId="171" fontId="31" fillId="34" borderId="11" xfId="0" applyNumberFormat="1" applyFont="1" applyFill="1" applyBorder="1" applyAlignment="1">
      <alignment horizontal="center" vertical="center"/>
    </xf>
    <xf numFmtId="171" fontId="33" fillId="34" borderId="11" xfId="0" applyNumberFormat="1" applyFont="1" applyFill="1" applyBorder="1" applyAlignment="1">
      <alignment horizontal="center" vertical="center"/>
    </xf>
    <xf numFmtId="171" fontId="18" fillId="34" borderId="0" xfId="0" applyNumberFormat="1" applyFont="1" applyFill="1"/>
    <xf numFmtId="171" fontId="25" fillId="34" borderId="0" xfId="0" applyNumberFormat="1" applyFont="1" applyFill="1"/>
    <xf numFmtId="0" fontId="30" fillId="34" borderId="10" xfId="46" applyNumberFormat="1" applyFont="1" applyFill="1" applyBorder="1" applyAlignment="1">
      <alignment horizontal="center" vertical="center" wrapText="1"/>
    </xf>
    <xf numFmtId="171" fontId="30" fillId="0" borderId="11" xfId="0" applyNumberFormat="1" applyFont="1" applyBorder="1" applyAlignment="1">
      <alignment horizontal="center" vertical="center"/>
    </xf>
    <xf numFmtId="171" fontId="31" fillId="34" borderId="0" xfId="46" applyNumberFormat="1" applyFont="1" applyFill="1" applyBorder="1" applyAlignment="1">
      <alignment horizontal="center" vertical="center" wrapText="1"/>
    </xf>
    <xf numFmtId="0" fontId="35" fillId="0" borderId="13"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0" xfId="0" applyFont="1" applyAlignment="1">
      <alignment horizontal="center" vertical="center" wrapText="1"/>
    </xf>
    <xf numFmtId="0" fontId="29" fillId="0" borderId="14" xfId="0" applyFont="1" applyBorder="1" applyAlignment="1">
      <alignment horizontal="center" vertical="center" wrapText="1"/>
    </xf>
    <xf numFmtId="0" fontId="26" fillId="33" borderId="0" xfId="0" applyFont="1" applyFill="1" applyAlignment="1">
      <alignment horizontal="center"/>
    </xf>
    <xf numFmtId="17" fontId="26" fillId="33" borderId="0" xfId="0" quotePrefix="1" applyNumberFormat="1" applyFont="1" applyFill="1" applyAlignment="1">
      <alignment horizontal="center" vertical="center" wrapText="1"/>
    </xf>
    <xf numFmtId="17" fontId="26" fillId="33" borderId="15" xfId="0" quotePrefix="1" applyNumberFormat="1" applyFont="1" applyFill="1" applyBorder="1" applyAlignment="1">
      <alignment horizontal="center" vertical="center" wrapText="1"/>
    </xf>
    <xf numFmtId="0" fontId="24" fillId="35" borderId="0" xfId="51" applyFont="1" applyFill="1" applyAlignment="1">
      <alignment horizontal="center"/>
    </xf>
    <xf numFmtId="0" fontId="26" fillId="33" borderId="0" xfId="0" applyFont="1" applyFill="1" applyAlignment="1">
      <alignment horizontal="left" vertical="center" wrapText="1"/>
    </xf>
    <xf numFmtId="0" fontId="28" fillId="34" borderId="0" xfId="44" applyFont="1" applyFill="1" applyAlignment="1">
      <alignment horizontal="left" vertical="center"/>
    </xf>
    <xf numFmtId="0" fontId="26" fillId="33" borderId="0" xfId="0" applyFont="1" applyFill="1" applyAlignment="1">
      <alignment horizontal="center" vertical="center"/>
    </xf>
    <xf numFmtId="0" fontId="26" fillId="33" borderId="15" xfId="0" applyFont="1" applyFill="1" applyBorder="1" applyAlignment="1">
      <alignment horizontal="center" vertical="center"/>
    </xf>
    <xf numFmtId="17" fontId="26" fillId="33" borderId="16" xfId="0" quotePrefix="1" applyNumberFormat="1" applyFont="1" applyFill="1" applyBorder="1" applyAlignment="1">
      <alignment horizontal="center" vertical="center" wrapText="1"/>
    </xf>
    <xf numFmtId="0" fontId="18" fillId="34" borderId="17" xfId="0" applyFont="1" applyFill="1" applyBorder="1" applyAlignment="1">
      <alignment horizontal="left" vertical="center" wrapText="1"/>
    </xf>
    <xf numFmtId="0" fontId="18" fillId="34" borderId="0" xfId="0" applyFont="1" applyFill="1" applyAlignment="1">
      <alignment horizontal="left" vertical="center" wrapText="1"/>
    </xf>
    <xf numFmtId="0" fontId="34" fillId="34" borderId="17" xfId="0" applyFont="1" applyFill="1" applyBorder="1" applyAlignment="1">
      <alignment horizontal="left" vertical="center" wrapText="1"/>
    </xf>
    <xf numFmtId="0" fontId="34" fillId="34" borderId="0" xfId="0" applyFont="1" applyFill="1" applyAlignment="1">
      <alignment horizontal="left" vertical="center" wrapText="1"/>
    </xf>
  </cellXfs>
  <cellStyles count="178">
    <cellStyle name="(4) STM-1 (LECT)_x000d__x000a_PL-4579-M-039-99_x000d__x000a_FALTA APE" xfId="55" xr:uid="{27F20AD5-1FE6-4CB6-8B89-52DBB46B4735}"/>
    <cellStyle name="(4) STM-1 (LECT)_x000d__x000a_PL-4579-M-039-99_x000d__x000a_FALTA APE 2" xfId="56" xr:uid="{1EE824C9-5AD7-4AB0-B94B-BCA389177944}"/>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1 2" xfId="68" xr:uid="{4524AD42-ABEC-4AF4-B8AE-246E2A961AF4}"/>
    <cellStyle name="60% - Énfasis2" xfId="26" builtinId="36" customBuiltin="1"/>
    <cellStyle name="60% - Énfasis2 2" xfId="69" xr:uid="{1BEA4840-D1F8-4319-B097-EA9091F12EEC}"/>
    <cellStyle name="60% - Énfasis3" xfId="30" builtinId="40" customBuiltin="1"/>
    <cellStyle name="60% - Énfasis3 2" xfId="70" xr:uid="{043901C2-C13E-426A-9504-3552AC0D4AF6}"/>
    <cellStyle name="60% - Énfasis4" xfId="34" builtinId="44" customBuiltin="1"/>
    <cellStyle name="60% - Énfasis4 2" xfId="71" xr:uid="{409E4E03-27C8-4A23-A787-08777E10FF22}"/>
    <cellStyle name="60% - Énfasis5" xfId="38" builtinId="48" customBuiltin="1"/>
    <cellStyle name="60% - Énfasis5 2" xfId="72" xr:uid="{BBF44F61-BD91-4A33-AB38-5593FBFCBACC}"/>
    <cellStyle name="60% - Énfasis6" xfId="42" builtinId="52" customBuiltin="1"/>
    <cellStyle name="60% - Énfasis6 2" xfId="73" xr:uid="{79219FE5-8BCC-430F-B360-5B8FA00C522E}"/>
    <cellStyle name="Bueno" xfId="7" builtinId="26" customBuiltin="1"/>
    <cellStyle name="Cálculo" xfId="12" builtinId="22" customBuiltin="1"/>
    <cellStyle name="Celda de comprobación" xfId="14" builtinId="23" customBuiltin="1"/>
    <cellStyle name="Celda vinculada" xfId="13" builtinId="24" customBuiltin="1"/>
    <cellStyle name="Diseño" xfId="57" xr:uid="{2378C931-0CFD-48E7-A126-88576F4EED04}"/>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Euro" xfId="58" xr:uid="{C20C12AA-969F-4577-9132-53BBC550BE11}"/>
    <cellStyle name="Hipervínculo" xfId="51" builtinId="8"/>
    <cellStyle name="Hipervínculo 2" xfId="52" xr:uid="{BB0705EA-5642-427B-9E0D-A645DD27230B}"/>
    <cellStyle name="Hipervínculo 3" xfId="133" xr:uid="{8D04C291-E8A8-405E-9FB2-CADA839719D2}"/>
    <cellStyle name="Hipervínculo visitado 2" xfId="134" xr:uid="{4E7722D1-6F5B-4829-BF14-984763C405F7}"/>
    <cellStyle name="Incorrecto" xfId="8" builtinId="27" customBuiltin="1"/>
    <cellStyle name="Millares" xfId="1" builtinId="3"/>
    <cellStyle name="Millares 10" xfId="175" xr:uid="{3EDC5FF5-94D1-4C7E-84D6-D0CD8EA45A4D}"/>
    <cellStyle name="Millares 2" xfId="46" xr:uid="{00000000-0005-0000-0000-000022000000}"/>
    <cellStyle name="Millares 2 2" xfId="47" xr:uid="{00000000-0005-0000-0000-000023000000}"/>
    <cellStyle name="Millares 2 2 2" xfId="91" xr:uid="{4C8E43E3-4177-4D5C-82E5-BBD6DBBAF049}"/>
    <cellStyle name="Millares 2 2 2 2" xfId="136" xr:uid="{55E8D602-E695-48E9-B1B5-96B1E14169E0}"/>
    <cellStyle name="Millares 2 2 2 3" xfId="115" xr:uid="{084109CA-FA0F-4CA7-935F-05B52546AB50}"/>
    <cellStyle name="Millares 2 3" xfId="75" xr:uid="{D385D054-21EE-4061-B848-63B74F49C05C}"/>
    <cellStyle name="Millares 2 3 2" xfId="127" xr:uid="{E0BEBE68-54B1-4983-BC24-63E90DC1E532}"/>
    <cellStyle name="Millares 2 3 2 2" xfId="169" xr:uid="{0C88BAD8-AAD7-4C66-A74F-76A263320795}"/>
    <cellStyle name="Millares 2 3 2 2 2" xfId="171" xr:uid="{9B27626E-FC21-4740-AA4C-653448F0E56D}"/>
    <cellStyle name="Millares 2 3 2 3" xfId="170" xr:uid="{D7109871-45BC-41D6-941F-7A6C486B8BFA}"/>
    <cellStyle name="Millares 2 3 2 4" xfId="137" xr:uid="{130B3702-615F-4AA8-8E63-BB204FC971E2}"/>
    <cellStyle name="Millares 2 3 3" xfId="132" xr:uid="{255C3262-EE43-4486-B1C1-2EE31CBE652C}"/>
    <cellStyle name="Millares 2 4" xfId="109" xr:uid="{49BE41CB-2AA0-4ADE-B420-3CEA70B3623D}"/>
    <cellStyle name="Millares 2 5" xfId="135" xr:uid="{665AAE2B-69E1-476D-88AB-0F6A85797D07}"/>
    <cellStyle name="Millares 3" xfId="54" xr:uid="{10B5B2E9-9229-47C1-884C-4659BAF7480D}"/>
    <cellStyle name="Millares 3 2" xfId="79" xr:uid="{74FFC372-FB86-41A9-ACA6-9C3EF51907AD}"/>
    <cellStyle name="Millares 3 2 2" xfId="102" xr:uid="{DB2E473E-C4C2-481C-AE2B-02EF4D5714C2}"/>
    <cellStyle name="Millares 3 2 2 2" xfId="139" xr:uid="{5CBD7162-092C-462B-8DB3-3C9CB779B58E}"/>
    <cellStyle name="Millares 3 2 3" xfId="120" xr:uid="{A8B1A154-17A9-416E-8E09-C55B4D708984}"/>
    <cellStyle name="Millares 3 2 3 2" xfId="140" xr:uid="{75BA4D3C-2CEB-4168-BA7F-8FA167CD9283}"/>
    <cellStyle name="Millares 3 2 4" xfId="99" xr:uid="{DA435BE5-B030-4E95-B069-6ECA9BCDD15E}"/>
    <cellStyle name="Millares 3 3" xfId="82" xr:uid="{2E385006-4834-45B2-A190-7F1462F758BE}"/>
    <cellStyle name="Millares 3 3 2" xfId="129" xr:uid="{7B7E6DFA-34C0-4162-BC9B-E33FEB22F11E}"/>
    <cellStyle name="Millares 3 3 2 2" xfId="141" xr:uid="{610A1A08-C5A2-43D9-946A-20B22CC431FF}"/>
    <cellStyle name="Millares 3 3 3" xfId="100" xr:uid="{B44B72FE-EC9A-494E-8D9E-3A714A4CFDE8}"/>
    <cellStyle name="Millares 3 4" xfId="83" xr:uid="{82F29A72-91B5-4236-B83C-D699119566FD}"/>
    <cellStyle name="Millares 3 4 2" xfId="142" xr:uid="{9E958134-2957-498F-A734-1BDB719F4381}"/>
    <cellStyle name="Millares 3 4 3" xfId="101" xr:uid="{9D554A2D-2C04-468C-8B31-1B9B9CB8377E}"/>
    <cellStyle name="Millares 3 5" xfId="110" xr:uid="{64DA09A0-4902-48DA-A493-16E4D0D2552C}"/>
    <cellStyle name="Millares 3 5 2" xfId="138" xr:uid="{168450F0-205B-4A91-9A35-9E24BB819513}"/>
    <cellStyle name="Millares 3 6" xfId="96" xr:uid="{6CAC0E65-4AEF-4BDF-93C7-B2F6524CB537}"/>
    <cellStyle name="Millares 4" xfId="80" xr:uid="{485BCD8B-07C8-4C9B-B2C7-9F8F411B2DFE}"/>
    <cellStyle name="Millares 4 2" xfId="90" xr:uid="{80E58915-A9B0-47B7-A58A-673026979AE7}"/>
    <cellStyle name="Millares 4 2 2" xfId="106" xr:uid="{F5A601A9-80B6-499E-9512-79AAB9326D2F}"/>
    <cellStyle name="Millares 4 3" xfId="84" xr:uid="{E636F530-586D-4FC4-B39B-D3F12DC3DA2B}"/>
    <cellStyle name="Millares 4 3 2" xfId="123" xr:uid="{F7B730C9-2052-4560-B0E1-6E6C24918A48}"/>
    <cellStyle name="Millares 4 4" xfId="97" xr:uid="{333B45D7-4523-4A88-AD30-5922328F3BD5}"/>
    <cellStyle name="Millares 5" xfId="81" xr:uid="{64830A78-E041-438E-88DF-008E4F49370D}"/>
    <cellStyle name="Millares 6" xfId="49" xr:uid="{00000000-0005-0000-0000-000024000000}"/>
    <cellStyle name="Millares 7" xfId="104" xr:uid="{D300B7D0-9109-42DC-B154-F53C4DD899E7}"/>
    <cellStyle name="Millares 7 2" xfId="172" xr:uid="{B7FCF0FD-879A-4F45-8E14-1146A1BB0D14}"/>
    <cellStyle name="Millares 8" xfId="50" xr:uid="{00000000-0005-0000-0000-000025000000}"/>
    <cellStyle name="Millares 9" xfId="107" xr:uid="{A4726990-5779-47EE-A68A-51FAC54D2961}"/>
    <cellStyle name="Moneda 2" xfId="59" xr:uid="{69EF34DC-199F-4773-AD47-A76D306DC7A3}"/>
    <cellStyle name="Moneda 2 2" xfId="60" xr:uid="{1F862F36-6A48-4F0F-9A51-7F178EA7CE44}"/>
    <cellStyle name="Moneda 2 2 2" xfId="77" xr:uid="{8C30A75F-BFC9-458D-BCD5-F450A5F28DD6}"/>
    <cellStyle name="Moneda 2 2 2 2" xfId="94" xr:uid="{0A1A0A0C-ED29-4B7F-8E08-0698B4080FBE}"/>
    <cellStyle name="Moneda 2 2 3" xfId="88" xr:uid="{7810185E-45AD-4C3B-B045-F31F3C65F2FE}"/>
    <cellStyle name="Moneda 2 2 4" xfId="112" xr:uid="{0D6AE9B1-AA05-46D5-8AAE-18D209BC0B7D}"/>
    <cellStyle name="Moneda 2 3" xfId="76" xr:uid="{93139B47-F667-42A4-8AF2-545628D21734}"/>
    <cellStyle name="Moneda 2 3 2" xfId="93" xr:uid="{6C04B414-0AA9-4492-BBFC-2C48C90AEEF8}"/>
    <cellStyle name="Moneda 2 3 2 2" xfId="116" xr:uid="{928DE9CF-BFAB-4B75-8B2A-AA4EF8BB8654}"/>
    <cellStyle name="Moneda 2 4" xfId="87" xr:uid="{41A56EE9-A420-4E3B-B3D4-AC22AD120583}"/>
    <cellStyle name="Moneda 2 4 2" xfId="143" xr:uid="{14C83436-051F-4D86-B34D-C0B31D6C8952}"/>
    <cellStyle name="Moneda 2 5" xfId="111" xr:uid="{761612B5-282A-4FAC-8858-64981E56E81A}"/>
    <cellStyle name="Moneda 3" xfId="61" xr:uid="{2A47C8C8-61BA-40D2-91A5-D60390DDD24E}"/>
    <cellStyle name="Moneda 3 2" xfId="78" xr:uid="{3985AD03-26DC-4A5B-A25A-FE7DEBE6D7FA}"/>
    <cellStyle name="Moneda 3 2 2" xfId="95" xr:uid="{6CA7E5B9-8933-47A7-9290-FB69E2CA089C}"/>
    <cellStyle name="Moneda 3 2 2 2" xfId="119" xr:uid="{3E4EBF14-1FFA-4AD2-8949-26D0769E06F5}"/>
    <cellStyle name="Moneda 3 3" xfId="89" xr:uid="{FAB96ED2-FF9A-4F1A-BEBE-B569CC9AE9FD}"/>
    <cellStyle name="Moneda 3 3 2" xfId="128" xr:uid="{031793DE-9941-48AD-B864-5BAAE2D19BB9}"/>
    <cellStyle name="Moneda 3 4" xfId="108" xr:uid="{1FB883CD-4781-4209-B504-1CB81DAB65D6}"/>
    <cellStyle name="Moneda 3 4 2" xfId="144" xr:uid="{EB0394B9-2394-40D5-9EA7-30AA28A06C3F}"/>
    <cellStyle name="Moneda 3 5" xfId="177" xr:uid="{DE9D15CC-FB12-4598-8E0E-60BE6ABE95DB}"/>
    <cellStyle name="Moneda 4" xfId="85" xr:uid="{16F5FB63-4814-446B-A74F-DD33C488B975}"/>
    <cellStyle name="Moneda 4 2" xfId="92" xr:uid="{C39606C2-F9A0-499A-B538-C7804D725D06}"/>
    <cellStyle name="Moneda 4 3" xfId="121" xr:uid="{A75663BC-58FA-44C1-8AEC-27944A38C479}"/>
    <cellStyle name="Moneda 5" xfId="86" xr:uid="{AEEAB209-86B5-4AC6-B8F7-19A6B8C6828D}"/>
    <cellStyle name="Moneda 5 2" xfId="124" xr:uid="{9A92C8D4-9BDA-40E6-A38B-E1E2FEBA3240}"/>
    <cellStyle name="Moneda 6" xfId="173" xr:uid="{D3E2E9F1-8803-4CC3-9C70-B24C904B6FFC}"/>
    <cellStyle name="Neutral" xfId="9" builtinId="28" customBuiltin="1"/>
    <cellStyle name="Neutral 2" xfId="67" xr:uid="{8E6C2227-CE50-4133-81F3-E4082DB95477}"/>
    <cellStyle name="Normal" xfId="0" builtinId="0"/>
    <cellStyle name="Normal 10" xfId="174" xr:uid="{77BB913B-35DB-4218-82D5-B1DC112FECB9}"/>
    <cellStyle name="Normal 2" xfId="44" xr:uid="{00000000-0005-0000-0000-000028000000}"/>
    <cellStyle name="Normal 2 2" xfId="45" xr:uid="{00000000-0005-0000-0000-000029000000}"/>
    <cellStyle name="Normal 2 2 2" xfId="145" xr:uid="{0DE9A76D-F8CA-44EE-8216-637CF84AC25F}"/>
    <cellStyle name="Normal 2 2 3" xfId="146" xr:uid="{847EBBD0-B00E-4E18-AA0F-4B04A2F42BD3}"/>
    <cellStyle name="Normal 2 3" xfId="147" xr:uid="{3113728A-C99F-40DA-A5FC-4120CBB81219}"/>
    <cellStyle name="Normal 2 3 2" xfId="148" xr:uid="{A97BB147-6CB4-4FB7-A0A7-1539A2373EB6}"/>
    <cellStyle name="Normal 2 4" xfId="149" xr:uid="{CF73A616-63E7-4349-B67D-A601801A7041}"/>
    <cellStyle name="Normal 3" xfId="48" xr:uid="{00000000-0005-0000-0000-00002A000000}"/>
    <cellStyle name="Normal 3 2" xfId="118" xr:uid="{5AC261FE-1C5B-4C01-9C05-ABE03ECB6908}"/>
    <cellStyle name="Normal 3 3" xfId="113" xr:uid="{2DC38495-DDFB-4746-BA6C-0C1EC0F5A148}"/>
    <cellStyle name="Normal 3 3 2" xfId="151" xr:uid="{D877E26D-9ED3-4A26-AA16-8F2DE0D4D4E3}"/>
    <cellStyle name="Normal 3 4" xfId="152" xr:uid="{2923BB6B-79F9-4793-87D6-A8830FE2D93E}"/>
    <cellStyle name="Normal 3 5" xfId="150" xr:uid="{75E162A6-88C7-48F3-B5E6-9FB5F30E5EEF}"/>
    <cellStyle name="Normal 4" xfId="62" xr:uid="{B3FFF92D-3C23-4764-A198-93F6D4D23641}"/>
    <cellStyle name="Normal 4 2" xfId="63" xr:uid="{74D0BF94-D344-41D6-8F7F-43FFE2B1D15A}"/>
    <cellStyle name="Normal 4 2 2" xfId="125" xr:uid="{DE7BBA1C-9B0B-45AB-809F-4A484E7FAB6D}"/>
    <cellStyle name="Normal 4 2 2 2" xfId="155" xr:uid="{74AA67F8-4A63-4CE5-A427-D8B18E73C297}"/>
    <cellStyle name="Normal 4 2 3" xfId="131" xr:uid="{0BA4680F-DCCE-460B-A4B6-F2AA165FDD21}"/>
    <cellStyle name="Normal 4 2 4" xfId="154" xr:uid="{2346C30F-7B04-435B-B890-2C94BABC1E9F}"/>
    <cellStyle name="Normal 4 3" xfId="126" xr:uid="{638DE744-922C-4C45-880F-56184576BD56}"/>
    <cellStyle name="Normal 4 3 2" xfId="156" xr:uid="{F3822369-210E-4A3F-975D-7EF4A7625089}"/>
    <cellStyle name="Normal 4 4" xfId="122" xr:uid="{1BB26770-258C-49B5-8556-9718B56F5DD6}"/>
    <cellStyle name="Normal 4 5" xfId="130" xr:uid="{89AF8220-2A72-4F03-8832-0A087B38D0F6}"/>
    <cellStyle name="Normal 4 6" xfId="153" xr:uid="{BDD65192-1C91-4D18-9878-A4677EE73C6C}"/>
    <cellStyle name="Normal 5" xfId="64" xr:uid="{B50CAC72-5FF9-4FF7-B19E-591554B3FE9A}"/>
    <cellStyle name="Normal 5 2" xfId="157" xr:uid="{25DA0F68-1BA6-4CD8-B67D-355443DF8D1F}"/>
    <cellStyle name="Normal 6" xfId="65" xr:uid="{F9CE18D6-1648-4014-9582-6800AC5976BE}"/>
    <cellStyle name="Normal 7" xfId="66" xr:uid="{BD22552F-94CC-43C2-B523-10E7F40C372B}"/>
    <cellStyle name="Normal 8" xfId="53" xr:uid="{E204CE77-6DD7-40E4-A87D-CE26955950F3}"/>
    <cellStyle name="Normal 8 2" xfId="103" xr:uid="{6C00A646-96C4-4DD0-867B-D51EBED9F6D6}"/>
    <cellStyle name="Normal 8 3" xfId="98" xr:uid="{03BD7CD8-8C40-4CD7-8970-0D6F29886BA7}"/>
    <cellStyle name="Normal 9" xfId="105" xr:uid="{90265409-A96D-436C-95E2-4BFFDDF8F7A4}"/>
    <cellStyle name="Notas" xfId="16" builtinId="10" customBuiltin="1"/>
    <cellStyle name="Porcentaje" xfId="43" builtinId="5"/>
    <cellStyle name="Porcentaje 2" xfId="158" xr:uid="{E2C37D42-FFCC-414D-AB1F-7C0CA83DA6CD}"/>
    <cellStyle name="Porcentaje 2 2" xfId="159" xr:uid="{38745C46-DEDE-483C-A70A-C96C617E6229}"/>
    <cellStyle name="Porcentaje 2 2 2" xfId="160" xr:uid="{6BED089E-621D-40D4-AE65-A99245892CB7}"/>
    <cellStyle name="Porcentaje 2 3" xfId="161" xr:uid="{7127BB49-B74D-487D-98C8-F5CE567D0FBE}"/>
    <cellStyle name="Porcentaje 2 4" xfId="162" xr:uid="{3670FA6F-71AB-4829-8572-EDD72F4249D0}"/>
    <cellStyle name="Porcentaje 3" xfId="163" xr:uid="{B015BE1B-7E8D-48DC-A6F0-703EFEC75C56}"/>
    <cellStyle name="Porcentaje 4" xfId="176" xr:uid="{CF85583D-2C5B-4B7E-9F3B-DD28785A717D}"/>
    <cellStyle name="Porcentual" xfId="164" xr:uid="{7C4F5F16-0A93-46D7-A3A1-EA7767F4B505}"/>
    <cellStyle name="Porcentual 2" xfId="114" xr:uid="{3E3171E6-8E90-4618-8E7C-423ADD5003AA}"/>
    <cellStyle name="Porcentual 2 2" xfId="165" xr:uid="{82F1C059-024E-4AFE-A9B7-933F4B48A26A}"/>
    <cellStyle name="Porcentual 2 2 2" xfId="166" xr:uid="{63A42C67-0D41-4EEC-A8A3-6A665E161675}"/>
    <cellStyle name="Porcentual 2 3" xfId="167" xr:uid="{DD2C5C48-BC96-439C-9F7C-C073AA4C591E}"/>
    <cellStyle name="Porcentual 2 4" xfId="168" xr:uid="{89F7E8CA-3C6C-4352-A219-044A8A76CA5E}"/>
    <cellStyle name="Porcentual 3" xfId="117" xr:uid="{B289DC0E-005C-4CAE-A17A-923253B973B9}"/>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ítulo 4" xfId="74" xr:uid="{46E85D78-2AC5-42AC-B8C7-967D4636F86F}"/>
    <cellStyle name="Total" xfId="18" builtinId="25"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3" defaultTableStyle="TableStyleMedium2" defaultPivotStyle="PivotStyleLight16">
    <tableStyle name="Estilo de tabla 1" pivot="0" count="0" xr9:uid="{11E86C61-82DA-4783-B3DD-12BFDF7F9D09}"/>
    <tableStyle name="Estilo de tabla 2" pivot="0" count="0" xr9:uid="{47B94308-9EF1-4EAD-97C3-F2FB6FDE622E}"/>
    <tableStyle name="Estilo de tabla 3" pivot="0" count="0" xr9:uid="{940D34DD-7980-4082-B741-EDBC18F1FC28}"/>
  </tableStyles>
  <colors>
    <mruColors>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sitranorg.gob.pe\GRE\NEGOCIOS\INFORMACI&#211;N%20ESTAD&#205;STICA%20Y%20FINANCIERA\Estadisticas%20ferrocarriles\02.%20FVCA\A.%20Base%20de%20datos\Informaci&#243;n%20Estad&#237;stica%20FVCAa_12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sheetName val="Anexo"/>
      <sheetName val="M_Carga"/>
      <sheetName val="M_vacíos"/>
      <sheetName val="M_Pax"/>
      <sheetName val="INDEX"/>
      <sheetName val="Formato"/>
      <sheetName val="Bol. Men."/>
      <sheetName val="Hoja2"/>
      <sheetName val="Indicadores"/>
      <sheetName val="Producto"/>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D11"/>
  <sheetViews>
    <sheetView showGridLines="0" view="pageBreakPreview" zoomScaleNormal="100" zoomScaleSheetLayoutView="100" workbookViewId="0">
      <selection activeCell="D9" sqref="D9"/>
    </sheetView>
  </sheetViews>
  <sheetFormatPr baseColWidth="10" defaultColWidth="11.42578125" defaultRowHeight="14.25"/>
  <cols>
    <col min="1" max="1" width="3.5703125" style="23" customWidth="1"/>
    <col min="2" max="2" width="2.42578125" style="23" customWidth="1"/>
    <col min="3" max="3" width="4.28515625" style="23" customWidth="1"/>
    <col min="4" max="4" width="34.5703125" style="23" bestFit="1" customWidth="1"/>
    <col min="5" max="5" width="3.140625" style="23" customWidth="1"/>
    <col min="6" max="16384" width="11.42578125" style="23"/>
  </cols>
  <sheetData>
    <row r="2" spans="3:4" ht="10.5" customHeight="1"/>
    <row r="3" spans="3:4" ht="15">
      <c r="C3" s="78" t="s">
        <v>0</v>
      </c>
    </row>
    <row r="4" spans="3:4" ht="15">
      <c r="C4" s="79" t="s">
        <v>1</v>
      </c>
      <c r="D4" s="79"/>
    </row>
    <row r="5" spans="3:4" ht="15" thickBot="1"/>
    <row r="6" spans="3:4" s="80" customFormat="1" ht="15" customHeight="1">
      <c r="C6" s="95" t="s">
        <v>2</v>
      </c>
      <c r="D6" s="96"/>
    </row>
    <row r="7" spans="3:4" s="80" customFormat="1" ht="12">
      <c r="C7" s="97"/>
      <c r="D7" s="97"/>
    </row>
    <row r="8" spans="3:4" s="81" customFormat="1" ht="24.75" customHeight="1" thickBot="1">
      <c r="C8" s="98"/>
      <c r="D8" s="98"/>
    </row>
    <row r="9" spans="3:4" ht="15" thickTop="1">
      <c r="C9" s="82" t="s">
        <v>3</v>
      </c>
      <c r="D9" s="83" t="s">
        <v>4</v>
      </c>
    </row>
    <row r="10" spans="3:4">
      <c r="C10" s="82" t="s">
        <v>5</v>
      </c>
      <c r="D10" s="83" t="s">
        <v>6</v>
      </c>
    </row>
    <row r="11" spans="3:4" ht="15" thickBot="1">
      <c r="C11" s="84" t="s">
        <v>7</v>
      </c>
      <c r="D11" s="83" t="s">
        <v>8</v>
      </c>
    </row>
  </sheetData>
  <mergeCells count="1">
    <mergeCell ref="C6:D8"/>
  </mergeCells>
  <hyperlinks>
    <hyperlink ref="C9:D9" location="'1. FVCA'!A1" display="1. " xr:uid="{00000000-0004-0000-0000-000000000000}"/>
    <hyperlink ref="C10:D10" location="'2. FSO'!A1" display="2. " xr:uid="{00000000-0004-0000-0000-000001000000}"/>
    <hyperlink ref="C11:D11" location="'3. Linea 1'!A1" display="3. " xr:uid="{00000000-0004-0000-0000-000002000000}"/>
    <hyperlink ref="D11" location="'3. Línea 1'!A1" display="Metro de Lima - Línea 1" xr:uid="{E08E488E-C6B3-46DC-9B82-051CC1054DFB}"/>
  </hyperlink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C36"/>
  <sheetViews>
    <sheetView showGridLines="0" tabSelected="1" zoomScaleNormal="100" workbookViewId="0">
      <pane xSplit="2" ySplit="3" topLeftCell="FU4" activePane="bottomRight" state="frozen"/>
      <selection pane="topRight" activeCell="C1" sqref="C1"/>
      <selection pane="bottomLeft" activeCell="A4" sqref="A4"/>
      <selection pane="bottomRight" activeCell="FW1" sqref="FW1"/>
    </sheetView>
  </sheetViews>
  <sheetFormatPr baseColWidth="10" defaultColWidth="11.42578125" defaultRowHeight="12.75"/>
  <cols>
    <col min="1" max="1" width="2.5703125" style="3" customWidth="1"/>
    <col min="2" max="2" width="42.28515625" style="25" bestFit="1" customWidth="1"/>
    <col min="3" max="3" width="12.7109375" style="1" customWidth="1"/>
    <col min="4" max="60" width="12.7109375" style="2" customWidth="1"/>
    <col min="61" max="95" width="12.7109375" style="3" customWidth="1"/>
    <col min="96" max="102" width="11.42578125" style="3"/>
    <col min="103" max="103" width="13" style="3" customWidth="1"/>
    <col min="104" max="104" width="11.42578125" style="3"/>
    <col min="105" max="105" width="13.42578125" style="3" customWidth="1"/>
    <col min="106" max="106" width="11.42578125" style="3"/>
    <col min="107" max="107" width="12.7109375" style="3" customWidth="1"/>
    <col min="108" max="115" width="11.42578125" style="3"/>
    <col min="116" max="116" width="12.5703125" style="3" customWidth="1"/>
    <col min="117" max="117" width="11.42578125" style="3"/>
    <col min="118" max="118" width="12.42578125" style="3" customWidth="1"/>
    <col min="119" max="119" width="11.42578125" style="3"/>
    <col min="120" max="120" width="12.28515625" style="3" customWidth="1"/>
    <col min="121" max="128" width="11.42578125" style="3"/>
    <col min="129" max="129" width="12.5703125" style="3" customWidth="1"/>
    <col min="130" max="130" width="11.42578125" style="3"/>
    <col min="131" max="131" width="12.42578125" style="3" customWidth="1"/>
    <col min="132" max="132" width="11.42578125" style="3"/>
    <col min="133" max="133" width="12.42578125" style="3" customWidth="1"/>
    <col min="134" max="134" width="13.42578125" style="3" bestFit="1" customWidth="1"/>
    <col min="135" max="135" width="14.85546875" style="3" customWidth="1"/>
    <col min="136" max="136" width="13.42578125" style="3" bestFit="1" customWidth="1"/>
    <col min="137" max="137" width="12.5703125" style="3" customWidth="1"/>
    <col min="138" max="138" width="13" style="3" bestFit="1" customWidth="1"/>
    <col min="139" max="141" width="11.42578125" style="3"/>
    <col min="142" max="142" width="14.5703125" style="3" bestFit="1" customWidth="1"/>
    <col min="143" max="143" width="12.140625" style="3" bestFit="1" customWidth="1"/>
    <col min="144" max="144" width="13.7109375" style="3" bestFit="1" customWidth="1"/>
    <col min="145" max="145" width="13.140625" style="3" bestFit="1" customWidth="1"/>
    <col min="146" max="146" width="16.7109375" style="3" customWidth="1"/>
    <col min="147" max="147" width="15.85546875" style="3" customWidth="1"/>
    <col min="148" max="148" width="16.7109375" style="3" customWidth="1"/>
    <col min="149" max="149" width="13.42578125" style="3" bestFit="1" customWidth="1"/>
    <col min="150" max="150" width="12.5703125" style="3" customWidth="1"/>
    <col min="151" max="151" width="13" style="3" bestFit="1" customWidth="1"/>
    <col min="152" max="154" width="11.42578125" style="3"/>
    <col min="155" max="155" width="14.5703125" style="3" bestFit="1" customWidth="1"/>
    <col min="156" max="156" width="12.140625" style="3" bestFit="1" customWidth="1"/>
    <col min="157" max="157" width="13.7109375" style="3" bestFit="1" customWidth="1"/>
    <col min="158" max="158" width="13.140625" style="3" bestFit="1" customWidth="1"/>
    <col min="159" max="159" width="13.42578125" style="3" bestFit="1" customWidth="1"/>
    <col min="160" max="160" width="15.85546875" style="3" customWidth="1"/>
    <col min="161" max="161" width="16.7109375" style="3" customWidth="1"/>
    <col min="162" max="162" width="13.42578125" style="3" bestFit="1" customWidth="1"/>
    <col min="163" max="163" width="12.5703125" style="3" customWidth="1"/>
    <col min="164" max="164" width="13" style="3" bestFit="1" customWidth="1"/>
    <col min="165" max="167" width="11.42578125" style="3"/>
    <col min="168" max="168" width="14.5703125" style="3" bestFit="1" customWidth="1"/>
    <col min="169" max="169" width="12.140625" style="3" bestFit="1" customWidth="1"/>
    <col min="170" max="170" width="13.7109375" style="3" bestFit="1" customWidth="1"/>
    <col min="171" max="171" width="13.140625" style="3" bestFit="1" customWidth="1"/>
    <col min="172" max="172" width="13.42578125" style="3" bestFit="1" customWidth="1"/>
    <col min="173" max="173" width="15.85546875" style="3" customWidth="1"/>
    <col min="174" max="174" width="16.7109375" style="3" customWidth="1"/>
    <col min="175" max="175" width="13.42578125" style="3" bestFit="1" customWidth="1"/>
    <col min="176" max="176" width="12.5703125" style="3" customWidth="1"/>
    <col min="177" max="177" width="13" style="3" bestFit="1" customWidth="1"/>
    <col min="178" max="180" width="11.42578125" style="3"/>
    <col min="181" max="181" width="14.5703125" style="3" bestFit="1" customWidth="1"/>
    <col min="182" max="182" width="12.140625" style="3" bestFit="1" customWidth="1"/>
    <col min="183" max="183" width="13.7109375" style="3" bestFit="1" customWidth="1"/>
    <col min="184" max="184" width="13.140625" style="3" bestFit="1" customWidth="1"/>
    <col min="185" max="185" width="13.42578125" style="3" bestFit="1" customWidth="1"/>
    <col min="186" max="16384" width="11.42578125" style="3"/>
  </cols>
  <sheetData>
    <row r="1" spans="1:185" ht="15">
      <c r="A1" s="102" t="s">
        <v>0</v>
      </c>
      <c r="B1" s="102"/>
    </row>
    <row r="2" spans="1:185" ht="30" customHeight="1">
      <c r="A2" s="103" t="s">
        <v>9</v>
      </c>
      <c r="B2" s="103"/>
      <c r="C2" s="4"/>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185" ht="15" customHeight="1">
      <c r="A3" s="104" t="s">
        <v>10</v>
      </c>
      <c r="B3" s="104"/>
      <c r="C3" s="5"/>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185">
      <c r="B4" s="3"/>
      <c r="C4" s="5"/>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6"/>
      <c r="BC4" s="3"/>
      <c r="BD4" s="3"/>
      <c r="BE4" s="3"/>
      <c r="BF4" s="3"/>
      <c r="BG4" s="3"/>
      <c r="BH4" s="3"/>
    </row>
    <row r="5" spans="1:185" ht="15">
      <c r="B5" s="7" t="s">
        <v>11</v>
      </c>
      <c r="C5" s="8"/>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10"/>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row>
    <row r="6" spans="1:185" ht="15">
      <c r="B6" s="105" t="s">
        <v>12</v>
      </c>
      <c r="C6" s="105" t="s">
        <v>13</v>
      </c>
      <c r="D6" s="99">
        <v>2013</v>
      </c>
      <c r="E6" s="99"/>
      <c r="F6" s="99"/>
      <c r="G6" s="99"/>
      <c r="H6" s="99"/>
      <c r="I6" s="99"/>
      <c r="J6" s="99"/>
      <c r="K6" s="99"/>
      <c r="L6" s="99"/>
      <c r="M6" s="99"/>
      <c r="N6" s="99"/>
      <c r="O6" s="99"/>
      <c r="P6" s="100" t="s">
        <v>14</v>
      </c>
      <c r="Q6" s="99">
        <v>2014</v>
      </c>
      <c r="R6" s="99"/>
      <c r="S6" s="99"/>
      <c r="T6" s="99"/>
      <c r="U6" s="99"/>
      <c r="V6" s="99"/>
      <c r="W6" s="99"/>
      <c r="X6" s="99"/>
      <c r="Y6" s="99"/>
      <c r="Z6" s="99"/>
      <c r="AA6" s="99"/>
      <c r="AB6" s="99"/>
      <c r="AC6" s="100" t="s">
        <v>15</v>
      </c>
      <c r="AD6" s="99">
        <v>2015</v>
      </c>
      <c r="AE6" s="99"/>
      <c r="AF6" s="99"/>
      <c r="AG6" s="99"/>
      <c r="AH6" s="99"/>
      <c r="AI6" s="99"/>
      <c r="AJ6" s="99"/>
      <c r="AK6" s="99"/>
      <c r="AL6" s="99"/>
      <c r="AM6" s="99"/>
      <c r="AN6" s="99"/>
      <c r="AO6" s="99"/>
      <c r="AP6" s="100" t="s">
        <v>16</v>
      </c>
      <c r="AQ6" s="99">
        <v>2016</v>
      </c>
      <c r="AR6" s="99"/>
      <c r="AS6" s="99"/>
      <c r="AT6" s="99"/>
      <c r="AU6" s="99"/>
      <c r="AV6" s="99"/>
      <c r="AW6" s="99"/>
      <c r="AX6" s="99"/>
      <c r="AY6" s="99"/>
      <c r="AZ6" s="99"/>
      <c r="BA6" s="99"/>
      <c r="BB6" s="99"/>
      <c r="BC6" s="100" t="s">
        <v>17</v>
      </c>
      <c r="BD6" s="99">
        <v>2017</v>
      </c>
      <c r="BE6" s="99"/>
      <c r="BF6" s="99"/>
      <c r="BG6" s="99"/>
      <c r="BH6" s="99"/>
      <c r="BI6" s="99"/>
      <c r="BJ6" s="99"/>
      <c r="BK6" s="99"/>
      <c r="BL6" s="99"/>
      <c r="BM6" s="99"/>
      <c r="BN6" s="99"/>
      <c r="BO6" s="99"/>
      <c r="BP6" s="100" t="s">
        <v>18</v>
      </c>
      <c r="BQ6" s="99">
        <v>2018</v>
      </c>
      <c r="BR6" s="99"/>
      <c r="BS6" s="99"/>
      <c r="BT6" s="99"/>
      <c r="BU6" s="99"/>
      <c r="BV6" s="99"/>
      <c r="BW6" s="99"/>
      <c r="BX6" s="99"/>
      <c r="BY6" s="99"/>
      <c r="BZ6" s="99"/>
      <c r="CA6" s="99"/>
      <c r="CB6" s="99"/>
      <c r="CC6" s="100" t="s">
        <v>19</v>
      </c>
      <c r="CD6" s="99">
        <v>2019</v>
      </c>
      <c r="CE6" s="99"/>
      <c r="CF6" s="99"/>
      <c r="CG6" s="99"/>
      <c r="CH6" s="99"/>
      <c r="CI6" s="99"/>
      <c r="CJ6" s="99"/>
      <c r="CK6" s="99"/>
      <c r="CL6" s="99"/>
      <c r="CM6" s="99"/>
      <c r="CN6" s="99"/>
      <c r="CO6" s="99"/>
      <c r="CP6" s="100" t="s">
        <v>20</v>
      </c>
      <c r="CQ6" s="99">
        <v>2020</v>
      </c>
      <c r="CR6" s="99"/>
      <c r="CS6" s="99"/>
      <c r="CT6" s="99"/>
      <c r="CU6" s="99"/>
      <c r="CV6" s="99"/>
      <c r="CW6" s="99"/>
      <c r="CX6" s="99"/>
      <c r="CY6" s="99"/>
      <c r="CZ6" s="99"/>
      <c r="DA6" s="99"/>
      <c r="DB6" s="99"/>
      <c r="DC6" s="100" t="s">
        <v>21</v>
      </c>
      <c r="DD6" s="99">
        <v>2021</v>
      </c>
      <c r="DE6" s="99"/>
      <c r="DF6" s="99"/>
      <c r="DG6" s="99"/>
      <c r="DH6" s="99"/>
      <c r="DI6" s="99"/>
      <c r="DJ6" s="99"/>
      <c r="DK6" s="99"/>
      <c r="DL6" s="99"/>
      <c r="DM6" s="99"/>
      <c r="DN6" s="99"/>
      <c r="DO6" s="99"/>
      <c r="DP6" s="100" t="s">
        <v>22</v>
      </c>
      <c r="DQ6" s="99">
        <v>2022</v>
      </c>
      <c r="DR6" s="99"/>
      <c r="DS6" s="99"/>
      <c r="DT6" s="99"/>
      <c r="DU6" s="99"/>
      <c r="DV6" s="99"/>
      <c r="DW6" s="99"/>
      <c r="DX6" s="99"/>
      <c r="DY6" s="99"/>
      <c r="DZ6" s="99"/>
      <c r="EA6" s="99"/>
      <c r="EB6" s="99"/>
      <c r="EC6" s="100" t="s">
        <v>23</v>
      </c>
      <c r="ED6" s="99">
        <v>2023</v>
      </c>
      <c r="EE6" s="99"/>
      <c r="EF6" s="99"/>
      <c r="EG6" s="99"/>
      <c r="EH6" s="99"/>
      <c r="EI6" s="99"/>
      <c r="EJ6" s="99"/>
      <c r="EK6" s="99"/>
      <c r="EL6" s="99"/>
      <c r="EM6" s="99"/>
      <c r="EN6" s="99"/>
      <c r="EO6" s="99"/>
      <c r="EP6" s="100" t="s">
        <v>24</v>
      </c>
      <c r="EQ6" s="99">
        <v>2024</v>
      </c>
      <c r="ER6" s="99"/>
      <c r="ES6" s="99"/>
      <c r="ET6" s="99"/>
      <c r="EU6" s="99"/>
      <c r="EV6" s="99"/>
      <c r="EW6" s="99"/>
      <c r="EX6" s="99"/>
      <c r="EY6" s="99"/>
      <c r="EZ6" s="99"/>
      <c r="FA6" s="99"/>
      <c r="FB6" s="99"/>
      <c r="FC6" s="100" t="s">
        <v>25</v>
      </c>
      <c r="FD6" s="99">
        <v>2025</v>
      </c>
      <c r="FE6" s="99"/>
      <c r="FF6" s="99"/>
      <c r="FG6" s="99"/>
      <c r="FH6" s="99"/>
      <c r="FI6" s="99"/>
      <c r="FJ6" s="99"/>
      <c r="FK6" s="99"/>
      <c r="FL6" s="99"/>
      <c r="FM6" s="99"/>
      <c r="FN6" s="99"/>
      <c r="FO6" s="99"/>
      <c r="FP6" s="100" t="s">
        <v>26</v>
      </c>
      <c r="FQ6" s="99">
        <v>2026</v>
      </c>
      <c r="FR6" s="99"/>
      <c r="FS6" s="99"/>
      <c r="FT6" s="99"/>
      <c r="FU6" s="99"/>
      <c r="FV6" s="99"/>
      <c r="FW6" s="99"/>
      <c r="FX6" s="99"/>
      <c r="FY6" s="99"/>
      <c r="FZ6" s="99"/>
      <c r="GA6" s="99"/>
      <c r="GB6" s="99"/>
      <c r="GC6" s="100" t="s">
        <v>158</v>
      </c>
    </row>
    <row r="7" spans="1:185" ht="18.75" customHeight="1">
      <c r="B7" s="106"/>
      <c r="C7" s="106"/>
      <c r="D7" s="11" t="s">
        <v>27</v>
      </c>
      <c r="E7" s="11" t="s">
        <v>28</v>
      </c>
      <c r="F7" s="11" t="s">
        <v>29</v>
      </c>
      <c r="G7" s="11" t="s">
        <v>30</v>
      </c>
      <c r="H7" s="11" t="s">
        <v>31</v>
      </c>
      <c r="I7" s="11" t="s">
        <v>32</v>
      </c>
      <c r="J7" s="11" t="s">
        <v>33</v>
      </c>
      <c r="K7" s="11" t="s">
        <v>34</v>
      </c>
      <c r="L7" s="11" t="s">
        <v>35</v>
      </c>
      <c r="M7" s="11" t="s">
        <v>36</v>
      </c>
      <c r="N7" s="11" t="s">
        <v>37</v>
      </c>
      <c r="O7" s="11" t="s">
        <v>38</v>
      </c>
      <c r="P7" s="101"/>
      <c r="Q7" s="11" t="s">
        <v>27</v>
      </c>
      <c r="R7" s="11" t="s">
        <v>28</v>
      </c>
      <c r="S7" s="11" t="s">
        <v>29</v>
      </c>
      <c r="T7" s="11" t="s">
        <v>30</v>
      </c>
      <c r="U7" s="11" t="s">
        <v>31</v>
      </c>
      <c r="V7" s="11" t="s">
        <v>32</v>
      </c>
      <c r="W7" s="11" t="s">
        <v>33</v>
      </c>
      <c r="X7" s="11" t="s">
        <v>34</v>
      </c>
      <c r="Y7" s="11" t="s">
        <v>35</v>
      </c>
      <c r="Z7" s="11" t="s">
        <v>36</v>
      </c>
      <c r="AA7" s="11" t="s">
        <v>37</v>
      </c>
      <c r="AB7" s="11" t="s">
        <v>38</v>
      </c>
      <c r="AC7" s="101"/>
      <c r="AD7" s="11" t="s">
        <v>27</v>
      </c>
      <c r="AE7" s="11" t="s">
        <v>28</v>
      </c>
      <c r="AF7" s="11" t="s">
        <v>29</v>
      </c>
      <c r="AG7" s="11" t="s">
        <v>30</v>
      </c>
      <c r="AH7" s="11" t="s">
        <v>31</v>
      </c>
      <c r="AI7" s="11" t="s">
        <v>32</v>
      </c>
      <c r="AJ7" s="11" t="s">
        <v>33</v>
      </c>
      <c r="AK7" s="11" t="s">
        <v>34</v>
      </c>
      <c r="AL7" s="11" t="s">
        <v>35</v>
      </c>
      <c r="AM7" s="11" t="s">
        <v>36</v>
      </c>
      <c r="AN7" s="11" t="s">
        <v>37</v>
      </c>
      <c r="AO7" s="11" t="s">
        <v>38</v>
      </c>
      <c r="AP7" s="101"/>
      <c r="AQ7" s="11" t="s">
        <v>27</v>
      </c>
      <c r="AR7" s="11" t="s">
        <v>28</v>
      </c>
      <c r="AS7" s="11" t="s">
        <v>29</v>
      </c>
      <c r="AT7" s="11" t="s">
        <v>30</v>
      </c>
      <c r="AU7" s="11" t="s">
        <v>31</v>
      </c>
      <c r="AV7" s="11" t="s">
        <v>32</v>
      </c>
      <c r="AW7" s="11" t="s">
        <v>33</v>
      </c>
      <c r="AX7" s="11" t="s">
        <v>34</v>
      </c>
      <c r="AY7" s="11" t="s">
        <v>35</v>
      </c>
      <c r="AZ7" s="11" t="s">
        <v>36</v>
      </c>
      <c r="BA7" s="11" t="s">
        <v>37</v>
      </c>
      <c r="BB7" s="11" t="s">
        <v>38</v>
      </c>
      <c r="BC7" s="101"/>
      <c r="BD7" s="11" t="s">
        <v>27</v>
      </c>
      <c r="BE7" s="11" t="s">
        <v>28</v>
      </c>
      <c r="BF7" s="11" t="s">
        <v>29</v>
      </c>
      <c r="BG7" s="11" t="s">
        <v>30</v>
      </c>
      <c r="BH7" s="11" t="s">
        <v>31</v>
      </c>
      <c r="BI7" s="11" t="s">
        <v>32</v>
      </c>
      <c r="BJ7" s="11" t="s">
        <v>33</v>
      </c>
      <c r="BK7" s="11" t="s">
        <v>34</v>
      </c>
      <c r="BL7" s="11" t="s">
        <v>35</v>
      </c>
      <c r="BM7" s="11" t="s">
        <v>36</v>
      </c>
      <c r="BN7" s="11" t="s">
        <v>37</v>
      </c>
      <c r="BO7" s="11" t="s">
        <v>38</v>
      </c>
      <c r="BP7" s="101"/>
      <c r="BQ7" s="11" t="s">
        <v>27</v>
      </c>
      <c r="BR7" s="11" t="s">
        <v>28</v>
      </c>
      <c r="BS7" s="11" t="s">
        <v>29</v>
      </c>
      <c r="BT7" s="11" t="s">
        <v>30</v>
      </c>
      <c r="BU7" s="11" t="s">
        <v>31</v>
      </c>
      <c r="BV7" s="11" t="s">
        <v>32</v>
      </c>
      <c r="BW7" s="11" t="s">
        <v>33</v>
      </c>
      <c r="BX7" s="11" t="s">
        <v>34</v>
      </c>
      <c r="BY7" s="11" t="s">
        <v>35</v>
      </c>
      <c r="BZ7" s="11" t="s">
        <v>36</v>
      </c>
      <c r="CA7" s="11" t="s">
        <v>37</v>
      </c>
      <c r="CB7" s="11" t="s">
        <v>38</v>
      </c>
      <c r="CC7" s="101"/>
      <c r="CD7" s="11" t="s">
        <v>27</v>
      </c>
      <c r="CE7" s="11" t="s">
        <v>28</v>
      </c>
      <c r="CF7" s="11" t="s">
        <v>29</v>
      </c>
      <c r="CG7" s="11" t="s">
        <v>30</v>
      </c>
      <c r="CH7" s="11" t="s">
        <v>31</v>
      </c>
      <c r="CI7" s="11" t="s">
        <v>32</v>
      </c>
      <c r="CJ7" s="11" t="s">
        <v>33</v>
      </c>
      <c r="CK7" s="11" t="s">
        <v>34</v>
      </c>
      <c r="CL7" s="11" t="s">
        <v>35</v>
      </c>
      <c r="CM7" s="11" t="s">
        <v>36</v>
      </c>
      <c r="CN7" s="11" t="s">
        <v>37</v>
      </c>
      <c r="CO7" s="11" t="s">
        <v>38</v>
      </c>
      <c r="CP7" s="101"/>
      <c r="CQ7" s="11" t="s">
        <v>27</v>
      </c>
      <c r="CR7" s="11" t="s">
        <v>28</v>
      </c>
      <c r="CS7" s="11" t="s">
        <v>29</v>
      </c>
      <c r="CT7" s="11" t="s">
        <v>30</v>
      </c>
      <c r="CU7" s="11" t="s">
        <v>31</v>
      </c>
      <c r="CV7" s="11" t="s">
        <v>32</v>
      </c>
      <c r="CW7" s="11" t="s">
        <v>33</v>
      </c>
      <c r="CX7" s="11" t="s">
        <v>34</v>
      </c>
      <c r="CY7" s="11" t="s">
        <v>35</v>
      </c>
      <c r="CZ7" s="11" t="s">
        <v>36</v>
      </c>
      <c r="DA7" s="11" t="s">
        <v>37</v>
      </c>
      <c r="DB7" s="11" t="s">
        <v>38</v>
      </c>
      <c r="DC7" s="101"/>
      <c r="DD7" s="11" t="s">
        <v>27</v>
      </c>
      <c r="DE7" s="11" t="s">
        <v>28</v>
      </c>
      <c r="DF7" s="11" t="s">
        <v>29</v>
      </c>
      <c r="DG7" s="11" t="s">
        <v>30</v>
      </c>
      <c r="DH7" s="11" t="s">
        <v>31</v>
      </c>
      <c r="DI7" s="11" t="s">
        <v>32</v>
      </c>
      <c r="DJ7" s="11" t="s">
        <v>33</v>
      </c>
      <c r="DK7" s="11" t="s">
        <v>34</v>
      </c>
      <c r="DL7" s="11" t="s">
        <v>35</v>
      </c>
      <c r="DM7" s="11" t="s">
        <v>36</v>
      </c>
      <c r="DN7" s="11" t="s">
        <v>37</v>
      </c>
      <c r="DO7" s="11" t="s">
        <v>38</v>
      </c>
      <c r="DP7" s="101"/>
      <c r="DQ7" s="11" t="s">
        <v>27</v>
      </c>
      <c r="DR7" s="11" t="s">
        <v>28</v>
      </c>
      <c r="DS7" s="11" t="s">
        <v>29</v>
      </c>
      <c r="DT7" s="11" t="s">
        <v>30</v>
      </c>
      <c r="DU7" s="11" t="s">
        <v>31</v>
      </c>
      <c r="DV7" s="11" t="s">
        <v>32</v>
      </c>
      <c r="DW7" s="11" t="s">
        <v>33</v>
      </c>
      <c r="DX7" s="11" t="s">
        <v>34</v>
      </c>
      <c r="DY7" s="11" t="s">
        <v>35</v>
      </c>
      <c r="DZ7" s="11" t="s">
        <v>36</v>
      </c>
      <c r="EA7" s="11" t="s">
        <v>37</v>
      </c>
      <c r="EB7" s="11" t="s">
        <v>38</v>
      </c>
      <c r="EC7" s="101"/>
      <c r="ED7" s="11" t="s">
        <v>27</v>
      </c>
      <c r="EE7" s="11" t="s">
        <v>28</v>
      </c>
      <c r="EF7" s="11" t="s">
        <v>29</v>
      </c>
      <c r="EG7" s="11" t="s">
        <v>30</v>
      </c>
      <c r="EH7" s="11" t="s">
        <v>31</v>
      </c>
      <c r="EI7" s="11" t="s">
        <v>32</v>
      </c>
      <c r="EJ7" s="11" t="s">
        <v>33</v>
      </c>
      <c r="EK7" s="11" t="s">
        <v>34</v>
      </c>
      <c r="EL7" s="11" t="s">
        <v>35</v>
      </c>
      <c r="EM7" s="11" t="s">
        <v>36</v>
      </c>
      <c r="EN7" s="11" t="s">
        <v>37</v>
      </c>
      <c r="EO7" s="11" t="s">
        <v>38</v>
      </c>
      <c r="EP7" s="101"/>
      <c r="EQ7" s="11" t="s">
        <v>27</v>
      </c>
      <c r="ER7" s="11" t="s">
        <v>28</v>
      </c>
      <c r="ES7" s="11" t="s">
        <v>29</v>
      </c>
      <c r="ET7" s="11" t="s">
        <v>30</v>
      </c>
      <c r="EU7" s="11" t="s">
        <v>31</v>
      </c>
      <c r="EV7" s="11" t="s">
        <v>32</v>
      </c>
      <c r="EW7" s="11" t="s">
        <v>33</v>
      </c>
      <c r="EX7" s="11" t="s">
        <v>34</v>
      </c>
      <c r="EY7" s="11" t="s">
        <v>35</v>
      </c>
      <c r="EZ7" s="11" t="s">
        <v>36</v>
      </c>
      <c r="FA7" s="11" t="s">
        <v>37</v>
      </c>
      <c r="FB7" s="11" t="s">
        <v>38</v>
      </c>
      <c r="FC7" s="101"/>
      <c r="FD7" s="11" t="s">
        <v>27</v>
      </c>
      <c r="FE7" s="11" t="s">
        <v>28</v>
      </c>
      <c r="FF7" s="11" t="s">
        <v>29</v>
      </c>
      <c r="FG7" s="11" t="s">
        <v>30</v>
      </c>
      <c r="FH7" s="11" t="s">
        <v>31</v>
      </c>
      <c r="FI7" s="11" t="s">
        <v>32</v>
      </c>
      <c r="FJ7" s="11" t="s">
        <v>33</v>
      </c>
      <c r="FK7" s="11" t="s">
        <v>34</v>
      </c>
      <c r="FL7" s="11" t="s">
        <v>35</v>
      </c>
      <c r="FM7" s="11" t="s">
        <v>36</v>
      </c>
      <c r="FN7" s="11" t="s">
        <v>37</v>
      </c>
      <c r="FO7" s="11" t="s">
        <v>38</v>
      </c>
      <c r="FP7" s="101"/>
      <c r="FQ7" s="11" t="s">
        <v>27</v>
      </c>
      <c r="FR7" s="11" t="s">
        <v>28</v>
      </c>
      <c r="FS7" s="11" t="s">
        <v>29</v>
      </c>
      <c r="FT7" s="11" t="s">
        <v>30</v>
      </c>
      <c r="FU7" s="11" t="s">
        <v>31</v>
      </c>
      <c r="FV7" s="11" t="s">
        <v>32</v>
      </c>
      <c r="FW7" s="11" t="s">
        <v>33</v>
      </c>
      <c r="FX7" s="11" t="s">
        <v>34</v>
      </c>
      <c r="FY7" s="11" t="s">
        <v>35</v>
      </c>
      <c r="FZ7" s="11" t="s">
        <v>36</v>
      </c>
      <c r="GA7" s="11" t="s">
        <v>37</v>
      </c>
      <c r="GB7" s="11" t="s">
        <v>38</v>
      </c>
      <c r="GC7" s="101"/>
    </row>
    <row r="8" spans="1:185" ht="15" customHeight="1">
      <c r="B8" s="12" t="s">
        <v>39</v>
      </c>
      <c r="C8" s="13" t="s">
        <v>40</v>
      </c>
      <c r="D8" s="14">
        <v>143199.32999999999</v>
      </c>
      <c r="E8" s="14">
        <v>132949.03</v>
      </c>
      <c r="F8" s="14">
        <v>153200.09</v>
      </c>
      <c r="G8" s="14">
        <v>151001.63</v>
      </c>
      <c r="H8" s="14">
        <v>158120.44</v>
      </c>
      <c r="I8" s="14">
        <v>152320.28</v>
      </c>
      <c r="J8" s="14">
        <v>164099.66</v>
      </c>
      <c r="K8" s="14">
        <v>148552.59</v>
      </c>
      <c r="L8" s="14">
        <v>161687.29</v>
      </c>
      <c r="M8" s="14">
        <v>167266.03</v>
      </c>
      <c r="N8" s="14">
        <v>129866.86</v>
      </c>
      <c r="O8" s="14">
        <v>145207.95000000001</v>
      </c>
      <c r="P8" s="14">
        <f>+SUM(D8:O8)</f>
        <v>1807471.1800000002</v>
      </c>
      <c r="Q8" s="14">
        <v>153122.18</v>
      </c>
      <c r="R8" s="14">
        <v>130060.02</v>
      </c>
      <c r="S8" s="14">
        <v>152905.46</v>
      </c>
      <c r="T8" s="14">
        <v>151630.75</v>
      </c>
      <c r="U8" s="14">
        <v>162206.43</v>
      </c>
      <c r="V8" s="14">
        <v>158861.38</v>
      </c>
      <c r="W8" s="14">
        <v>166454.65</v>
      </c>
      <c r="X8" s="14">
        <v>174290.05</v>
      </c>
      <c r="Y8" s="14">
        <v>151901.75</v>
      </c>
      <c r="Z8" s="14">
        <v>176075.44</v>
      </c>
      <c r="AA8" s="14">
        <v>169045.13</v>
      </c>
      <c r="AB8" s="14">
        <v>162724.29999999999</v>
      </c>
      <c r="AC8" s="14">
        <f>+SUM(Q8:AB8)</f>
        <v>1909277.5400000003</v>
      </c>
      <c r="AD8" s="14">
        <v>182691.7</v>
      </c>
      <c r="AE8" s="14">
        <v>164944.5</v>
      </c>
      <c r="AF8" s="14">
        <v>187000.43</v>
      </c>
      <c r="AG8" s="14">
        <v>180876.58</v>
      </c>
      <c r="AH8" s="14">
        <v>194205.84</v>
      </c>
      <c r="AI8" s="14">
        <v>191157.98</v>
      </c>
      <c r="AJ8" s="14">
        <v>192921.68</v>
      </c>
      <c r="AK8" s="14">
        <v>198481.45</v>
      </c>
      <c r="AL8" s="14">
        <v>198411.66</v>
      </c>
      <c r="AM8" s="14">
        <v>209951.34</v>
      </c>
      <c r="AN8" s="14">
        <v>197961.24</v>
      </c>
      <c r="AO8" s="14">
        <v>215362.45</v>
      </c>
      <c r="AP8" s="14">
        <f>+SUM(AD8:AO8)</f>
        <v>2313966.85</v>
      </c>
      <c r="AQ8" s="14">
        <v>196786.85</v>
      </c>
      <c r="AR8" s="14">
        <v>171642.65</v>
      </c>
      <c r="AS8" s="14">
        <v>192584.26</v>
      </c>
      <c r="AT8" s="14">
        <v>205654.35</v>
      </c>
      <c r="AU8" s="14">
        <v>216655.11</v>
      </c>
      <c r="AV8" s="14">
        <v>205000.9</v>
      </c>
      <c r="AW8" s="14">
        <v>222130.84</v>
      </c>
      <c r="AX8" s="14">
        <v>222378.92</v>
      </c>
      <c r="AY8" s="14">
        <v>228207.45</v>
      </c>
      <c r="AZ8" s="14">
        <v>243697.49</v>
      </c>
      <c r="BA8" s="14">
        <v>239435.07</v>
      </c>
      <c r="BB8" s="14">
        <v>262054.01</v>
      </c>
      <c r="BC8" s="14">
        <f>+SUM(AQ8:BB8)</f>
        <v>2606227.8999999994</v>
      </c>
      <c r="BD8" s="14">
        <v>217397.67</v>
      </c>
      <c r="BE8" s="14">
        <v>145299.48000000001</v>
      </c>
      <c r="BF8" s="14">
        <v>112518.22</v>
      </c>
      <c r="BG8" s="14">
        <v>213917.87</v>
      </c>
      <c r="BH8" s="14">
        <v>235768.08</v>
      </c>
      <c r="BI8" s="14">
        <v>228171.22</v>
      </c>
      <c r="BJ8" s="14">
        <v>230414.63</v>
      </c>
      <c r="BK8" s="14">
        <v>215159.08</v>
      </c>
      <c r="BL8" s="14">
        <v>204371.54</v>
      </c>
      <c r="BM8" s="14">
        <v>226067.25</v>
      </c>
      <c r="BN8" s="14">
        <v>223467.72</v>
      </c>
      <c r="BO8" s="14">
        <v>234647.03</v>
      </c>
      <c r="BP8" s="14">
        <f>+SUM(BD8:BO8)</f>
        <v>2487199.79</v>
      </c>
      <c r="BQ8" s="14">
        <v>225503.11</v>
      </c>
      <c r="BR8" s="14">
        <v>198626.95</v>
      </c>
      <c r="BS8" s="14">
        <v>212156.95</v>
      </c>
      <c r="BT8" s="14">
        <v>223110.01</v>
      </c>
      <c r="BU8" s="14">
        <v>229347.55</v>
      </c>
      <c r="BV8" s="14">
        <v>210382.67</v>
      </c>
      <c r="BW8" s="14">
        <v>194301.59</v>
      </c>
      <c r="BX8" s="14">
        <v>220656.83</v>
      </c>
      <c r="BY8" s="14">
        <v>210325.5</v>
      </c>
      <c r="BZ8" s="14">
        <v>238558.61</v>
      </c>
      <c r="CA8" s="14">
        <v>221475.76</v>
      </c>
      <c r="CB8" s="14">
        <v>201477.84</v>
      </c>
      <c r="CC8" s="14">
        <f>+SUM(BQ8:CB8)</f>
        <v>2585923.37</v>
      </c>
      <c r="CD8" s="88">
        <v>207031.47</v>
      </c>
      <c r="CE8" s="88">
        <v>175549.96</v>
      </c>
      <c r="CF8" s="88">
        <v>184861.98</v>
      </c>
      <c r="CG8" s="88">
        <v>207715.72</v>
      </c>
      <c r="CH8" s="88">
        <v>216672.41</v>
      </c>
      <c r="CI8" s="88">
        <v>208528.98</v>
      </c>
      <c r="CJ8" s="88">
        <v>210997.88</v>
      </c>
      <c r="CK8" s="88">
        <v>206197.52</v>
      </c>
      <c r="CL8" s="88">
        <v>213792.64000000001</v>
      </c>
      <c r="CM8" s="88">
        <v>225317.32</v>
      </c>
      <c r="CN8" s="88">
        <v>213022.76</v>
      </c>
      <c r="CO8" s="88">
        <v>224840.35</v>
      </c>
      <c r="CP8" s="88">
        <f>+SUM(CD8:CO8)</f>
        <v>2494528.9900000002</v>
      </c>
      <c r="CQ8" s="88">
        <v>201097.56</v>
      </c>
      <c r="CR8" s="14">
        <v>182133.72</v>
      </c>
      <c r="CS8" s="14">
        <v>167117.17000000001</v>
      </c>
      <c r="CT8" s="14">
        <v>147841.57</v>
      </c>
      <c r="CU8" s="14">
        <v>123081.92</v>
      </c>
      <c r="CV8" s="14">
        <v>189281.15</v>
      </c>
      <c r="CW8" s="14">
        <v>210512.9</v>
      </c>
      <c r="CX8" s="14">
        <v>215035.62</v>
      </c>
      <c r="CY8" s="14">
        <v>203485.97</v>
      </c>
      <c r="CZ8" s="88">
        <v>236977.34</v>
      </c>
      <c r="DA8" s="88">
        <v>250858.99</v>
      </c>
      <c r="DB8" s="14">
        <v>255377.97</v>
      </c>
      <c r="DC8" s="14">
        <f>+SUM(CQ8:DB8)</f>
        <v>2382801.8800000004</v>
      </c>
      <c r="DD8" s="14">
        <v>223116.19</v>
      </c>
      <c r="DE8" s="14">
        <v>204043.33</v>
      </c>
      <c r="DF8" s="14">
        <v>248772.03</v>
      </c>
      <c r="DG8" s="14">
        <v>183010.32</v>
      </c>
      <c r="DH8" s="14">
        <v>237930.28</v>
      </c>
      <c r="DI8" s="14">
        <v>236842.36</v>
      </c>
      <c r="DJ8" s="14">
        <v>223442.42</v>
      </c>
      <c r="DK8" s="88">
        <v>246503.25</v>
      </c>
      <c r="DL8" s="88">
        <v>225443.54650000008</v>
      </c>
      <c r="DM8" s="88">
        <v>254019.31</v>
      </c>
      <c r="DN8" s="88">
        <v>243747.81</v>
      </c>
      <c r="DO8" s="88">
        <v>259480.02</v>
      </c>
      <c r="DP8" s="88">
        <f>+SUM(DD8:DO8)</f>
        <v>2786350.8665000005</v>
      </c>
      <c r="DQ8" s="88">
        <v>223606.28</v>
      </c>
      <c r="DR8" s="88">
        <v>198504.72</v>
      </c>
      <c r="DS8" s="88">
        <v>215965.92</v>
      </c>
      <c r="DT8" s="14">
        <v>193144.30809999999</v>
      </c>
      <c r="DU8" s="14">
        <v>242424.98</v>
      </c>
      <c r="DV8" s="14">
        <v>249592.45</v>
      </c>
      <c r="DW8" s="14">
        <v>253917.13</v>
      </c>
      <c r="DX8" s="14">
        <v>245223.06</v>
      </c>
      <c r="DY8" s="14">
        <v>242362.41</v>
      </c>
      <c r="DZ8" s="14">
        <v>232807.64</v>
      </c>
      <c r="EA8" s="14">
        <v>241783.43</v>
      </c>
      <c r="EB8" s="14">
        <v>236848.24</v>
      </c>
      <c r="EC8" s="14">
        <f>+SUM(DQ8:EB8)</f>
        <v>2776180.5680999998</v>
      </c>
      <c r="ED8" s="88">
        <v>225940.92</v>
      </c>
      <c r="EE8" s="88">
        <v>199012.86</v>
      </c>
      <c r="EF8" s="88">
        <v>215878.86</v>
      </c>
      <c r="EG8" s="14">
        <v>173835.1</v>
      </c>
      <c r="EH8" s="14">
        <v>196604.53</v>
      </c>
      <c r="EI8" s="14">
        <v>214728.39</v>
      </c>
      <c r="EJ8" s="14">
        <v>205408.33</v>
      </c>
      <c r="EK8" s="14">
        <v>172507.15</v>
      </c>
      <c r="EL8" s="14">
        <v>211706.08</v>
      </c>
      <c r="EM8" s="14">
        <v>214319.18</v>
      </c>
      <c r="EN8" s="14">
        <v>184358.59</v>
      </c>
      <c r="EO8" s="14">
        <v>213570.87</v>
      </c>
      <c r="EP8" s="14">
        <f>+SUM(ED8:EO8)</f>
        <v>2427870.8600000003</v>
      </c>
      <c r="EQ8" s="88">
        <v>186571.48</v>
      </c>
      <c r="ER8" s="88">
        <v>179625.78</v>
      </c>
      <c r="ES8" s="88">
        <v>177178.27</v>
      </c>
      <c r="ET8" s="14">
        <v>190331.78</v>
      </c>
      <c r="EU8" s="14">
        <v>200837.59</v>
      </c>
      <c r="EV8" s="14">
        <v>187028</v>
      </c>
      <c r="EW8" s="14">
        <v>223683</v>
      </c>
      <c r="EX8" s="14">
        <v>223503.26</v>
      </c>
      <c r="EY8" s="14">
        <v>199960.72</v>
      </c>
      <c r="EZ8" s="14">
        <v>219029.32</v>
      </c>
      <c r="FA8" s="14">
        <v>221080.85</v>
      </c>
      <c r="FB8" s="14">
        <v>238524.14</v>
      </c>
      <c r="FC8" s="14">
        <f>+SUM(EQ8:FB8)</f>
        <v>2447354.19</v>
      </c>
      <c r="FD8" s="88">
        <v>235710.95</v>
      </c>
      <c r="FE8" s="88">
        <v>199722.06</v>
      </c>
      <c r="FF8" s="88">
        <v>188351.64</v>
      </c>
      <c r="FG8" s="14">
        <v>211253.34</v>
      </c>
      <c r="FH8" s="14">
        <v>202942.1</v>
      </c>
      <c r="FI8" s="14">
        <v>195437.03</v>
      </c>
      <c r="FJ8" s="14">
        <v>222348.17</v>
      </c>
      <c r="FK8" s="93">
        <v>227417.13</v>
      </c>
      <c r="FL8" s="14">
        <v>179839.37</v>
      </c>
      <c r="FM8" s="14">
        <v>219679.88</v>
      </c>
      <c r="FN8" s="14">
        <v>210032.98</v>
      </c>
      <c r="FO8" s="14">
        <v>222106.56199999998</v>
      </c>
      <c r="FP8" s="14">
        <f>+SUM(FD8:FO8)</f>
        <v>2514841.2119999998</v>
      </c>
      <c r="FQ8" s="88">
        <v>221042.96</v>
      </c>
      <c r="FR8" s="88">
        <v>190735.15</v>
      </c>
      <c r="FS8" s="88">
        <v>185078.88</v>
      </c>
      <c r="FT8" s="14">
        <v>206429.94</v>
      </c>
      <c r="FU8" s="14">
        <v>202204.02</v>
      </c>
      <c r="FV8" s="14">
        <v>200893.3</v>
      </c>
      <c r="FW8" s="14">
        <v>208366.57</v>
      </c>
      <c r="FX8" s="93"/>
      <c r="FY8" s="14"/>
      <c r="FZ8" s="14"/>
      <c r="GA8" s="14"/>
      <c r="GB8" s="14"/>
      <c r="GC8" s="14"/>
    </row>
    <row r="9" spans="1:185" ht="14.25">
      <c r="B9" s="12" t="s">
        <v>41</v>
      </c>
      <c r="C9" s="13" t="s">
        <v>42</v>
      </c>
      <c r="D9" s="14">
        <v>21369660.600000001</v>
      </c>
      <c r="E9" s="14">
        <v>21167327.739999998</v>
      </c>
      <c r="F9" s="14">
        <v>23965056.969999999</v>
      </c>
      <c r="G9" s="14">
        <v>25215077.02</v>
      </c>
      <c r="H9" s="14">
        <v>25288766.100000001</v>
      </c>
      <c r="I9" s="14">
        <v>25066998.199999999</v>
      </c>
      <c r="J9" s="14">
        <v>25573815.16</v>
      </c>
      <c r="K9" s="14">
        <v>24171557.940000001</v>
      </c>
      <c r="L9" s="14">
        <v>23756833.030000001</v>
      </c>
      <c r="M9" s="14">
        <v>24959196.739999998</v>
      </c>
      <c r="N9" s="14">
        <v>23187767.510000002</v>
      </c>
      <c r="O9" s="14">
        <v>23303038.129999999</v>
      </c>
      <c r="P9" s="14">
        <f t="shared" ref="P9:P14" si="0">+SUM(D9:O9)</f>
        <v>287025095.13999999</v>
      </c>
      <c r="Q9" s="14">
        <v>24333131.289999999</v>
      </c>
      <c r="R9" s="14">
        <v>20585909.449999999</v>
      </c>
      <c r="S9" s="14">
        <v>21131921.530000001</v>
      </c>
      <c r="T9" s="14">
        <v>24280854.82</v>
      </c>
      <c r="U9" s="14">
        <v>25268325.149999999</v>
      </c>
      <c r="V9" s="14">
        <v>24847646.16</v>
      </c>
      <c r="W9" s="14">
        <v>25337304.739999998</v>
      </c>
      <c r="X9" s="14">
        <v>25515605.52</v>
      </c>
      <c r="Y9" s="14">
        <v>26211310.32</v>
      </c>
      <c r="Z9" s="14">
        <v>27241987</v>
      </c>
      <c r="AA9" s="14">
        <v>25859914.170000002</v>
      </c>
      <c r="AB9" s="14">
        <v>27182445.129999999</v>
      </c>
      <c r="AC9" s="14">
        <f t="shared" ref="AC9:AC14" si="1">+SUM(Q9:AB9)</f>
        <v>297796355.28000003</v>
      </c>
      <c r="AD9" s="14">
        <v>27585881.710000001</v>
      </c>
      <c r="AE9" s="14">
        <v>23905411.579999998</v>
      </c>
      <c r="AF9" s="14">
        <v>28990815.02</v>
      </c>
      <c r="AG9" s="14">
        <v>26972887.870000001</v>
      </c>
      <c r="AH9" s="14">
        <v>30928088.379999999</v>
      </c>
      <c r="AI9" s="14">
        <v>29845764.379999999</v>
      </c>
      <c r="AJ9" s="14">
        <v>28572480.510000002</v>
      </c>
      <c r="AK9" s="14">
        <v>30120833.48</v>
      </c>
      <c r="AL9" s="14">
        <v>31562854.530000001</v>
      </c>
      <c r="AM9" s="14">
        <v>33640084.270000003</v>
      </c>
      <c r="AN9" s="14">
        <v>32499105.010000002</v>
      </c>
      <c r="AO9" s="14">
        <v>32172584.800000001</v>
      </c>
      <c r="AP9" s="14">
        <f t="shared" ref="AP9:AP14" si="2">+SUM(AD9:AO9)</f>
        <v>356796791.53999996</v>
      </c>
      <c r="AQ9" s="14">
        <v>29789872.620000001</v>
      </c>
      <c r="AR9" s="14">
        <v>23137909.48</v>
      </c>
      <c r="AS9" s="14">
        <v>31038686.43</v>
      </c>
      <c r="AT9" s="14">
        <v>28134763.609999999</v>
      </c>
      <c r="AU9" s="14">
        <v>30407922.98</v>
      </c>
      <c r="AV9" s="14">
        <v>29030728.77</v>
      </c>
      <c r="AW9" s="14">
        <v>32083734.530000001</v>
      </c>
      <c r="AX9" s="14">
        <v>33495569.710000001</v>
      </c>
      <c r="AY9" s="14">
        <v>33409777.969999999</v>
      </c>
      <c r="AZ9" s="14">
        <v>35940386.07</v>
      </c>
      <c r="BA9" s="14">
        <v>35289356.740000002</v>
      </c>
      <c r="BB9" s="14">
        <v>36779554.770000003</v>
      </c>
      <c r="BC9" s="14">
        <f t="shared" ref="BC9:BC14" si="3">+SUM(AQ9:BB9)</f>
        <v>378538263.68000001</v>
      </c>
      <c r="BD9" s="14">
        <v>29848957</v>
      </c>
      <c r="BE9" s="14">
        <v>20988781.120000001</v>
      </c>
      <c r="BF9" s="14">
        <v>12942626.74</v>
      </c>
      <c r="BG9" s="14">
        <v>32386566.510000002</v>
      </c>
      <c r="BH9" s="14">
        <v>34392915.549999997</v>
      </c>
      <c r="BI9" s="14">
        <v>33188444.149999999</v>
      </c>
      <c r="BJ9" s="14">
        <v>32823917.109999999</v>
      </c>
      <c r="BK9" s="14">
        <v>31602270.859999999</v>
      </c>
      <c r="BL9" s="14">
        <v>28982284.420000002</v>
      </c>
      <c r="BM9" s="14">
        <v>30911541.600000001</v>
      </c>
      <c r="BN9" s="14">
        <v>31057231.170000002</v>
      </c>
      <c r="BO9" s="14">
        <v>32123716.530000001</v>
      </c>
      <c r="BP9" s="14">
        <f t="shared" ref="BP9:BP14" si="4">+SUM(BD9:BO9)</f>
        <v>351249252.76000011</v>
      </c>
      <c r="BQ9" s="14">
        <v>32532149.84</v>
      </c>
      <c r="BR9" s="14">
        <v>27167417.170000002</v>
      </c>
      <c r="BS9" s="14">
        <v>31100813.34</v>
      </c>
      <c r="BT9" s="14">
        <v>30640454.379999999</v>
      </c>
      <c r="BU9" s="14">
        <v>31331853.690000001</v>
      </c>
      <c r="BV9" s="14">
        <v>29568144.43</v>
      </c>
      <c r="BW9" s="14">
        <v>29513170.190000001</v>
      </c>
      <c r="BX9" s="14">
        <v>29776246.609999999</v>
      </c>
      <c r="BY9" s="14">
        <v>28932229.670000002</v>
      </c>
      <c r="BZ9" s="14">
        <v>32299879.52</v>
      </c>
      <c r="CA9" s="14">
        <v>30930254.98</v>
      </c>
      <c r="CB9" s="14">
        <v>26835003.489999998</v>
      </c>
      <c r="CC9" s="14">
        <f t="shared" ref="CC9:CC14" si="5">+SUM(BQ9:CB9)</f>
        <v>360627617.31000006</v>
      </c>
      <c r="CD9" s="88">
        <v>27962345.09</v>
      </c>
      <c r="CE9" s="88">
        <v>21938737.57</v>
      </c>
      <c r="CF9" s="88">
        <v>22664686.719999999</v>
      </c>
      <c r="CG9" s="88">
        <v>29903570.59</v>
      </c>
      <c r="CH9" s="88">
        <v>28855641.02</v>
      </c>
      <c r="CI9" s="88">
        <v>29655305.940000001</v>
      </c>
      <c r="CJ9" s="88">
        <v>27865576.440000001</v>
      </c>
      <c r="CK9" s="88">
        <v>27731868.25</v>
      </c>
      <c r="CL9" s="88">
        <v>27396748.440000001</v>
      </c>
      <c r="CM9" s="88">
        <v>30298059.82</v>
      </c>
      <c r="CN9" s="88">
        <v>29627095.440000001</v>
      </c>
      <c r="CO9" s="88">
        <v>31516255.079999998</v>
      </c>
      <c r="CP9" s="88">
        <f t="shared" ref="CP9:CP14" si="6">+SUM(CD9:CO9)</f>
        <v>335415890.39999998</v>
      </c>
      <c r="CQ9" s="88">
        <v>29007046.210000001</v>
      </c>
      <c r="CR9" s="14">
        <v>26194594.550000001</v>
      </c>
      <c r="CS9" s="14">
        <v>23042911.260000002</v>
      </c>
      <c r="CT9" s="14">
        <v>22756360.82</v>
      </c>
      <c r="CU9" s="14">
        <v>17947258.02</v>
      </c>
      <c r="CV9" s="14">
        <v>25427145.149999999</v>
      </c>
      <c r="CW9" s="14">
        <v>31554311.199999999</v>
      </c>
      <c r="CX9" s="14">
        <v>30363810.18</v>
      </c>
      <c r="CY9" s="14">
        <v>26967689.109999999</v>
      </c>
      <c r="CZ9" s="88">
        <v>33398434.609999999</v>
      </c>
      <c r="DA9" s="88">
        <v>35638536.380000003</v>
      </c>
      <c r="DB9" s="14">
        <v>35314239.219999999</v>
      </c>
      <c r="DC9" s="14">
        <f t="shared" ref="DC9:DC14" si="7">+SUM(CQ9:DB9)</f>
        <v>337612336.71000004</v>
      </c>
      <c r="DD9" s="14">
        <v>31790920.739999998</v>
      </c>
      <c r="DE9" s="14">
        <v>28665920.350000001</v>
      </c>
      <c r="DF9" s="14">
        <v>33232641.52</v>
      </c>
      <c r="DG9" s="14">
        <v>25788202.449999999</v>
      </c>
      <c r="DH9" s="14">
        <v>35558581.960000001</v>
      </c>
      <c r="DI9" s="14">
        <v>33599734.350000001</v>
      </c>
      <c r="DJ9" s="14">
        <v>35145072.609999999</v>
      </c>
      <c r="DK9" s="88">
        <v>36140433.07</v>
      </c>
      <c r="DL9" s="88">
        <v>34630930.218400002</v>
      </c>
      <c r="DM9" s="88">
        <v>37869502.399999999</v>
      </c>
      <c r="DN9" s="88">
        <v>36213706.5</v>
      </c>
      <c r="DO9" s="88">
        <v>38766875.640000001</v>
      </c>
      <c r="DP9" s="88">
        <f t="shared" ref="DP9:DP14" si="8">+SUM(DD9:DO9)</f>
        <v>407402521.80839998</v>
      </c>
      <c r="DQ9" s="88">
        <v>33033365.93</v>
      </c>
      <c r="DR9" s="88">
        <v>28648308.18</v>
      </c>
      <c r="DS9" s="88">
        <v>32948232.640000001</v>
      </c>
      <c r="DT9" s="14">
        <v>28335425.7817</v>
      </c>
      <c r="DU9" s="14">
        <v>34295690.299999997</v>
      </c>
      <c r="DV9" s="14">
        <v>35116149.079999998</v>
      </c>
      <c r="DW9" s="14">
        <v>38208231.149999999</v>
      </c>
      <c r="DX9" s="14">
        <v>37342451.5</v>
      </c>
      <c r="DY9" s="14">
        <v>35948486.420000002</v>
      </c>
      <c r="DZ9" s="14">
        <v>35493021.390000001</v>
      </c>
      <c r="EA9" s="14">
        <v>35553755.57</v>
      </c>
      <c r="EB9" s="14">
        <v>35044916.18</v>
      </c>
      <c r="EC9" s="14">
        <f t="shared" ref="EC9:EC14" si="9">+SUM(DQ9:EB9)</f>
        <v>409968034.12169999</v>
      </c>
      <c r="ED9" s="88">
        <v>34756490.380000003</v>
      </c>
      <c r="EE9" s="88">
        <v>28318650.100000001</v>
      </c>
      <c r="EF9" s="88">
        <v>31375551.420000002</v>
      </c>
      <c r="EG9" s="14">
        <v>26558685.149999999</v>
      </c>
      <c r="EH9" s="14">
        <v>28208760.68</v>
      </c>
      <c r="EI9" s="14">
        <v>31730366.489999998</v>
      </c>
      <c r="EJ9" s="14">
        <v>32005085.949999999</v>
      </c>
      <c r="EK9" s="14">
        <v>24837610.710000001</v>
      </c>
      <c r="EL9" s="14">
        <v>32317658.239999998</v>
      </c>
      <c r="EM9" s="14">
        <v>31721800.309999999</v>
      </c>
      <c r="EN9" s="14">
        <v>28695120.670000002</v>
      </c>
      <c r="EO9" s="14">
        <v>31499190.02</v>
      </c>
      <c r="EP9" s="14">
        <f t="shared" ref="EP9:EP14" si="10">+SUM(ED9:EO9)</f>
        <v>362024970.12</v>
      </c>
      <c r="EQ9" s="88">
        <v>30409769.91</v>
      </c>
      <c r="ER9" s="88">
        <v>28232548.5</v>
      </c>
      <c r="ES9" s="88">
        <v>23672899.059999999</v>
      </c>
      <c r="ET9" s="14">
        <v>23668562.32</v>
      </c>
      <c r="EU9" s="14">
        <v>26947722.640000001</v>
      </c>
      <c r="EV9" s="14">
        <v>20949320</v>
      </c>
      <c r="EW9" s="14">
        <v>31367834</v>
      </c>
      <c r="EX9" s="14">
        <v>30289402.920000002</v>
      </c>
      <c r="EY9" s="14">
        <v>28726620.010000002</v>
      </c>
      <c r="EZ9" s="14">
        <v>29223489.989999998</v>
      </c>
      <c r="FA9" s="14">
        <v>32386938.050000001</v>
      </c>
      <c r="FB9" s="14">
        <v>33287090.710000001</v>
      </c>
      <c r="FC9" s="14">
        <f t="shared" ref="FC9:FC14" si="11">+SUM(EQ9:FB9)</f>
        <v>339162198.11000001</v>
      </c>
      <c r="FD9" s="88">
        <v>34012463.950000003</v>
      </c>
      <c r="FE9" s="88">
        <v>25924701.620000001</v>
      </c>
      <c r="FF9" s="88">
        <v>25501423.41</v>
      </c>
      <c r="FG9" s="14">
        <v>28202920.609999999</v>
      </c>
      <c r="FH9" s="14">
        <v>30628757.960000001</v>
      </c>
      <c r="FI9" s="14">
        <v>27259505.16</v>
      </c>
      <c r="FJ9" s="14">
        <v>30172842.18</v>
      </c>
      <c r="FK9" s="93">
        <v>28619680.370000001</v>
      </c>
      <c r="FL9" s="14">
        <v>24670813.640000001</v>
      </c>
      <c r="FM9" s="14">
        <v>29070301.609999999</v>
      </c>
      <c r="FN9" s="14">
        <v>29548384.190000001</v>
      </c>
      <c r="FO9" s="14">
        <v>29929399.576400008</v>
      </c>
      <c r="FP9" s="14">
        <f t="shared" ref="FP9:FP14" si="12">+SUM(FD9:FO9)</f>
        <v>343541194.27640003</v>
      </c>
      <c r="FQ9" s="88">
        <v>31763283.670000002</v>
      </c>
      <c r="FR9" s="88">
        <v>24305525.670000002</v>
      </c>
      <c r="FS9" s="88">
        <v>25422652.68</v>
      </c>
      <c r="FT9" s="14">
        <v>28146681.850000001</v>
      </c>
      <c r="FU9" s="14">
        <v>27821686.82</v>
      </c>
      <c r="FV9" s="14">
        <v>28183388.32</v>
      </c>
      <c r="FW9" s="14">
        <v>28166987.649999999</v>
      </c>
      <c r="FX9" s="93"/>
      <c r="FY9" s="14"/>
      <c r="FZ9" s="14"/>
      <c r="GA9" s="14"/>
      <c r="GB9" s="14"/>
      <c r="GC9" s="14"/>
    </row>
    <row r="10" spans="1:185" ht="14.25">
      <c r="B10" s="12" t="s">
        <v>43</v>
      </c>
      <c r="C10" s="13" t="s">
        <v>44</v>
      </c>
      <c r="D10" s="14">
        <v>0</v>
      </c>
      <c r="E10" s="14">
        <v>0</v>
      </c>
      <c r="F10" s="14">
        <v>365</v>
      </c>
      <c r="G10" s="14">
        <v>0</v>
      </c>
      <c r="H10" s="14">
        <v>0</v>
      </c>
      <c r="I10" s="14">
        <v>370</v>
      </c>
      <c r="J10" s="14">
        <v>350</v>
      </c>
      <c r="K10" s="14">
        <v>411</v>
      </c>
      <c r="L10" s="14">
        <v>0</v>
      </c>
      <c r="M10" s="14">
        <v>332</v>
      </c>
      <c r="N10" s="14">
        <v>278</v>
      </c>
      <c r="O10" s="14">
        <v>0</v>
      </c>
      <c r="P10" s="14">
        <f t="shared" si="0"/>
        <v>2106</v>
      </c>
      <c r="Q10" s="14">
        <v>0</v>
      </c>
      <c r="R10" s="14">
        <v>0</v>
      </c>
      <c r="S10" s="14">
        <v>0</v>
      </c>
      <c r="T10" s="14">
        <v>365</v>
      </c>
      <c r="U10" s="14">
        <v>0</v>
      </c>
      <c r="V10" s="14">
        <v>277</v>
      </c>
      <c r="W10" s="14">
        <v>355</v>
      </c>
      <c r="X10" s="14">
        <v>356</v>
      </c>
      <c r="Y10" s="14">
        <v>0</v>
      </c>
      <c r="Z10" s="14">
        <v>701</v>
      </c>
      <c r="AA10" s="14">
        <v>0</v>
      </c>
      <c r="AB10" s="14">
        <v>0</v>
      </c>
      <c r="AC10" s="14">
        <f t="shared" si="1"/>
        <v>2054</v>
      </c>
      <c r="AD10" s="14">
        <v>0</v>
      </c>
      <c r="AE10" s="14">
        <v>0</v>
      </c>
      <c r="AF10" s="14">
        <v>0</v>
      </c>
      <c r="AG10" s="14">
        <v>351</v>
      </c>
      <c r="AH10" s="14">
        <v>399</v>
      </c>
      <c r="AI10" s="14">
        <v>382</v>
      </c>
      <c r="AJ10" s="14">
        <v>355</v>
      </c>
      <c r="AK10" s="14">
        <v>288</v>
      </c>
      <c r="AL10" s="14">
        <v>0</v>
      </c>
      <c r="AM10" s="14">
        <v>386</v>
      </c>
      <c r="AN10" s="14">
        <v>0</v>
      </c>
      <c r="AO10" s="14">
        <v>0</v>
      </c>
      <c r="AP10" s="14">
        <f t="shared" si="2"/>
        <v>2161</v>
      </c>
      <c r="AQ10" s="14">
        <v>0</v>
      </c>
      <c r="AR10" s="14">
        <v>0</v>
      </c>
      <c r="AS10" s="14">
        <v>297</v>
      </c>
      <c r="AT10" s="14">
        <v>1159</v>
      </c>
      <c r="AU10" s="14">
        <v>142</v>
      </c>
      <c r="AV10" s="14">
        <v>137</v>
      </c>
      <c r="AW10" s="14">
        <v>348</v>
      </c>
      <c r="AX10" s="14">
        <v>253</v>
      </c>
      <c r="AY10" s="14">
        <v>62</v>
      </c>
      <c r="AZ10" s="14">
        <v>296</v>
      </c>
      <c r="BA10" s="14">
        <v>229</v>
      </c>
      <c r="BB10" s="14">
        <v>0</v>
      </c>
      <c r="BC10" s="14">
        <f t="shared" si="3"/>
        <v>2923</v>
      </c>
      <c r="BD10" s="14">
        <v>0</v>
      </c>
      <c r="BE10" s="14">
        <v>0</v>
      </c>
      <c r="BF10" s="14">
        <v>0</v>
      </c>
      <c r="BG10" s="14">
        <v>104</v>
      </c>
      <c r="BH10" s="14">
        <v>76</v>
      </c>
      <c r="BI10" s="14">
        <v>166</v>
      </c>
      <c r="BJ10" s="14">
        <v>208</v>
      </c>
      <c r="BK10" s="14">
        <v>190</v>
      </c>
      <c r="BL10" s="14">
        <v>40</v>
      </c>
      <c r="BM10" s="14">
        <v>206</v>
      </c>
      <c r="BN10" s="14">
        <v>84</v>
      </c>
      <c r="BO10" s="14">
        <v>0</v>
      </c>
      <c r="BP10" s="14">
        <f t="shared" si="4"/>
        <v>1074</v>
      </c>
      <c r="BQ10" s="14">
        <v>0</v>
      </c>
      <c r="BR10" s="14">
        <v>0</v>
      </c>
      <c r="BS10" s="14">
        <v>151</v>
      </c>
      <c r="BT10" s="14">
        <v>113</v>
      </c>
      <c r="BU10" s="14">
        <v>0</v>
      </c>
      <c r="BV10" s="14">
        <v>183</v>
      </c>
      <c r="BW10" s="14">
        <v>250</v>
      </c>
      <c r="BX10" s="14">
        <v>293</v>
      </c>
      <c r="BY10" s="14">
        <v>0</v>
      </c>
      <c r="BZ10" s="14">
        <v>218</v>
      </c>
      <c r="CA10" s="14">
        <v>308</v>
      </c>
      <c r="CB10" s="14">
        <v>0</v>
      </c>
      <c r="CC10" s="14">
        <f t="shared" si="5"/>
        <v>1516</v>
      </c>
      <c r="CD10" s="88">
        <v>0</v>
      </c>
      <c r="CE10" s="88">
        <v>0</v>
      </c>
      <c r="CF10" s="88">
        <v>0</v>
      </c>
      <c r="CG10" s="88">
        <v>226</v>
      </c>
      <c r="CH10" s="88">
        <v>69</v>
      </c>
      <c r="CI10" s="88">
        <v>130</v>
      </c>
      <c r="CJ10" s="88">
        <v>211</v>
      </c>
      <c r="CK10" s="88">
        <v>175</v>
      </c>
      <c r="CL10" s="88">
        <v>88</v>
      </c>
      <c r="CM10" s="88">
        <v>331</v>
      </c>
      <c r="CN10" s="88">
        <v>126</v>
      </c>
      <c r="CO10" s="88">
        <v>0</v>
      </c>
      <c r="CP10" s="88">
        <f t="shared" si="6"/>
        <v>1356</v>
      </c>
      <c r="CQ10" s="88">
        <v>0</v>
      </c>
      <c r="CR10" s="14">
        <v>0</v>
      </c>
      <c r="CS10" s="14">
        <v>0</v>
      </c>
      <c r="CT10" s="14">
        <v>0</v>
      </c>
      <c r="CU10" s="14">
        <v>0</v>
      </c>
      <c r="CV10" s="14">
        <v>0</v>
      </c>
      <c r="CW10" s="14">
        <v>0</v>
      </c>
      <c r="CX10" s="14">
        <v>0</v>
      </c>
      <c r="CY10" s="14">
        <v>0</v>
      </c>
      <c r="CZ10" s="88">
        <v>0</v>
      </c>
      <c r="DA10" s="88">
        <v>0</v>
      </c>
      <c r="DB10" s="14">
        <v>0</v>
      </c>
      <c r="DC10" s="14">
        <f t="shared" si="7"/>
        <v>0</v>
      </c>
      <c r="DD10" s="14">
        <v>0</v>
      </c>
      <c r="DE10" s="14">
        <v>0</v>
      </c>
      <c r="DF10" s="14">
        <v>0</v>
      </c>
      <c r="DG10" s="14">
        <v>0</v>
      </c>
      <c r="DH10" s="14">
        <v>0</v>
      </c>
      <c r="DI10" s="14">
        <v>0</v>
      </c>
      <c r="DJ10" s="14">
        <v>0</v>
      </c>
      <c r="DK10" s="88">
        <v>0</v>
      </c>
      <c r="DL10" s="88">
        <v>0</v>
      </c>
      <c r="DM10" s="88">
        <v>0</v>
      </c>
      <c r="DN10" s="88">
        <v>0</v>
      </c>
      <c r="DO10" s="88">
        <v>0</v>
      </c>
      <c r="DP10" s="88">
        <f t="shared" si="8"/>
        <v>0</v>
      </c>
      <c r="DQ10" s="88">
        <v>0</v>
      </c>
      <c r="DR10" s="88"/>
      <c r="DS10" s="88"/>
      <c r="DT10" s="14"/>
      <c r="DU10" s="14"/>
      <c r="DV10" s="14"/>
      <c r="DW10" s="14"/>
      <c r="DX10" s="14"/>
      <c r="DY10" s="14"/>
      <c r="DZ10" s="14"/>
      <c r="EA10" s="14"/>
      <c r="EB10" s="14"/>
      <c r="EC10" s="14">
        <f t="shared" si="9"/>
        <v>0</v>
      </c>
      <c r="ED10" s="88"/>
      <c r="EE10" s="88"/>
      <c r="EF10" s="88"/>
      <c r="EG10" s="14"/>
      <c r="EH10" s="14"/>
      <c r="EI10" s="14"/>
      <c r="EJ10" s="14"/>
      <c r="EK10" s="14"/>
      <c r="EL10" s="14"/>
      <c r="EM10" s="14"/>
      <c r="EN10" s="14"/>
      <c r="EO10" s="14"/>
      <c r="EP10" s="14">
        <f t="shared" si="10"/>
        <v>0</v>
      </c>
      <c r="EQ10" s="88"/>
      <c r="ER10" s="88"/>
      <c r="ES10" s="88"/>
      <c r="ET10" s="14"/>
      <c r="EU10" s="14"/>
      <c r="EV10" s="14"/>
      <c r="EW10" s="14"/>
      <c r="EX10" s="14"/>
      <c r="EY10" s="14"/>
      <c r="EZ10" s="14"/>
      <c r="FA10" s="14"/>
      <c r="FB10" s="14"/>
      <c r="FC10" s="14">
        <f t="shared" si="11"/>
        <v>0</v>
      </c>
      <c r="FD10" s="88"/>
      <c r="FE10" s="88"/>
      <c r="FF10" s="88"/>
      <c r="FG10" s="14">
        <v>278</v>
      </c>
      <c r="FH10" s="14">
        <v>0</v>
      </c>
      <c r="FI10" s="14"/>
      <c r="FJ10" s="14">
        <v>279</v>
      </c>
      <c r="FK10" s="14">
        <v>282</v>
      </c>
      <c r="FL10" s="14">
        <v>0</v>
      </c>
      <c r="FM10" s="14">
        <v>0</v>
      </c>
      <c r="FN10" s="14">
        <v>0</v>
      </c>
      <c r="FO10" s="14">
        <v>0</v>
      </c>
      <c r="FP10" s="14">
        <f t="shared" si="12"/>
        <v>839</v>
      </c>
      <c r="FQ10" s="88">
        <v>0</v>
      </c>
      <c r="FR10" s="88">
        <v>0</v>
      </c>
      <c r="FS10" s="88">
        <v>0</v>
      </c>
      <c r="FT10" s="14">
        <v>0</v>
      </c>
      <c r="FU10" s="14">
        <v>0</v>
      </c>
      <c r="FV10" s="14">
        <v>0</v>
      </c>
      <c r="FW10" s="14">
        <v>0</v>
      </c>
      <c r="FX10" s="14"/>
      <c r="FY10" s="14"/>
      <c r="FZ10" s="14"/>
      <c r="GA10" s="14"/>
      <c r="GB10" s="14"/>
      <c r="GC10" s="14"/>
    </row>
    <row r="11" spans="1:185" ht="14.25">
      <c r="B11" s="12" t="s">
        <v>45</v>
      </c>
      <c r="C11" s="13" t="s">
        <v>46</v>
      </c>
      <c r="D11" s="14">
        <v>0</v>
      </c>
      <c r="E11" s="14">
        <v>0</v>
      </c>
      <c r="F11" s="14">
        <v>121180</v>
      </c>
      <c r="G11" s="14">
        <v>0</v>
      </c>
      <c r="H11" s="14">
        <v>0</v>
      </c>
      <c r="I11" s="14">
        <v>122840</v>
      </c>
      <c r="J11" s="14">
        <v>116200</v>
      </c>
      <c r="K11" s="14">
        <v>136452</v>
      </c>
      <c r="L11" s="14">
        <v>0</v>
      </c>
      <c r="M11" s="14">
        <v>110224</v>
      </c>
      <c r="N11" s="14">
        <v>92296</v>
      </c>
      <c r="O11" s="14">
        <v>0</v>
      </c>
      <c r="P11" s="14">
        <f t="shared" si="0"/>
        <v>699192</v>
      </c>
      <c r="Q11" s="14">
        <v>0</v>
      </c>
      <c r="R11" s="14">
        <v>0</v>
      </c>
      <c r="S11" s="14">
        <v>0</v>
      </c>
      <c r="T11" s="14">
        <v>121180</v>
      </c>
      <c r="U11" s="14">
        <v>0</v>
      </c>
      <c r="V11" s="14">
        <v>91964</v>
      </c>
      <c r="W11" s="14">
        <v>117860</v>
      </c>
      <c r="X11" s="14">
        <v>118192</v>
      </c>
      <c r="Y11" s="14">
        <v>0</v>
      </c>
      <c r="Z11" s="14">
        <v>232732</v>
      </c>
      <c r="AA11" s="14">
        <v>0</v>
      </c>
      <c r="AB11" s="14">
        <v>0</v>
      </c>
      <c r="AC11" s="14">
        <f t="shared" si="1"/>
        <v>681928</v>
      </c>
      <c r="AD11" s="14">
        <v>0</v>
      </c>
      <c r="AE11" s="14">
        <v>0</v>
      </c>
      <c r="AF11" s="14">
        <v>0</v>
      </c>
      <c r="AG11" s="14">
        <v>116532</v>
      </c>
      <c r="AH11" s="14">
        <v>132468</v>
      </c>
      <c r="AI11" s="14">
        <v>126824</v>
      </c>
      <c r="AJ11" s="14">
        <v>117860</v>
      </c>
      <c r="AK11" s="14">
        <v>95616</v>
      </c>
      <c r="AL11" s="14">
        <v>0</v>
      </c>
      <c r="AM11" s="14">
        <v>128152</v>
      </c>
      <c r="AN11" s="14">
        <v>0</v>
      </c>
      <c r="AO11" s="14">
        <v>0</v>
      </c>
      <c r="AP11" s="14">
        <f t="shared" si="2"/>
        <v>717452</v>
      </c>
      <c r="AQ11" s="14">
        <v>0</v>
      </c>
      <c r="AR11" s="14">
        <v>0</v>
      </c>
      <c r="AS11" s="14">
        <v>98604</v>
      </c>
      <c r="AT11" s="14">
        <v>384788</v>
      </c>
      <c r="AU11" s="14">
        <v>47144</v>
      </c>
      <c r="AV11" s="14">
        <v>45484</v>
      </c>
      <c r="AW11" s="14">
        <v>115536</v>
      </c>
      <c r="AX11" s="14">
        <v>83996</v>
      </c>
      <c r="AY11" s="14">
        <v>20584</v>
      </c>
      <c r="AZ11" s="14">
        <v>98272</v>
      </c>
      <c r="BA11" s="14">
        <v>76028</v>
      </c>
      <c r="BB11" s="14">
        <v>0</v>
      </c>
      <c r="BC11" s="14">
        <f t="shared" si="3"/>
        <v>970436</v>
      </c>
      <c r="BD11" s="14">
        <v>0</v>
      </c>
      <c r="BE11" s="14">
        <v>0</v>
      </c>
      <c r="BF11" s="14">
        <v>0</v>
      </c>
      <c r="BG11" s="14">
        <v>34528</v>
      </c>
      <c r="BH11" s="14">
        <v>25232</v>
      </c>
      <c r="BI11" s="14">
        <v>55112</v>
      </c>
      <c r="BJ11" s="14">
        <v>69056</v>
      </c>
      <c r="BK11" s="14">
        <v>63080</v>
      </c>
      <c r="BL11" s="14">
        <v>13280</v>
      </c>
      <c r="BM11" s="14">
        <v>68392</v>
      </c>
      <c r="BN11" s="14">
        <v>27888</v>
      </c>
      <c r="BO11" s="14">
        <v>0</v>
      </c>
      <c r="BP11" s="14">
        <f t="shared" si="4"/>
        <v>356568</v>
      </c>
      <c r="BQ11" s="14">
        <v>0</v>
      </c>
      <c r="BR11" s="14">
        <v>0</v>
      </c>
      <c r="BS11" s="14">
        <v>50132</v>
      </c>
      <c r="BT11" s="14">
        <v>37516</v>
      </c>
      <c r="BU11" s="14">
        <v>0</v>
      </c>
      <c r="BV11" s="14">
        <v>60756</v>
      </c>
      <c r="BW11" s="14">
        <v>83000</v>
      </c>
      <c r="BX11" s="14">
        <v>97276</v>
      </c>
      <c r="BY11" s="14">
        <v>0</v>
      </c>
      <c r="BZ11" s="14">
        <v>72376</v>
      </c>
      <c r="CA11" s="14">
        <v>102256</v>
      </c>
      <c r="CB11" s="14">
        <v>0</v>
      </c>
      <c r="CC11" s="14">
        <f t="shared" si="5"/>
        <v>503312</v>
      </c>
      <c r="CD11" s="88">
        <v>0</v>
      </c>
      <c r="CE11" s="88">
        <v>0</v>
      </c>
      <c r="CF11" s="88">
        <v>0</v>
      </c>
      <c r="CG11" s="88">
        <v>147076</v>
      </c>
      <c r="CH11" s="88">
        <v>31208</v>
      </c>
      <c r="CI11" s="88">
        <v>58764</v>
      </c>
      <c r="CJ11" s="88">
        <v>140104</v>
      </c>
      <c r="CK11" s="88">
        <v>72376</v>
      </c>
      <c r="CL11" s="88">
        <v>38180</v>
      </c>
      <c r="CM11" s="88">
        <v>151392</v>
      </c>
      <c r="CN11" s="88">
        <v>59096</v>
      </c>
      <c r="CO11" s="88">
        <v>0</v>
      </c>
      <c r="CP11" s="88">
        <f t="shared" si="6"/>
        <v>698196</v>
      </c>
      <c r="CQ11" s="88">
        <v>0</v>
      </c>
      <c r="CR11" s="14">
        <v>0</v>
      </c>
      <c r="CS11" s="14">
        <v>0</v>
      </c>
      <c r="CT11" s="14">
        <v>0</v>
      </c>
      <c r="CU11" s="14">
        <v>0</v>
      </c>
      <c r="CV11" s="14">
        <v>0</v>
      </c>
      <c r="CW11" s="14">
        <v>0</v>
      </c>
      <c r="CX11" s="14">
        <v>0</v>
      </c>
      <c r="CY11" s="14">
        <v>0</v>
      </c>
      <c r="CZ11" s="88">
        <v>0</v>
      </c>
      <c r="DA11" s="88">
        <v>0</v>
      </c>
      <c r="DB11" s="14">
        <v>0</v>
      </c>
      <c r="DC11" s="14">
        <f t="shared" si="7"/>
        <v>0</v>
      </c>
      <c r="DD11" s="14">
        <v>0</v>
      </c>
      <c r="DE11" s="14">
        <v>0</v>
      </c>
      <c r="DF11" s="14">
        <v>0</v>
      </c>
      <c r="DG11" s="14">
        <v>0</v>
      </c>
      <c r="DH11" s="14">
        <v>0</v>
      </c>
      <c r="DI11" s="14">
        <v>0</v>
      </c>
      <c r="DJ11" s="14">
        <v>0</v>
      </c>
      <c r="DK11" s="88">
        <v>0</v>
      </c>
      <c r="DL11" s="88">
        <v>0</v>
      </c>
      <c r="DM11" s="88">
        <v>0</v>
      </c>
      <c r="DN11" s="88">
        <v>0</v>
      </c>
      <c r="DO11" s="88">
        <v>0</v>
      </c>
      <c r="DP11" s="88">
        <f t="shared" si="8"/>
        <v>0</v>
      </c>
      <c r="DQ11" s="88">
        <v>0</v>
      </c>
      <c r="DR11" s="88"/>
      <c r="DS11" s="88"/>
      <c r="DT11" s="14"/>
      <c r="DU11" s="14"/>
      <c r="DV11" s="14"/>
      <c r="DW11" s="14"/>
      <c r="DX11" s="14"/>
      <c r="DY11" s="14"/>
      <c r="DZ11" s="14"/>
      <c r="EA11" s="14"/>
      <c r="EB11" s="14"/>
      <c r="EC11" s="14">
        <f t="shared" si="9"/>
        <v>0</v>
      </c>
      <c r="ED11" s="88"/>
      <c r="EE11" s="88"/>
      <c r="EF11" s="88"/>
      <c r="EG11" s="14"/>
      <c r="EH11" s="14"/>
      <c r="EI11" s="14"/>
      <c r="EJ11" s="14"/>
      <c r="EK11" s="14"/>
      <c r="EL11" s="14"/>
      <c r="EM11" s="14"/>
      <c r="EN11" s="14"/>
      <c r="EO11" s="14"/>
      <c r="EP11" s="14">
        <f t="shared" si="10"/>
        <v>0</v>
      </c>
      <c r="EQ11" s="88"/>
      <c r="ER11" s="88"/>
      <c r="ES11" s="88"/>
      <c r="ET11" s="14"/>
      <c r="EU11" s="14"/>
      <c r="EV11" s="14"/>
      <c r="EW11" s="14"/>
      <c r="EX11" s="14"/>
      <c r="EY11" s="14"/>
      <c r="EZ11" s="14"/>
      <c r="FA11" s="14"/>
      <c r="FB11" s="14"/>
      <c r="FC11" s="14">
        <f t="shared" si="11"/>
        <v>0</v>
      </c>
      <c r="FD11" s="88"/>
      <c r="FE11" s="88"/>
      <c r="FF11" s="88"/>
      <c r="FG11" s="14">
        <v>185314.8</v>
      </c>
      <c r="FH11" s="14">
        <v>0</v>
      </c>
      <c r="FI11" s="14"/>
      <c r="FJ11" s="14">
        <v>185981.4</v>
      </c>
      <c r="FK11" s="14">
        <v>166267.20000000001</v>
      </c>
      <c r="FL11" s="14">
        <v>0</v>
      </c>
      <c r="FM11" s="14">
        <v>0</v>
      </c>
      <c r="FN11" s="14">
        <v>0</v>
      </c>
      <c r="FO11" s="14">
        <v>0</v>
      </c>
      <c r="FP11" s="14">
        <f t="shared" si="12"/>
        <v>537563.39999999991</v>
      </c>
      <c r="FQ11" s="88">
        <v>0</v>
      </c>
      <c r="FR11" s="88">
        <v>0</v>
      </c>
      <c r="FS11" s="88">
        <v>0</v>
      </c>
      <c r="FT11" s="14">
        <v>0</v>
      </c>
      <c r="FU11" s="14">
        <v>0</v>
      </c>
      <c r="FV11" s="14">
        <v>0</v>
      </c>
      <c r="FW11" s="14">
        <v>0</v>
      </c>
      <c r="FX11" s="14"/>
      <c r="FY11" s="14"/>
      <c r="FZ11" s="14"/>
      <c r="GA11" s="14"/>
      <c r="GB11" s="14"/>
      <c r="GC11" s="14"/>
    </row>
    <row r="12" spans="1:185" ht="14.25">
      <c r="B12" s="12" t="s">
        <v>47</v>
      </c>
      <c r="C12" s="13" t="s">
        <v>48</v>
      </c>
      <c r="D12" s="14">
        <v>314490.78999999998</v>
      </c>
      <c r="E12" s="14">
        <v>329537.23</v>
      </c>
      <c r="F12" s="14">
        <v>369509.43</v>
      </c>
      <c r="G12" s="14">
        <v>383914.19</v>
      </c>
      <c r="H12" s="14">
        <v>407068.2</v>
      </c>
      <c r="I12" s="14">
        <v>375871.46</v>
      </c>
      <c r="J12" s="14">
        <v>392807.29</v>
      </c>
      <c r="K12" s="14">
        <v>376854</v>
      </c>
      <c r="L12" s="14">
        <v>382891.43</v>
      </c>
      <c r="M12" s="14">
        <v>409182.81</v>
      </c>
      <c r="N12" s="14">
        <v>388596.51</v>
      </c>
      <c r="O12" s="14">
        <v>392988.41</v>
      </c>
      <c r="P12" s="14">
        <f t="shared" si="0"/>
        <v>4523711.75</v>
      </c>
      <c r="Q12" s="14">
        <v>406850.41</v>
      </c>
      <c r="R12" s="14">
        <v>358103.49</v>
      </c>
      <c r="S12" s="14">
        <v>356637.78</v>
      </c>
      <c r="T12" s="14">
        <v>410318.85</v>
      </c>
      <c r="U12" s="14">
        <v>437589.6</v>
      </c>
      <c r="V12" s="14">
        <v>405356.15</v>
      </c>
      <c r="W12" s="14">
        <v>439457.71</v>
      </c>
      <c r="X12" s="14">
        <v>394564.04</v>
      </c>
      <c r="Y12" s="14">
        <v>443331.04</v>
      </c>
      <c r="Z12" s="14">
        <v>430825.2</v>
      </c>
      <c r="AA12" s="14">
        <v>431196.76</v>
      </c>
      <c r="AB12" s="14">
        <v>438537.16</v>
      </c>
      <c r="AC12" s="14">
        <f t="shared" si="1"/>
        <v>4952768.1900000004</v>
      </c>
      <c r="AD12" s="14">
        <v>390095.96</v>
      </c>
      <c r="AE12" s="14">
        <v>353072.29</v>
      </c>
      <c r="AF12" s="14">
        <v>408558.66</v>
      </c>
      <c r="AG12" s="14">
        <v>403418.17</v>
      </c>
      <c r="AH12" s="14">
        <v>443853.95</v>
      </c>
      <c r="AI12" s="14">
        <v>439863.22</v>
      </c>
      <c r="AJ12" s="14">
        <v>427472.43</v>
      </c>
      <c r="AK12" s="14">
        <v>461640.24</v>
      </c>
      <c r="AL12" s="14">
        <v>469671.62</v>
      </c>
      <c r="AM12" s="14">
        <v>505835.48</v>
      </c>
      <c r="AN12" s="14">
        <v>482686.92</v>
      </c>
      <c r="AO12" s="14">
        <v>479172.42</v>
      </c>
      <c r="AP12" s="14">
        <f t="shared" si="2"/>
        <v>5265341.3599999994</v>
      </c>
      <c r="AQ12" s="14">
        <v>461458.81</v>
      </c>
      <c r="AR12" s="14">
        <v>347704.55</v>
      </c>
      <c r="AS12" s="14">
        <v>451433.84</v>
      </c>
      <c r="AT12" s="14">
        <v>464007.95</v>
      </c>
      <c r="AU12" s="14">
        <v>457997.71</v>
      </c>
      <c r="AV12" s="14">
        <v>440558.16</v>
      </c>
      <c r="AW12" s="14">
        <v>458345.89</v>
      </c>
      <c r="AX12" s="14">
        <v>493114.49</v>
      </c>
      <c r="AY12" s="14">
        <v>484759.93</v>
      </c>
      <c r="AZ12" s="14">
        <v>544028.56999999995</v>
      </c>
      <c r="BA12" s="14">
        <v>532838.26</v>
      </c>
      <c r="BB12" s="14">
        <v>548408.30000000005</v>
      </c>
      <c r="BC12" s="14">
        <f t="shared" si="3"/>
        <v>5684656.46</v>
      </c>
      <c r="BD12" s="14">
        <v>441858.13</v>
      </c>
      <c r="BE12" s="14">
        <v>350764.62</v>
      </c>
      <c r="BF12" s="14">
        <v>165148.43</v>
      </c>
      <c r="BG12" s="14">
        <v>511981.02</v>
      </c>
      <c r="BH12" s="14">
        <v>536965.94999999995</v>
      </c>
      <c r="BI12" s="14">
        <v>490488.73</v>
      </c>
      <c r="BJ12" s="14">
        <v>501920.79</v>
      </c>
      <c r="BK12" s="14">
        <v>457836.21</v>
      </c>
      <c r="BL12" s="14">
        <v>427375.22</v>
      </c>
      <c r="BM12" s="14">
        <v>464944.56</v>
      </c>
      <c r="BN12" s="14">
        <v>471313.12</v>
      </c>
      <c r="BO12" s="14">
        <v>497801.45</v>
      </c>
      <c r="BP12" s="14">
        <f t="shared" si="4"/>
        <v>5318398.2299999995</v>
      </c>
      <c r="BQ12" s="14">
        <v>478961.43</v>
      </c>
      <c r="BR12" s="14">
        <v>425894.71</v>
      </c>
      <c r="BS12" s="14">
        <v>461425.21</v>
      </c>
      <c r="BT12" s="14">
        <v>469802.17</v>
      </c>
      <c r="BU12" s="14">
        <v>473102.63</v>
      </c>
      <c r="BV12" s="14">
        <v>446210.27</v>
      </c>
      <c r="BW12" s="14">
        <v>487873.34</v>
      </c>
      <c r="BX12" s="14">
        <v>420709.44</v>
      </c>
      <c r="BY12" s="14">
        <v>443108.41</v>
      </c>
      <c r="BZ12" s="14">
        <v>478934.46</v>
      </c>
      <c r="CA12" s="14">
        <v>455794.58</v>
      </c>
      <c r="CB12" s="14">
        <v>423515.58</v>
      </c>
      <c r="CC12" s="14">
        <f t="shared" si="5"/>
        <v>5465332.2300000004</v>
      </c>
      <c r="CD12" s="14">
        <v>457641.97</v>
      </c>
      <c r="CE12" s="14">
        <v>335108.76</v>
      </c>
      <c r="CF12" s="14">
        <v>340951.81</v>
      </c>
      <c r="CG12" s="14">
        <v>434137.73</v>
      </c>
      <c r="CH12" s="14">
        <v>402320.41</v>
      </c>
      <c r="CI12" s="14">
        <v>441378.93</v>
      </c>
      <c r="CJ12" s="14">
        <v>416552.57</v>
      </c>
      <c r="CK12" s="14">
        <v>430259.87</v>
      </c>
      <c r="CL12" s="14">
        <v>406229.44</v>
      </c>
      <c r="CM12" s="14">
        <v>445827.67</v>
      </c>
      <c r="CN12" s="14">
        <v>459144.64</v>
      </c>
      <c r="CO12" s="14">
        <v>480772.91</v>
      </c>
      <c r="CP12" s="14">
        <f t="shared" si="6"/>
        <v>5050326.71</v>
      </c>
      <c r="CQ12" s="14">
        <v>435231.59</v>
      </c>
      <c r="CR12" s="14">
        <v>404916.14</v>
      </c>
      <c r="CS12" s="14">
        <v>342032.8</v>
      </c>
      <c r="CT12" s="14">
        <v>361138.05</v>
      </c>
      <c r="CU12" s="14">
        <v>285469.26</v>
      </c>
      <c r="CV12" s="14">
        <v>364406.16</v>
      </c>
      <c r="CW12" s="14">
        <v>467996.18</v>
      </c>
      <c r="CX12" s="14">
        <v>448181.12</v>
      </c>
      <c r="CY12" s="14">
        <v>423343.86</v>
      </c>
      <c r="CZ12" s="88">
        <v>502254.59</v>
      </c>
      <c r="DA12" s="88">
        <v>520482.9</v>
      </c>
      <c r="DB12" s="14">
        <v>548396.49</v>
      </c>
      <c r="DC12" s="14">
        <f t="shared" si="7"/>
        <v>5103849.1400000006</v>
      </c>
      <c r="DD12" s="14">
        <v>494458.06</v>
      </c>
      <c r="DE12" s="14">
        <v>418544.88</v>
      </c>
      <c r="DF12" s="14">
        <v>501698.68</v>
      </c>
      <c r="DG12" s="14">
        <v>389815.33</v>
      </c>
      <c r="DH12" s="14">
        <v>517074.91</v>
      </c>
      <c r="DI12" s="14">
        <v>518431.3</v>
      </c>
      <c r="DJ12" s="14">
        <v>534589.86</v>
      </c>
      <c r="DK12" s="88">
        <v>537016.47</v>
      </c>
      <c r="DL12" s="88">
        <v>495422.01</v>
      </c>
      <c r="DM12" s="88">
        <v>580461.32999999996</v>
      </c>
      <c r="DN12" s="88">
        <v>538963.91</v>
      </c>
      <c r="DO12" s="88">
        <v>594203.19999999995</v>
      </c>
      <c r="DP12" s="88">
        <f t="shared" si="8"/>
        <v>6120679.9399999995</v>
      </c>
      <c r="DQ12" s="88">
        <v>507274.33</v>
      </c>
      <c r="DR12" s="88">
        <v>445362.66</v>
      </c>
      <c r="DS12" s="88">
        <v>531624.65</v>
      </c>
      <c r="DT12" s="14">
        <v>437095.64</v>
      </c>
      <c r="DU12" s="14">
        <v>530084.12</v>
      </c>
      <c r="DV12" s="14">
        <v>542744.31999999995</v>
      </c>
      <c r="DW12" s="14">
        <v>580122.55000000005</v>
      </c>
      <c r="DX12" s="14">
        <v>552171.79</v>
      </c>
      <c r="DY12" s="14">
        <v>539581.77</v>
      </c>
      <c r="DZ12" s="14">
        <v>534813.98</v>
      </c>
      <c r="EA12" s="14">
        <v>525109.68999999994</v>
      </c>
      <c r="EB12" s="14">
        <v>557929.68999999994</v>
      </c>
      <c r="EC12" s="14">
        <f t="shared" si="9"/>
        <v>6283915.1899999995</v>
      </c>
      <c r="ED12" s="88">
        <v>524009.24</v>
      </c>
      <c r="EE12" s="88">
        <v>440121.86</v>
      </c>
      <c r="EF12" s="88">
        <v>486786.85</v>
      </c>
      <c r="EG12" s="14">
        <v>448383.05</v>
      </c>
      <c r="EH12" s="14">
        <v>415306</v>
      </c>
      <c r="EI12" s="14">
        <v>470945.98</v>
      </c>
      <c r="EJ12" s="14">
        <v>466971.56</v>
      </c>
      <c r="EK12" s="14">
        <v>403463.41</v>
      </c>
      <c r="EL12" s="14">
        <v>481024.01</v>
      </c>
      <c r="EM12" s="14">
        <v>491544.67</v>
      </c>
      <c r="EN12" s="14">
        <v>450536.51</v>
      </c>
      <c r="EO12" s="14">
        <v>508770.5</v>
      </c>
      <c r="EP12" s="14">
        <f t="shared" si="10"/>
        <v>5587863.6399999997</v>
      </c>
      <c r="EQ12" s="88">
        <v>484090.42</v>
      </c>
      <c r="ER12" s="88">
        <v>446833.68</v>
      </c>
      <c r="ES12" s="88">
        <v>813738.11</v>
      </c>
      <c r="ET12" s="14">
        <v>389858.52</v>
      </c>
      <c r="EU12" s="14">
        <v>400381.62</v>
      </c>
      <c r="EV12" s="14">
        <v>337558.65</v>
      </c>
      <c r="EW12" s="14">
        <v>479076</v>
      </c>
      <c r="EX12" s="14">
        <v>474071.8</v>
      </c>
      <c r="EY12" s="14">
        <v>432077.25</v>
      </c>
      <c r="EZ12" s="14">
        <v>494526.89</v>
      </c>
      <c r="FA12" s="14">
        <v>501281.52</v>
      </c>
      <c r="FB12" s="14">
        <v>544126.73</v>
      </c>
      <c r="FC12" s="14">
        <f t="shared" si="11"/>
        <v>5797621.1899999995</v>
      </c>
      <c r="FD12" s="88">
        <v>535548.43999999994</v>
      </c>
      <c r="FE12" s="88">
        <v>438618.31</v>
      </c>
      <c r="FF12" s="88">
        <v>391799.61</v>
      </c>
      <c r="FG12" s="14">
        <v>490521.96</v>
      </c>
      <c r="FH12" s="14">
        <v>494359.05</v>
      </c>
      <c r="FI12" s="14">
        <v>457275.47</v>
      </c>
      <c r="FJ12" s="14">
        <v>507692.51</v>
      </c>
      <c r="FK12" s="14">
        <v>483579.4</v>
      </c>
      <c r="FL12" s="14">
        <v>378892.71</v>
      </c>
      <c r="FM12" s="14">
        <v>480125.12</v>
      </c>
      <c r="FN12" s="14">
        <v>462800.79</v>
      </c>
      <c r="FO12" s="14">
        <v>489657.56</v>
      </c>
      <c r="FP12" s="14">
        <f t="shared" si="12"/>
        <v>5610870.9299999988</v>
      </c>
      <c r="FQ12" s="88">
        <v>505868.71</v>
      </c>
      <c r="FR12" s="88">
        <v>427566.03</v>
      </c>
      <c r="FS12" s="88">
        <v>404027.09</v>
      </c>
      <c r="FT12" s="14">
        <v>450460.36</v>
      </c>
      <c r="FU12" s="14">
        <v>461558.83</v>
      </c>
      <c r="FV12" s="14">
        <v>464097.3</v>
      </c>
      <c r="FW12" s="14">
        <v>463494.75</v>
      </c>
      <c r="FX12" s="14"/>
      <c r="FY12" s="14"/>
      <c r="FZ12" s="14"/>
      <c r="GA12" s="14"/>
      <c r="GB12" s="14"/>
      <c r="GC12" s="14"/>
    </row>
    <row r="13" spans="1:185" ht="14.25">
      <c r="B13" s="12" t="s">
        <v>49</v>
      </c>
      <c r="C13" s="13" t="s">
        <v>48</v>
      </c>
      <c r="D13" s="14">
        <v>366042.14</v>
      </c>
      <c r="E13" s="14">
        <v>353996.96</v>
      </c>
      <c r="F13" s="14">
        <v>410326.05</v>
      </c>
      <c r="G13" s="14">
        <v>436096.52</v>
      </c>
      <c r="H13" s="14">
        <v>428176.98</v>
      </c>
      <c r="I13" s="14">
        <v>431985.44</v>
      </c>
      <c r="J13" s="14">
        <v>439943.23</v>
      </c>
      <c r="K13" s="14">
        <v>420234.46</v>
      </c>
      <c r="L13" s="14">
        <v>407170.2</v>
      </c>
      <c r="M13" s="14">
        <v>430218.63</v>
      </c>
      <c r="N13" s="14">
        <v>407986.39</v>
      </c>
      <c r="O13" s="14">
        <v>407116.17</v>
      </c>
      <c r="P13" s="14">
        <f t="shared" si="0"/>
        <v>4939293.17</v>
      </c>
      <c r="Q13" s="14">
        <v>426461.22</v>
      </c>
      <c r="R13" s="14">
        <v>357770.54</v>
      </c>
      <c r="S13" s="14">
        <v>360840.27</v>
      </c>
      <c r="T13" s="14">
        <v>429292.2</v>
      </c>
      <c r="U13" s="14">
        <v>439036.69</v>
      </c>
      <c r="V13" s="14">
        <v>438922.8</v>
      </c>
      <c r="W13" s="14">
        <v>450978.49</v>
      </c>
      <c r="X13" s="14">
        <v>453864.29</v>
      </c>
      <c r="Y13" s="14">
        <v>467713.5</v>
      </c>
      <c r="Z13" s="14">
        <v>489234.42</v>
      </c>
      <c r="AA13" s="14">
        <v>458828.24</v>
      </c>
      <c r="AB13" s="14">
        <v>484435.7</v>
      </c>
      <c r="AC13" s="14">
        <f t="shared" si="1"/>
        <v>5257378.3600000003</v>
      </c>
      <c r="AD13" s="14">
        <v>496154.73</v>
      </c>
      <c r="AE13" s="14">
        <v>426903.43</v>
      </c>
      <c r="AF13" s="14">
        <v>509104.09</v>
      </c>
      <c r="AG13" s="14">
        <v>470377.57</v>
      </c>
      <c r="AH13" s="14">
        <v>541646.32999999996</v>
      </c>
      <c r="AI13" s="14">
        <v>515368.6</v>
      </c>
      <c r="AJ13" s="14">
        <v>496578.92</v>
      </c>
      <c r="AK13" s="14">
        <v>524490.68000000005</v>
      </c>
      <c r="AL13" s="14">
        <v>546782.93000000005</v>
      </c>
      <c r="AM13" s="14">
        <v>581817.79</v>
      </c>
      <c r="AN13" s="14">
        <v>560209.05000000005</v>
      </c>
      <c r="AO13" s="14">
        <v>555911.62</v>
      </c>
      <c r="AP13" s="14">
        <f t="shared" si="2"/>
        <v>6225345.7400000002</v>
      </c>
      <c r="AQ13" s="14">
        <v>515394.41</v>
      </c>
      <c r="AR13" s="14">
        <v>401956.55</v>
      </c>
      <c r="AS13" s="14">
        <v>540855.76</v>
      </c>
      <c r="AT13" s="14">
        <v>484549.42</v>
      </c>
      <c r="AU13" s="14">
        <v>526106.57999999996</v>
      </c>
      <c r="AV13" s="14">
        <v>501768.41</v>
      </c>
      <c r="AW13" s="14">
        <v>549157.23</v>
      </c>
      <c r="AX13" s="14">
        <v>568309.29</v>
      </c>
      <c r="AY13" s="14">
        <v>570520.82999999996</v>
      </c>
      <c r="AZ13" s="14">
        <v>610303.92000000004</v>
      </c>
      <c r="BA13" s="14">
        <v>606727.56000000006</v>
      </c>
      <c r="BB13" s="14">
        <v>627553.96</v>
      </c>
      <c r="BC13" s="14">
        <f t="shared" si="3"/>
        <v>6503203.919999999</v>
      </c>
      <c r="BD13" s="14">
        <v>512339.35</v>
      </c>
      <c r="BE13" s="14">
        <v>360531.58</v>
      </c>
      <c r="BF13" s="14">
        <v>223472.8</v>
      </c>
      <c r="BG13" s="14">
        <v>565997.1</v>
      </c>
      <c r="BH13" s="14">
        <v>588802.04</v>
      </c>
      <c r="BI13" s="14">
        <v>572361.11</v>
      </c>
      <c r="BJ13" s="14">
        <v>570151.75</v>
      </c>
      <c r="BK13" s="14">
        <v>553512.07999999996</v>
      </c>
      <c r="BL13" s="14">
        <v>511704.66</v>
      </c>
      <c r="BM13" s="14">
        <v>539239.42000000004</v>
      </c>
      <c r="BN13" s="14">
        <v>535171.75</v>
      </c>
      <c r="BO13" s="14">
        <v>558404.92000000004</v>
      </c>
      <c r="BP13" s="14">
        <f t="shared" si="4"/>
        <v>6091688.5599999996</v>
      </c>
      <c r="BQ13" s="14">
        <v>565716.67000000004</v>
      </c>
      <c r="BR13" s="14">
        <v>470863.04</v>
      </c>
      <c r="BS13" s="14">
        <v>545470.48</v>
      </c>
      <c r="BT13" s="14">
        <v>533856.56000000006</v>
      </c>
      <c r="BU13" s="14">
        <v>539783.68999999994</v>
      </c>
      <c r="BV13" s="14">
        <v>514810.83</v>
      </c>
      <c r="BW13" s="14">
        <v>520011.02</v>
      </c>
      <c r="BX13" s="14">
        <v>522749.78</v>
      </c>
      <c r="BY13" s="14">
        <v>506844.44</v>
      </c>
      <c r="BZ13" s="14">
        <v>562464.46</v>
      </c>
      <c r="CA13" s="14">
        <v>542168.68000000005</v>
      </c>
      <c r="CB13" s="14">
        <v>464973.54</v>
      </c>
      <c r="CC13" s="14">
        <f t="shared" si="5"/>
        <v>6289713.1900000004</v>
      </c>
      <c r="CD13" s="14">
        <v>485791.71</v>
      </c>
      <c r="CE13" s="14">
        <v>385991.47</v>
      </c>
      <c r="CF13" s="14">
        <v>401589.04</v>
      </c>
      <c r="CG13" s="14">
        <v>527576.21</v>
      </c>
      <c r="CH13" s="14">
        <v>507117.43</v>
      </c>
      <c r="CI13" s="14">
        <v>510721.71</v>
      </c>
      <c r="CJ13" s="14">
        <v>484155.09</v>
      </c>
      <c r="CK13" s="14">
        <v>474905.02</v>
      </c>
      <c r="CL13" s="14">
        <v>467080.17</v>
      </c>
      <c r="CM13" s="14">
        <v>518256.03</v>
      </c>
      <c r="CN13" s="14">
        <v>505747.56</v>
      </c>
      <c r="CO13" s="14">
        <v>537660.09</v>
      </c>
      <c r="CP13" s="14">
        <f t="shared" si="6"/>
        <v>5806591.5299999993</v>
      </c>
      <c r="CQ13" s="14">
        <v>491067.69</v>
      </c>
      <c r="CR13" s="14">
        <v>446159.78</v>
      </c>
      <c r="CS13" s="14">
        <v>391167.44</v>
      </c>
      <c r="CT13" s="14">
        <v>383523.97</v>
      </c>
      <c r="CU13" s="14">
        <v>304808.96000000002</v>
      </c>
      <c r="CV13" s="14">
        <v>426791.58</v>
      </c>
      <c r="CW13" s="14">
        <v>531825.24</v>
      </c>
      <c r="CX13" s="14">
        <v>513614.71</v>
      </c>
      <c r="CY13" s="14">
        <v>465178.66</v>
      </c>
      <c r="CZ13" s="88">
        <v>578581.64</v>
      </c>
      <c r="DA13" s="88">
        <v>610507.32999999996</v>
      </c>
      <c r="DB13" s="14">
        <v>600317.19999999995</v>
      </c>
      <c r="DC13" s="14">
        <f t="shared" si="7"/>
        <v>5743544.2000000002</v>
      </c>
      <c r="DD13" s="14">
        <v>546419.69999999995</v>
      </c>
      <c r="DE13" s="14">
        <v>503943.75</v>
      </c>
      <c r="DF13" s="14">
        <v>579240.07999999996</v>
      </c>
      <c r="DG13" s="14">
        <v>449464.99</v>
      </c>
      <c r="DH13" s="14">
        <v>618788.93000000005</v>
      </c>
      <c r="DI13" s="14">
        <v>587330.72</v>
      </c>
      <c r="DJ13" s="14">
        <v>611409.26</v>
      </c>
      <c r="DK13" s="88">
        <v>626310.56000000006</v>
      </c>
      <c r="DL13" s="88">
        <v>603144.86</v>
      </c>
      <c r="DM13" s="88">
        <v>655548.39</v>
      </c>
      <c r="DN13" s="88">
        <v>628099.31999999995</v>
      </c>
      <c r="DO13" s="88">
        <v>672136.36</v>
      </c>
      <c r="DP13" s="88">
        <f t="shared" si="8"/>
        <v>7081836.9200000009</v>
      </c>
      <c r="DQ13" s="88">
        <v>574903.05000000005</v>
      </c>
      <c r="DR13" s="88">
        <v>501849.69</v>
      </c>
      <c r="DS13" s="88">
        <v>579628.81000000006</v>
      </c>
      <c r="DT13" s="14">
        <v>498803.02</v>
      </c>
      <c r="DU13" s="14">
        <v>602189.21</v>
      </c>
      <c r="DV13" s="14">
        <v>609200.16</v>
      </c>
      <c r="DW13" s="14">
        <v>656502.56000000006</v>
      </c>
      <c r="DX13" s="14">
        <v>644455.34</v>
      </c>
      <c r="DY13" s="14">
        <v>620676.15</v>
      </c>
      <c r="DZ13" s="14">
        <v>612159.06000000006</v>
      </c>
      <c r="EA13" s="14">
        <v>613835.67000000004</v>
      </c>
      <c r="EB13" s="14">
        <v>605986.32999999996</v>
      </c>
      <c r="EC13" s="14">
        <f t="shared" si="9"/>
        <v>7120189.0500000007</v>
      </c>
      <c r="ED13" s="88">
        <v>605045</v>
      </c>
      <c r="EE13" s="88">
        <v>492853.46</v>
      </c>
      <c r="EF13" s="88">
        <v>541714.46</v>
      </c>
      <c r="EG13" s="14">
        <v>461711.13</v>
      </c>
      <c r="EH13" s="14">
        <v>491905.96</v>
      </c>
      <c r="EI13" s="14">
        <v>549672.55000000005</v>
      </c>
      <c r="EJ13" s="14">
        <v>551737.17000000004</v>
      </c>
      <c r="EK13" s="14">
        <v>426051.76</v>
      </c>
      <c r="EL13" s="14">
        <v>564462.17000000004</v>
      </c>
      <c r="EM13" s="14">
        <v>550533.54</v>
      </c>
      <c r="EN13" s="14">
        <v>502967.49</v>
      </c>
      <c r="EO13" s="14">
        <v>546097.14</v>
      </c>
      <c r="EP13" s="14">
        <f t="shared" si="10"/>
        <v>6284751.8299999991</v>
      </c>
      <c r="EQ13" s="88">
        <v>532040.42000000004</v>
      </c>
      <c r="ER13" s="88">
        <v>492293.65</v>
      </c>
      <c r="ES13" s="88">
        <v>419536.16</v>
      </c>
      <c r="ET13" s="14">
        <v>418954.78</v>
      </c>
      <c r="EU13" s="14">
        <v>478924.38</v>
      </c>
      <c r="EV13" s="14">
        <v>368320.6</v>
      </c>
      <c r="EW13" s="14">
        <v>555070</v>
      </c>
      <c r="EX13" s="14">
        <v>528032.52</v>
      </c>
      <c r="EY13" s="14">
        <v>499345.13</v>
      </c>
      <c r="EZ13" s="14">
        <v>507837.1</v>
      </c>
      <c r="FA13" s="14">
        <v>562527.98</v>
      </c>
      <c r="FB13" s="14">
        <v>570975.89</v>
      </c>
      <c r="FC13" s="14">
        <f t="shared" si="11"/>
        <v>5933858.6100000003</v>
      </c>
      <c r="FD13" s="88">
        <v>588587.81999999995</v>
      </c>
      <c r="FE13" s="88">
        <v>451159.55</v>
      </c>
      <c r="FF13" s="88">
        <v>441356.23</v>
      </c>
      <c r="FG13" s="14">
        <v>488104.5</v>
      </c>
      <c r="FH13" s="14">
        <v>530874.1</v>
      </c>
      <c r="FI13" s="14">
        <v>475358.23</v>
      </c>
      <c r="FJ13" s="14">
        <v>528417.56000000006</v>
      </c>
      <c r="FK13" s="14">
        <v>499728.62</v>
      </c>
      <c r="FL13" s="14">
        <v>427597.58</v>
      </c>
      <c r="FM13" s="14">
        <v>506519.32</v>
      </c>
      <c r="FN13" s="14">
        <v>513309.16</v>
      </c>
      <c r="FO13" s="14">
        <v>519337.52</v>
      </c>
      <c r="FP13" s="14">
        <f t="shared" si="12"/>
        <v>5970350.1899999995</v>
      </c>
      <c r="FQ13" s="88">
        <v>554489.72</v>
      </c>
      <c r="FR13" s="88">
        <v>427049.55</v>
      </c>
      <c r="FS13" s="88">
        <v>440174.65</v>
      </c>
      <c r="FT13" s="14">
        <v>491553.85</v>
      </c>
      <c r="FU13" s="14">
        <v>485250.14</v>
      </c>
      <c r="FV13" s="14">
        <v>487585.85</v>
      </c>
      <c r="FW13" s="14">
        <v>490533.21</v>
      </c>
      <c r="FX13" s="14"/>
      <c r="FY13" s="14"/>
      <c r="FZ13" s="14"/>
      <c r="GA13" s="14"/>
      <c r="GB13" s="14"/>
      <c r="GC13" s="14"/>
    </row>
    <row r="14" spans="1:185" ht="14.25">
      <c r="B14" s="12" t="s">
        <v>50</v>
      </c>
      <c r="C14" s="13" t="s">
        <v>48</v>
      </c>
      <c r="D14" s="14">
        <v>680532.93</v>
      </c>
      <c r="E14" s="14">
        <v>683534.19</v>
      </c>
      <c r="F14" s="14">
        <v>779835.48</v>
      </c>
      <c r="G14" s="14">
        <v>820010.71</v>
      </c>
      <c r="H14" s="14">
        <v>835245.18</v>
      </c>
      <c r="I14" s="14">
        <v>807856.9</v>
      </c>
      <c r="J14" s="14">
        <v>832750.52</v>
      </c>
      <c r="K14" s="14">
        <v>797088.46</v>
      </c>
      <c r="L14" s="14">
        <v>790061.63</v>
      </c>
      <c r="M14" s="14">
        <v>839401.44</v>
      </c>
      <c r="N14" s="14">
        <v>796582.9</v>
      </c>
      <c r="O14" s="14">
        <v>800104.58</v>
      </c>
      <c r="P14" s="14">
        <f t="shared" si="0"/>
        <v>9463004.9199999999</v>
      </c>
      <c r="Q14" s="14">
        <v>833311.63</v>
      </c>
      <c r="R14" s="14">
        <v>715874.03</v>
      </c>
      <c r="S14" s="14">
        <v>717478.05</v>
      </c>
      <c r="T14" s="14">
        <v>839611.05</v>
      </c>
      <c r="U14" s="14">
        <v>876626.29</v>
      </c>
      <c r="V14" s="14">
        <v>844278.95</v>
      </c>
      <c r="W14" s="14">
        <v>890436.2</v>
      </c>
      <c r="X14" s="14">
        <v>848428.33</v>
      </c>
      <c r="Y14" s="14">
        <v>911044.54</v>
      </c>
      <c r="Z14" s="14">
        <v>920059.62</v>
      </c>
      <c r="AA14" s="14">
        <v>890025</v>
      </c>
      <c r="AB14" s="14">
        <v>922972.86</v>
      </c>
      <c r="AC14" s="14">
        <f t="shared" si="1"/>
        <v>10210146.549999999</v>
      </c>
      <c r="AD14" s="14">
        <v>886250.69</v>
      </c>
      <c r="AE14" s="14">
        <v>779975.72</v>
      </c>
      <c r="AF14" s="14">
        <v>917662.75</v>
      </c>
      <c r="AG14" s="14">
        <v>873795.74</v>
      </c>
      <c r="AH14" s="14">
        <v>985500.28</v>
      </c>
      <c r="AI14" s="14">
        <v>955231.82</v>
      </c>
      <c r="AJ14" s="14">
        <v>924051.35</v>
      </c>
      <c r="AK14" s="14">
        <v>986130.92</v>
      </c>
      <c r="AL14" s="14">
        <v>1016454.55</v>
      </c>
      <c r="AM14" s="14">
        <v>1087653.27</v>
      </c>
      <c r="AN14" s="14">
        <v>1042895.97</v>
      </c>
      <c r="AO14" s="14">
        <v>1035084.04</v>
      </c>
      <c r="AP14" s="14">
        <f t="shared" si="2"/>
        <v>11490687.100000001</v>
      </c>
      <c r="AQ14" s="14">
        <v>976853.22</v>
      </c>
      <c r="AR14" s="14">
        <v>749661.1</v>
      </c>
      <c r="AS14" s="14">
        <v>992289.6</v>
      </c>
      <c r="AT14" s="14">
        <v>948557.37</v>
      </c>
      <c r="AU14" s="14">
        <v>984104.29</v>
      </c>
      <c r="AV14" s="14">
        <v>942326.57</v>
      </c>
      <c r="AW14" s="14">
        <v>1007503.12</v>
      </c>
      <c r="AX14" s="14">
        <v>1061423.78</v>
      </c>
      <c r="AY14" s="14">
        <v>1055280.76</v>
      </c>
      <c r="AZ14" s="14">
        <v>1154332.49</v>
      </c>
      <c r="BA14" s="14">
        <v>1139565.82</v>
      </c>
      <c r="BB14" s="14">
        <v>1175962.26</v>
      </c>
      <c r="BC14" s="14">
        <f t="shared" si="3"/>
        <v>12187860.380000001</v>
      </c>
      <c r="BD14" s="14">
        <v>954197.48</v>
      </c>
      <c r="BE14" s="14">
        <v>711296.2</v>
      </c>
      <c r="BF14" s="14">
        <v>388621.23</v>
      </c>
      <c r="BG14" s="14">
        <v>1077978.1200000001</v>
      </c>
      <c r="BH14" s="14">
        <v>1125767.99</v>
      </c>
      <c r="BI14" s="14">
        <v>1062849.8400000001</v>
      </c>
      <c r="BJ14" s="14">
        <v>1072072.54</v>
      </c>
      <c r="BK14" s="14">
        <v>1011348.29</v>
      </c>
      <c r="BL14" s="14">
        <v>939079.88</v>
      </c>
      <c r="BM14" s="14">
        <v>1004183.98</v>
      </c>
      <c r="BN14" s="14">
        <v>1006484.87</v>
      </c>
      <c r="BO14" s="14">
        <v>1056206.3700000001</v>
      </c>
      <c r="BP14" s="14">
        <f t="shared" si="4"/>
        <v>11410086.789999999</v>
      </c>
      <c r="BQ14" s="14">
        <v>1044678.1</v>
      </c>
      <c r="BR14" s="14">
        <v>896757.75</v>
      </c>
      <c r="BS14" s="14">
        <v>1006895.69</v>
      </c>
      <c r="BT14" s="14">
        <v>1003658.73</v>
      </c>
      <c r="BU14" s="14">
        <v>1012886.32</v>
      </c>
      <c r="BV14" s="14">
        <v>961021.1</v>
      </c>
      <c r="BW14" s="14">
        <v>1007884.36</v>
      </c>
      <c r="BX14" s="14">
        <v>943459.22</v>
      </c>
      <c r="BY14" s="14">
        <v>949952.85</v>
      </c>
      <c r="BZ14" s="14">
        <v>1041398.92</v>
      </c>
      <c r="CA14" s="14">
        <v>997963.26</v>
      </c>
      <c r="CB14" s="14">
        <v>888489.12</v>
      </c>
      <c r="CC14" s="14">
        <f t="shared" si="5"/>
        <v>11755045.419999998</v>
      </c>
      <c r="CD14" s="14">
        <v>943433.68</v>
      </c>
      <c r="CE14" s="14">
        <v>721100.23</v>
      </c>
      <c r="CF14" s="14">
        <v>742540.85</v>
      </c>
      <c r="CG14" s="14">
        <v>961713.94</v>
      </c>
      <c r="CH14" s="14">
        <v>909437.84</v>
      </c>
      <c r="CI14" s="14">
        <v>952100.64</v>
      </c>
      <c r="CJ14" s="14">
        <v>900707.66</v>
      </c>
      <c r="CK14" s="14">
        <v>905164.89</v>
      </c>
      <c r="CL14" s="14">
        <v>873309.61</v>
      </c>
      <c r="CM14" s="14">
        <v>964083.7</v>
      </c>
      <c r="CN14" s="14">
        <v>964892.2</v>
      </c>
      <c r="CO14" s="14">
        <v>1018433</v>
      </c>
      <c r="CP14" s="14">
        <f t="shared" si="6"/>
        <v>10856918.239999998</v>
      </c>
      <c r="CQ14" s="14">
        <v>926299.28</v>
      </c>
      <c r="CR14" s="14">
        <v>851075.92</v>
      </c>
      <c r="CS14" s="14">
        <v>733200.24</v>
      </c>
      <c r="CT14" s="14">
        <v>744662.02</v>
      </c>
      <c r="CU14" s="14">
        <v>590278.22</v>
      </c>
      <c r="CV14" s="14">
        <v>791197.74</v>
      </c>
      <c r="CW14" s="14">
        <v>999821.42</v>
      </c>
      <c r="CX14" s="14">
        <v>961795.83</v>
      </c>
      <c r="CY14" s="14">
        <v>888522.52</v>
      </c>
      <c r="CZ14" s="14">
        <v>1080836.23</v>
      </c>
      <c r="DA14" s="14">
        <v>1130990.23</v>
      </c>
      <c r="DB14" s="14">
        <v>1148713.69</v>
      </c>
      <c r="DC14" s="14">
        <f t="shared" si="7"/>
        <v>10847393.340000002</v>
      </c>
      <c r="DD14" s="14">
        <v>1040877.76</v>
      </c>
      <c r="DE14" s="14">
        <v>922488.63</v>
      </c>
      <c r="DF14" s="14">
        <v>1080938.76</v>
      </c>
      <c r="DG14" s="14">
        <v>839280.32</v>
      </c>
      <c r="DH14" s="14">
        <v>1135863.8400000001</v>
      </c>
      <c r="DI14" s="14">
        <v>1105762.02</v>
      </c>
      <c r="DJ14" s="14">
        <v>1145999.1200000001</v>
      </c>
      <c r="DK14" s="14">
        <v>1163327.03</v>
      </c>
      <c r="DL14" s="14">
        <v>1098566.8700000001</v>
      </c>
      <c r="DM14" s="14">
        <v>1236009.72</v>
      </c>
      <c r="DN14" s="14">
        <v>1167063.23</v>
      </c>
      <c r="DO14" s="14">
        <v>1266339.56</v>
      </c>
      <c r="DP14" s="14">
        <f t="shared" si="8"/>
        <v>13202516.860000003</v>
      </c>
      <c r="DQ14" s="14">
        <v>1082177.3799999999</v>
      </c>
      <c r="DR14" s="14">
        <v>947212.35</v>
      </c>
      <c r="DS14" s="14">
        <v>1111253.46</v>
      </c>
      <c r="DT14" s="14">
        <v>935898.66</v>
      </c>
      <c r="DU14" s="14">
        <v>1132273.33</v>
      </c>
      <c r="DV14" s="14">
        <v>1151944.48</v>
      </c>
      <c r="DW14" s="14">
        <v>1236625.1100000001</v>
      </c>
      <c r="DX14" s="14">
        <v>1196627.1299999999</v>
      </c>
      <c r="DY14" s="14">
        <v>1160257.92</v>
      </c>
      <c r="DZ14" s="14">
        <v>1146973.04</v>
      </c>
      <c r="EA14" s="14">
        <v>1138945.3600000001</v>
      </c>
      <c r="EB14" s="14">
        <v>1163916.02</v>
      </c>
      <c r="EC14" s="14">
        <f t="shared" si="9"/>
        <v>13404104.239999998</v>
      </c>
      <c r="ED14" s="14">
        <v>1129054.24</v>
      </c>
      <c r="EE14" s="14">
        <v>932975.32</v>
      </c>
      <c r="EF14" s="14">
        <v>1028501.31</v>
      </c>
      <c r="EG14" s="14">
        <v>910094.18</v>
      </c>
      <c r="EH14" s="14">
        <v>907211.96</v>
      </c>
      <c r="EI14" s="14">
        <v>1020618.53</v>
      </c>
      <c r="EJ14" s="14">
        <v>1018708.73</v>
      </c>
      <c r="EK14" s="14">
        <v>829515.17</v>
      </c>
      <c r="EL14" s="14">
        <v>1045486.18</v>
      </c>
      <c r="EM14" s="14">
        <v>1042078.21</v>
      </c>
      <c r="EN14" s="14">
        <v>953504</v>
      </c>
      <c r="EO14" s="14">
        <v>1054867.6399999999</v>
      </c>
      <c r="EP14" s="14">
        <f t="shared" si="10"/>
        <v>11872615.469999999</v>
      </c>
      <c r="EQ14" s="14">
        <v>1016130.84</v>
      </c>
      <c r="ER14" s="14">
        <v>939127.33</v>
      </c>
      <c r="ES14" s="14">
        <v>1233274.27</v>
      </c>
      <c r="ET14" s="14">
        <v>808813.3</v>
      </c>
      <c r="EU14" s="14">
        <v>879306</v>
      </c>
      <c r="EV14" s="14">
        <v>705879.25</v>
      </c>
      <c r="EW14" s="14">
        <v>1034146</v>
      </c>
      <c r="EX14" s="14">
        <v>1002104.3199999999</v>
      </c>
      <c r="EY14" s="14">
        <v>931422.38</v>
      </c>
      <c r="EZ14" s="14">
        <v>1002363.99</v>
      </c>
      <c r="FA14" s="14">
        <v>1063809.5</v>
      </c>
      <c r="FB14" s="14">
        <v>1115102.6200000001</v>
      </c>
      <c r="FC14" s="14">
        <f t="shared" si="11"/>
        <v>11731479.800000001</v>
      </c>
      <c r="FD14" s="14">
        <v>1124136.26</v>
      </c>
      <c r="FE14" s="14">
        <v>889777.86</v>
      </c>
      <c r="FF14" s="14">
        <v>833155.84</v>
      </c>
      <c r="FG14" s="14">
        <v>978626.46</v>
      </c>
      <c r="FH14" s="14">
        <v>1025233.15</v>
      </c>
      <c r="FI14" s="14">
        <v>932633.7</v>
      </c>
      <c r="FJ14" s="14">
        <v>1036110.07</v>
      </c>
      <c r="FK14" s="14">
        <v>983308.02</v>
      </c>
      <c r="FL14" s="14">
        <f>+SUM(FL12:FL13)</f>
        <v>806490.29</v>
      </c>
      <c r="FM14" s="14">
        <f>+SUM(FM12:FM13)</f>
        <v>986644.44</v>
      </c>
      <c r="FN14" s="14">
        <f>+SUM(FN12:FN13)</f>
        <v>976109.95</v>
      </c>
      <c r="FO14" s="14">
        <v>1008995.08</v>
      </c>
      <c r="FP14" s="14">
        <f t="shared" si="12"/>
        <v>11581221.120000001</v>
      </c>
      <c r="FQ14" s="14">
        <f>FQ12+FQ13</f>
        <v>1060358.43</v>
      </c>
      <c r="FR14" s="14">
        <v>854615.57</v>
      </c>
      <c r="FS14" s="14">
        <v>844201.74</v>
      </c>
      <c r="FT14" s="14">
        <v>942014.21</v>
      </c>
      <c r="FU14" s="14">
        <v>946808.97</v>
      </c>
      <c r="FV14" s="14">
        <v>951683.15</v>
      </c>
      <c r="FW14" s="14">
        <v>954027.96</v>
      </c>
      <c r="FX14" s="14"/>
      <c r="FY14" s="14"/>
      <c r="FZ14" s="14"/>
      <c r="GA14" s="14"/>
      <c r="GB14" s="14"/>
      <c r="GC14" s="14"/>
    </row>
    <row r="15" spans="1:185" ht="3" customHeight="1">
      <c r="B15" s="9"/>
      <c r="C15" s="8"/>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9"/>
      <c r="DD15" s="9"/>
      <c r="DQ15" s="9"/>
      <c r="ED15" s="9"/>
      <c r="EQ15" s="9"/>
      <c r="FD15" s="9"/>
      <c r="FQ15" s="9"/>
    </row>
    <row r="16" spans="1:185" ht="15">
      <c r="B16" s="7" t="s">
        <v>51</v>
      </c>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DD16" s="9"/>
      <c r="DQ16" s="9"/>
      <c r="ED16" s="9"/>
      <c r="EQ16" s="9"/>
      <c r="FD16" s="9"/>
      <c r="FQ16" s="9"/>
    </row>
    <row r="17" spans="2:185" ht="15">
      <c r="B17" s="105" t="s">
        <v>12</v>
      </c>
      <c r="C17" s="105" t="s">
        <v>13</v>
      </c>
      <c r="D17" s="99">
        <v>2013</v>
      </c>
      <c r="E17" s="99"/>
      <c r="F17" s="99"/>
      <c r="G17" s="99"/>
      <c r="H17" s="99"/>
      <c r="I17" s="99"/>
      <c r="J17" s="99"/>
      <c r="K17" s="99"/>
      <c r="L17" s="99"/>
      <c r="M17" s="99"/>
      <c r="N17" s="99"/>
      <c r="O17" s="99"/>
      <c r="P17" s="100" t="s">
        <v>14</v>
      </c>
      <c r="Q17" s="99">
        <v>2014</v>
      </c>
      <c r="R17" s="99"/>
      <c r="S17" s="99"/>
      <c r="T17" s="99"/>
      <c r="U17" s="99"/>
      <c r="V17" s="99"/>
      <c r="W17" s="99"/>
      <c r="X17" s="99"/>
      <c r="Y17" s="99"/>
      <c r="Z17" s="99"/>
      <c r="AA17" s="99"/>
      <c r="AB17" s="99"/>
      <c r="AC17" s="100" t="s">
        <v>15</v>
      </c>
      <c r="AD17" s="99">
        <v>2015</v>
      </c>
      <c r="AE17" s="99"/>
      <c r="AF17" s="99"/>
      <c r="AG17" s="99"/>
      <c r="AH17" s="99"/>
      <c r="AI17" s="99"/>
      <c r="AJ17" s="99"/>
      <c r="AK17" s="99"/>
      <c r="AL17" s="99"/>
      <c r="AM17" s="99"/>
      <c r="AN17" s="99"/>
      <c r="AO17" s="99"/>
      <c r="AP17" s="100" t="s">
        <v>16</v>
      </c>
      <c r="AQ17" s="99">
        <v>2016</v>
      </c>
      <c r="AR17" s="99"/>
      <c r="AS17" s="99"/>
      <c r="AT17" s="99"/>
      <c r="AU17" s="99"/>
      <c r="AV17" s="99"/>
      <c r="AW17" s="99"/>
      <c r="AX17" s="99"/>
      <c r="AY17" s="99"/>
      <c r="AZ17" s="99"/>
      <c r="BA17" s="99"/>
      <c r="BB17" s="99"/>
      <c r="BC17" s="100" t="s">
        <v>17</v>
      </c>
      <c r="BD17" s="99">
        <v>2017</v>
      </c>
      <c r="BE17" s="99"/>
      <c r="BF17" s="99"/>
      <c r="BG17" s="99"/>
      <c r="BH17" s="99"/>
      <c r="BI17" s="99"/>
      <c r="BJ17" s="99"/>
      <c r="BK17" s="99"/>
      <c r="BL17" s="99"/>
      <c r="BM17" s="99"/>
      <c r="BN17" s="99"/>
      <c r="BO17" s="99"/>
      <c r="BP17" s="100" t="s">
        <v>18</v>
      </c>
      <c r="BQ17" s="99">
        <v>2018</v>
      </c>
      <c r="BR17" s="99"/>
      <c r="BS17" s="99"/>
      <c r="BT17" s="99"/>
      <c r="BU17" s="99"/>
      <c r="BV17" s="99"/>
      <c r="BW17" s="99"/>
      <c r="BX17" s="99"/>
      <c r="BY17" s="99"/>
      <c r="BZ17" s="99"/>
      <c r="CA17" s="99"/>
      <c r="CB17" s="99"/>
      <c r="CC17" s="100" t="s">
        <v>19</v>
      </c>
      <c r="CD17" s="99">
        <v>2019</v>
      </c>
      <c r="CE17" s="99"/>
      <c r="CF17" s="99"/>
      <c r="CG17" s="99"/>
      <c r="CH17" s="99"/>
      <c r="CI17" s="99"/>
      <c r="CJ17" s="99"/>
      <c r="CK17" s="99"/>
      <c r="CL17" s="99"/>
      <c r="CM17" s="99"/>
      <c r="CN17" s="99"/>
      <c r="CO17" s="99"/>
      <c r="CP17" s="100" t="s">
        <v>20</v>
      </c>
      <c r="CQ17" s="99">
        <v>2020</v>
      </c>
      <c r="CR17" s="99"/>
      <c r="CS17" s="99"/>
      <c r="CT17" s="99"/>
      <c r="CU17" s="99"/>
      <c r="CV17" s="99"/>
      <c r="CW17" s="99"/>
      <c r="CX17" s="99"/>
      <c r="CY17" s="99"/>
      <c r="CZ17" s="99"/>
      <c r="DA17" s="99"/>
      <c r="DB17" s="99"/>
      <c r="DC17" s="100" t="s">
        <v>21</v>
      </c>
      <c r="DD17" s="99">
        <v>2021</v>
      </c>
      <c r="DE17" s="99"/>
      <c r="DF17" s="99"/>
      <c r="DG17" s="99"/>
      <c r="DH17" s="99"/>
      <c r="DI17" s="99"/>
      <c r="DJ17" s="99"/>
      <c r="DK17" s="99"/>
      <c r="DL17" s="99"/>
      <c r="DM17" s="99"/>
      <c r="DN17" s="99"/>
      <c r="DO17" s="99"/>
      <c r="DP17" s="100" t="s">
        <v>22</v>
      </c>
      <c r="DQ17" s="99">
        <v>2022</v>
      </c>
      <c r="DR17" s="99"/>
      <c r="DS17" s="99"/>
      <c r="DT17" s="99"/>
      <c r="DU17" s="99"/>
      <c r="DV17" s="99"/>
      <c r="DW17" s="99"/>
      <c r="DX17" s="99"/>
      <c r="DY17" s="99"/>
      <c r="DZ17" s="99"/>
      <c r="EA17" s="99"/>
      <c r="EB17" s="99"/>
      <c r="EC17" s="100" t="s">
        <v>23</v>
      </c>
      <c r="ED17" s="99">
        <v>2023</v>
      </c>
      <c r="EE17" s="99"/>
      <c r="EF17" s="99"/>
      <c r="EG17" s="99"/>
      <c r="EH17" s="99"/>
      <c r="EI17" s="99"/>
      <c r="EJ17" s="99"/>
      <c r="EK17" s="99"/>
      <c r="EL17" s="99"/>
      <c r="EM17" s="99"/>
      <c r="EN17" s="99"/>
      <c r="EO17" s="99"/>
      <c r="EP17" s="100" t="s">
        <v>24</v>
      </c>
      <c r="EQ17" s="99">
        <v>2024</v>
      </c>
      <c r="ER17" s="99"/>
      <c r="ES17" s="99"/>
      <c r="ET17" s="99"/>
      <c r="EU17" s="99"/>
      <c r="EV17" s="99"/>
      <c r="EW17" s="99"/>
      <c r="EX17" s="99"/>
      <c r="EY17" s="99"/>
      <c r="EZ17" s="99"/>
      <c r="FA17" s="99"/>
      <c r="FB17" s="99"/>
      <c r="FC17" s="100" t="s">
        <v>25</v>
      </c>
      <c r="FD17" s="99">
        <v>2025</v>
      </c>
      <c r="FE17" s="99"/>
      <c r="FF17" s="99"/>
      <c r="FG17" s="99"/>
      <c r="FH17" s="99"/>
      <c r="FI17" s="99"/>
      <c r="FJ17" s="99"/>
      <c r="FK17" s="99"/>
      <c r="FL17" s="99"/>
      <c r="FM17" s="99"/>
      <c r="FN17" s="99"/>
      <c r="FO17" s="99"/>
      <c r="FP17" s="100" t="s">
        <v>26</v>
      </c>
      <c r="FQ17" s="99">
        <v>2026</v>
      </c>
      <c r="FR17" s="99"/>
      <c r="FS17" s="99"/>
      <c r="FT17" s="99"/>
      <c r="FU17" s="99"/>
      <c r="FV17" s="99"/>
      <c r="FW17" s="99"/>
      <c r="FX17" s="99"/>
      <c r="FY17" s="99"/>
      <c r="FZ17" s="99"/>
      <c r="GA17" s="99"/>
      <c r="GB17" s="99"/>
      <c r="GC17" s="100" t="s">
        <v>158</v>
      </c>
    </row>
    <row r="18" spans="2:185" ht="30">
      <c r="B18" s="106"/>
      <c r="C18" s="106"/>
      <c r="D18" s="11" t="s">
        <v>27</v>
      </c>
      <c r="E18" s="11" t="s">
        <v>28</v>
      </c>
      <c r="F18" s="11" t="s">
        <v>29</v>
      </c>
      <c r="G18" s="11" t="s">
        <v>30</v>
      </c>
      <c r="H18" s="11" t="s">
        <v>31</v>
      </c>
      <c r="I18" s="11" t="s">
        <v>32</v>
      </c>
      <c r="J18" s="11" t="s">
        <v>33</v>
      </c>
      <c r="K18" s="11" t="s">
        <v>34</v>
      </c>
      <c r="L18" s="11" t="s">
        <v>35</v>
      </c>
      <c r="M18" s="11" t="s">
        <v>36</v>
      </c>
      <c r="N18" s="11" t="s">
        <v>37</v>
      </c>
      <c r="O18" s="11" t="s">
        <v>38</v>
      </c>
      <c r="P18" s="101"/>
      <c r="Q18" s="11" t="s">
        <v>27</v>
      </c>
      <c r="R18" s="11" t="s">
        <v>28</v>
      </c>
      <c r="S18" s="11" t="s">
        <v>29</v>
      </c>
      <c r="T18" s="11" t="s">
        <v>30</v>
      </c>
      <c r="U18" s="11" t="s">
        <v>31</v>
      </c>
      <c r="V18" s="11" t="s">
        <v>32</v>
      </c>
      <c r="W18" s="11" t="s">
        <v>33</v>
      </c>
      <c r="X18" s="11" t="s">
        <v>34</v>
      </c>
      <c r="Y18" s="11" t="s">
        <v>35</v>
      </c>
      <c r="Z18" s="11" t="s">
        <v>36</v>
      </c>
      <c r="AA18" s="11" t="s">
        <v>37</v>
      </c>
      <c r="AB18" s="11" t="s">
        <v>38</v>
      </c>
      <c r="AC18" s="101"/>
      <c r="AD18" s="11" t="s">
        <v>27</v>
      </c>
      <c r="AE18" s="11" t="s">
        <v>28</v>
      </c>
      <c r="AF18" s="11" t="s">
        <v>29</v>
      </c>
      <c r="AG18" s="11" t="s">
        <v>30</v>
      </c>
      <c r="AH18" s="11" t="s">
        <v>31</v>
      </c>
      <c r="AI18" s="11" t="s">
        <v>32</v>
      </c>
      <c r="AJ18" s="11" t="s">
        <v>33</v>
      </c>
      <c r="AK18" s="11" t="s">
        <v>34</v>
      </c>
      <c r="AL18" s="11" t="s">
        <v>35</v>
      </c>
      <c r="AM18" s="11" t="s">
        <v>36</v>
      </c>
      <c r="AN18" s="11" t="s">
        <v>37</v>
      </c>
      <c r="AO18" s="11" t="s">
        <v>38</v>
      </c>
      <c r="AP18" s="101"/>
      <c r="AQ18" s="11" t="s">
        <v>27</v>
      </c>
      <c r="AR18" s="11" t="s">
        <v>28</v>
      </c>
      <c r="AS18" s="11" t="s">
        <v>29</v>
      </c>
      <c r="AT18" s="11" t="s">
        <v>30</v>
      </c>
      <c r="AU18" s="11" t="s">
        <v>31</v>
      </c>
      <c r="AV18" s="11" t="s">
        <v>32</v>
      </c>
      <c r="AW18" s="11" t="s">
        <v>33</v>
      </c>
      <c r="AX18" s="11" t="s">
        <v>34</v>
      </c>
      <c r="AY18" s="11" t="s">
        <v>35</v>
      </c>
      <c r="AZ18" s="11" t="s">
        <v>36</v>
      </c>
      <c r="BA18" s="11" t="s">
        <v>37</v>
      </c>
      <c r="BB18" s="11" t="s">
        <v>38</v>
      </c>
      <c r="BC18" s="101"/>
      <c r="BD18" s="11" t="s">
        <v>27</v>
      </c>
      <c r="BE18" s="11" t="s">
        <v>28</v>
      </c>
      <c r="BF18" s="11" t="s">
        <v>29</v>
      </c>
      <c r="BG18" s="11" t="s">
        <v>30</v>
      </c>
      <c r="BH18" s="11" t="s">
        <v>31</v>
      </c>
      <c r="BI18" s="11" t="s">
        <v>32</v>
      </c>
      <c r="BJ18" s="11" t="s">
        <v>33</v>
      </c>
      <c r="BK18" s="11" t="s">
        <v>34</v>
      </c>
      <c r="BL18" s="11" t="s">
        <v>35</v>
      </c>
      <c r="BM18" s="11" t="s">
        <v>36</v>
      </c>
      <c r="BN18" s="11" t="s">
        <v>37</v>
      </c>
      <c r="BO18" s="11" t="s">
        <v>38</v>
      </c>
      <c r="BP18" s="101"/>
      <c r="BQ18" s="11" t="s">
        <v>27</v>
      </c>
      <c r="BR18" s="11" t="s">
        <v>28</v>
      </c>
      <c r="BS18" s="11" t="s">
        <v>29</v>
      </c>
      <c r="BT18" s="11" t="s">
        <v>30</v>
      </c>
      <c r="BU18" s="11" t="s">
        <v>31</v>
      </c>
      <c r="BV18" s="11" t="s">
        <v>32</v>
      </c>
      <c r="BW18" s="11" t="s">
        <v>33</v>
      </c>
      <c r="BX18" s="11" t="s">
        <v>34</v>
      </c>
      <c r="BY18" s="11" t="s">
        <v>35</v>
      </c>
      <c r="BZ18" s="11" t="s">
        <v>36</v>
      </c>
      <c r="CA18" s="11" t="s">
        <v>37</v>
      </c>
      <c r="CB18" s="11" t="s">
        <v>38</v>
      </c>
      <c r="CC18" s="101"/>
      <c r="CD18" s="11" t="s">
        <v>27</v>
      </c>
      <c r="CE18" s="11" t="s">
        <v>28</v>
      </c>
      <c r="CF18" s="11" t="s">
        <v>29</v>
      </c>
      <c r="CG18" s="11" t="s">
        <v>30</v>
      </c>
      <c r="CH18" s="11" t="s">
        <v>31</v>
      </c>
      <c r="CI18" s="11" t="s">
        <v>32</v>
      </c>
      <c r="CJ18" s="11" t="s">
        <v>33</v>
      </c>
      <c r="CK18" s="11" t="s">
        <v>34</v>
      </c>
      <c r="CL18" s="11" t="s">
        <v>35</v>
      </c>
      <c r="CM18" s="11" t="s">
        <v>36</v>
      </c>
      <c r="CN18" s="11" t="s">
        <v>37</v>
      </c>
      <c r="CO18" s="11" t="s">
        <v>38</v>
      </c>
      <c r="CP18" s="101"/>
      <c r="CQ18" s="11" t="s">
        <v>27</v>
      </c>
      <c r="CR18" s="11" t="s">
        <v>28</v>
      </c>
      <c r="CS18" s="11" t="s">
        <v>29</v>
      </c>
      <c r="CT18" s="11" t="s">
        <v>30</v>
      </c>
      <c r="CU18" s="11" t="s">
        <v>31</v>
      </c>
      <c r="CV18" s="11" t="s">
        <v>32</v>
      </c>
      <c r="CW18" s="11" t="s">
        <v>33</v>
      </c>
      <c r="CX18" s="11" t="s">
        <v>34</v>
      </c>
      <c r="CY18" s="11" t="s">
        <v>35</v>
      </c>
      <c r="CZ18" s="11" t="s">
        <v>36</v>
      </c>
      <c r="DA18" s="11" t="s">
        <v>37</v>
      </c>
      <c r="DB18" s="11" t="s">
        <v>38</v>
      </c>
      <c r="DC18" s="101"/>
      <c r="DD18" s="11" t="s">
        <v>27</v>
      </c>
      <c r="DE18" s="11" t="s">
        <v>28</v>
      </c>
      <c r="DF18" s="11" t="s">
        <v>29</v>
      </c>
      <c r="DG18" s="11" t="s">
        <v>30</v>
      </c>
      <c r="DH18" s="11" t="s">
        <v>31</v>
      </c>
      <c r="DI18" s="11" t="s">
        <v>32</v>
      </c>
      <c r="DJ18" s="11" t="s">
        <v>33</v>
      </c>
      <c r="DK18" s="11" t="s">
        <v>34</v>
      </c>
      <c r="DL18" s="11" t="s">
        <v>35</v>
      </c>
      <c r="DM18" s="11" t="s">
        <v>36</v>
      </c>
      <c r="DN18" s="11" t="s">
        <v>37</v>
      </c>
      <c r="DO18" s="11" t="s">
        <v>38</v>
      </c>
      <c r="DP18" s="101"/>
      <c r="DQ18" s="11" t="s">
        <v>27</v>
      </c>
      <c r="DR18" s="11" t="s">
        <v>28</v>
      </c>
      <c r="DS18" s="11" t="s">
        <v>29</v>
      </c>
      <c r="DT18" s="11" t="s">
        <v>30</v>
      </c>
      <c r="DU18" s="11" t="s">
        <v>31</v>
      </c>
      <c r="DV18" s="11" t="s">
        <v>32</v>
      </c>
      <c r="DW18" s="11" t="s">
        <v>33</v>
      </c>
      <c r="DX18" s="11" t="s">
        <v>34</v>
      </c>
      <c r="DY18" s="11" t="s">
        <v>35</v>
      </c>
      <c r="DZ18" s="11" t="s">
        <v>36</v>
      </c>
      <c r="EA18" s="11" t="s">
        <v>37</v>
      </c>
      <c r="EB18" s="11" t="s">
        <v>38</v>
      </c>
      <c r="EC18" s="101"/>
      <c r="ED18" s="11" t="s">
        <v>27</v>
      </c>
      <c r="EE18" s="11" t="s">
        <v>28</v>
      </c>
      <c r="EF18" s="11" t="s">
        <v>29</v>
      </c>
      <c r="EG18" s="11" t="s">
        <v>30</v>
      </c>
      <c r="EH18" s="11" t="s">
        <v>31</v>
      </c>
      <c r="EI18" s="11" t="s">
        <v>32</v>
      </c>
      <c r="EJ18" s="11" t="s">
        <v>33</v>
      </c>
      <c r="EK18" s="11" t="s">
        <v>34</v>
      </c>
      <c r="EL18" s="11" t="s">
        <v>35</v>
      </c>
      <c r="EM18" s="11" t="s">
        <v>36</v>
      </c>
      <c r="EN18" s="11" t="s">
        <v>37</v>
      </c>
      <c r="EO18" s="11" t="s">
        <v>38</v>
      </c>
      <c r="EP18" s="101"/>
      <c r="EQ18" s="11" t="s">
        <v>27</v>
      </c>
      <c r="ER18" s="11" t="s">
        <v>28</v>
      </c>
      <c r="ES18" s="11" t="s">
        <v>29</v>
      </c>
      <c r="ET18" s="11" t="s">
        <v>30</v>
      </c>
      <c r="EU18" s="11" t="s">
        <v>31</v>
      </c>
      <c r="EV18" s="11" t="s">
        <v>32</v>
      </c>
      <c r="EW18" s="11" t="s">
        <v>33</v>
      </c>
      <c r="EX18" s="11" t="s">
        <v>34</v>
      </c>
      <c r="EY18" s="11" t="s">
        <v>35</v>
      </c>
      <c r="EZ18" s="11" t="s">
        <v>36</v>
      </c>
      <c r="FA18" s="11" t="s">
        <v>37</v>
      </c>
      <c r="FB18" s="11" t="s">
        <v>38</v>
      </c>
      <c r="FC18" s="101"/>
      <c r="FD18" s="11" t="s">
        <v>27</v>
      </c>
      <c r="FE18" s="11" t="s">
        <v>28</v>
      </c>
      <c r="FF18" s="11" t="s">
        <v>29</v>
      </c>
      <c r="FG18" s="11" t="s">
        <v>30</v>
      </c>
      <c r="FH18" s="11" t="s">
        <v>31</v>
      </c>
      <c r="FI18" s="11" t="s">
        <v>32</v>
      </c>
      <c r="FJ18" s="11" t="s">
        <v>33</v>
      </c>
      <c r="FK18" s="11" t="s">
        <v>34</v>
      </c>
      <c r="FL18" s="11" t="s">
        <v>35</v>
      </c>
      <c r="FM18" s="11" t="s">
        <v>36</v>
      </c>
      <c r="FN18" s="11" t="s">
        <v>37</v>
      </c>
      <c r="FO18" s="11" t="s">
        <v>38</v>
      </c>
      <c r="FP18" s="101"/>
      <c r="FQ18" s="11" t="s">
        <v>27</v>
      </c>
      <c r="FR18" s="11" t="s">
        <v>28</v>
      </c>
      <c r="FS18" s="11" t="s">
        <v>29</v>
      </c>
      <c r="FT18" s="11" t="s">
        <v>30</v>
      </c>
      <c r="FU18" s="11" t="s">
        <v>31</v>
      </c>
      <c r="FV18" s="11" t="s">
        <v>32</v>
      </c>
      <c r="FW18" s="11" t="s">
        <v>33</v>
      </c>
      <c r="FX18" s="11" t="s">
        <v>34</v>
      </c>
      <c r="FY18" s="11" t="s">
        <v>35</v>
      </c>
      <c r="FZ18" s="11" t="s">
        <v>36</v>
      </c>
      <c r="GA18" s="11" t="s">
        <v>37</v>
      </c>
      <c r="GB18" s="11" t="s">
        <v>38</v>
      </c>
      <c r="GC18" s="101"/>
    </row>
    <row r="19" spans="2:185" ht="14.25">
      <c r="B19" s="12" t="s">
        <v>52</v>
      </c>
      <c r="C19" s="13" t="s">
        <v>53</v>
      </c>
      <c r="D19" s="16">
        <v>1393268.51</v>
      </c>
      <c r="E19" s="16">
        <v>1418556.17</v>
      </c>
      <c r="F19" s="16">
        <v>1578962.15</v>
      </c>
      <c r="G19" s="16">
        <v>1674273.12</v>
      </c>
      <c r="H19" s="16">
        <v>1737352.27</v>
      </c>
      <c r="I19" s="16">
        <v>1735131.64</v>
      </c>
      <c r="J19" s="16">
        <v>1783187</v>
      </c>
      <c r="K19" s="16">
        <v>1890705.11</v>
      </c>
      <c r="L19" s="16">
        <v>1706456.72</v>
      </c>
      <c r="M19" s="16">
        <v>1802544.39</v>
      </c>
      <c r="N19" s="16">
        <v>1758616.93</v>
      </c>
      <c r="O19" s="16">
        <v>1756703.1</v>
      </c>
      <c r="P19" s="16">
        <f>+SUM(D19:O19)</f>
        <v>20235757.110000003</v>
      </c>
      <c r="Q19" s="16">
        <v>1827249.43</v>
      </c>
      <c r="R19" s="16">
        <v>865040.34</v>
      </c>
      <c r="S19" s="16">
        <v>1241746.27</v>
      </c>
      <c r="T19" s="16">
        <v>1458092.05</v>
      </c>
      <c r="U19" s="16">
        <v>1436802.24</v>
      </c>
      <c r="V19" s="16">
        <v>1465403.37</v>
      </c>
      <c r="W19" s="16">
        <v>1539017.87</v>
      </c>
      <c r="X19" s="16">
        <v>1496795.67</v>
      </c>
      <c r="Y19" s="16">
        <v>1632210.54</v>
      </c>
      <c r="Z19" s="16">
        <v>1691886.51</v>
      </c>
      <c r="AA19" s="16">
        <v>1637971.43</v>
      </c>
      <c r="AB19" s="16">
        <v>1741412.09</v>
      </c>
      <c r="AC19" s="16">
        <f>+SUM(Q19:AB19)</f>
        <v>18033627.810000002</v>
      </c>
      <c r="AD19" s="16">
        <v>1705776.25</v>
      </c>
      <c r="AE19" s="16">
        <v>1517438.82</v>
      </c>
      <c r="AF19" s="16">
        <v>1792447.78</v>
      </c>
      <c r="AG19" s="16">
        <v>1721397.34</v>
      </c>
      <c r="AH19" s="16">
        <v>1966408.85</v>
      </c>
      <c r="AI19" s="16">
        <v>1914001.96</v>
      </c>
      <c r="AJ19" s="16">
        <v>1861980.52</v>
      </c>
      <c r="AK19" s="16">
        <v>2028359.6</v>
      </c>
      <c r="AL19" s="16">
        <v>2060183.06</v>
      </c>
      <c r="AM19" s="16">
        <v>2260684.5099999998</v>
      </c>
      <c r="AN19" s="16">
        <v>2233176.8199999998</v>
      </c>
      <c r="AO19" s="16">
        <v>2230997.79</v>
      </c>
      <c r="AP19" s="16">
        <f>+SUM(AD19:AO19)</f>
        <v>23292853.299999997</v>
      </c>
      <c r="AQ19" s="16">
        <v>2138898.44</v>
      </c>
      <c r="AR19" s="16">
        <v>1660089.09</v>
      </c>
      <c r="AS19" s="16">
        <v>2111135.19</v>
      </c>
      <c r="AT19" s="16">
        <v>1956993.69</v>
      </c>
      <c r="AU19" s="16">
        <v>2089541.77</v>
      </c>
      <c r="AV19" s="16">
        <v>1967317.69</v>
      </c>
      <c r="AW19" s="16">
        <v>2139633.2200000002</v>
      </c>
      <c r="AX19" s="16">
        <v>2261764.7000000002</v>
      </c>
      <c r="AY19" s="16">
        <v>2273892.84</v>
      </c>
      <c r="AZ19" s="16">
        <v>2493435.5499999998</v>
      </c>
      <c r="BA19" s="16">
        <v>2505602.36</v>
      </c>
      <c r="BB19" s="16">
        <v>2535725.04</v>
      </c>
      <c r="BC19" s="16">
        <f>+SUM(AQ19:BB19)</f>
        <v>26134029.579999998</v>
      </c>
      <c r="BD19" s="16">
        <v>2014021.4</v>
      </c>
      <c r="BE19" s="16">
        <v>1660089.09</v>
      </c>
      <c r="BF19" s="16">
        <v>806463.12</v>
      </c>
      <c r="BG19" s="16">
        <v>2255069.8199999998</v>
      </c>
      <c r="BH19" s="16">
        <v>2379031.2999999998</v>
      </c>
      <c r="BI19" s="16">
        <v>2220872.83</v>
      </c>
      <c r="BJ19" s="16">
        <v>2235714.81</v>
      </c>
      <c r="BK19" s="16">
        <v>2104459.98</v>
      </c>
      <c r="BL19" s="16">
        <v>1969142.07</v>
      </c>
      <c r="BM19" s="16">
        <v>2126076.9700000002</v>
      </c>
      <c r="BN19" s="16">
        <v>2118967.15</v>
      </c>
      <c r="BO19" s="16">
        <v>2223681.0299999998</v>
      </c>
      <c r="BP19" s="16">
        <f>+SUM(BD19:BO19)</f>
        <v>24113589.57</v>
      </c>
      <c r="BQ19" s="16">
        <v>2184593.15</v>
      </c>
      <c r="BR19" s="16">
        <v>1891705.01</v>
      </c>
      <c r="BS19" s="16">
        <v>2111211.5499999998</v>
      </c>
      <c r="BT19" s="16">
        <v>2110937.19</v>
      </c>
      <c r="BU19" s="16">
        <v>2151055.37</v>
      </c>
      <c r="BV19" s="16">
        <v>2040531.14</v>
      </c>
      <c r="BW19" s="16">
        <v>2149854.7799999998</v>
      </c>
      <c r="BX19" s="16">
        <v>2017484.64</v>
      </c>
      <c r="BY19" s="16">
        <v>2044980.06</v>
      </c>
      <c r="BZ19" s="16">
        <v>0</v>
      </c>
      <c r="CA19" s="16">
        <v>4532201.8600000003</v>
      </c>
      <c r="CB19" s="16">
        <v>1971018.27</v>
      </c>
      <c r="CC19" s="16">
        <f>+SUM(BQ19:CB19)</f>
        <v>25205573.02</v>
      </c>
      <c r="CD19" s="16">
        <v>2087074.07</v>
      </c>
      <c r="CE19" s="16">
        <v>1563348.32</v>
      </c>
      <c r="CF19" s="16">
        <v>1614063.22</v>
      </c>
      <c r="CG19" s="16">
        <v>2104194.2799999998</v>
      </c>
      <c r="CH19" s="16">
        <v>2008515.53</v>
      </c>
      <c r="CI19" s="16">
        <v>2063931.59</v>
      </c>
      <c r="CJ19" s="16">
        <v>1954086.78</v>
      </c>
      <c r="CK19" s="16">
        <v>2021310.05</v>
      </c>
      <c r="CL19" s="16">
        <v>1953433.83</v>
      </c>
      <c r="CM19" s="16">
        <v>2156038.38</v>
      </c>
      <c r="CN19" s="16">
        <v>2194534.1</v>
      </c>
      <c r="CO19" s="16">
        <v>2263557.6</v>
      </c>
      <c r="CP19" s="16">
        <f>+SUM(CD19:CO19)</f>
        <v>23984087.750000004</v>
      </c>
      <c r="CQ19" s="16">
        <v>2071689.82</v>
      </c>
      <c r="CR19" s="16">
        <v>1954481.55</v>
      </c>
      <c r="CS19" s="16">
        <v>1674189.11</v>
      </c>
      <c r="CT19" s="16">
        <v>1677994.95</v>
      </c>
      <c r="CU19" s="16">
        <v>1351789.81</v>
      </c>
      <c r="CV19" s="16">
        <v>1847912.18</v>
      </c>
      <c r="CW19" s="16">
        <v>2340134.2999999998</v>
      </c>
      <c r="CX19" s="16">
        <v>2266753.9</v>
      </c>
      <c r="CY19" s="16">
        <v>2114522.34</v>
      </c>
      <c r="CZ19" s="16">
        <v>2643879.38</v>
      </c>
      <c r="DA19" s="16">
        <v>2765266.72</v>
      </c>
      <c r="DB19" s="16">
        <v>2816791.87</v>
      </c>
      <c r="DC19" s="14">
        <f>+SUM(CQ19:DB19)</f>
        <v>25525405.93</v>
      </c>
      <c r="DD19" s="16">
        <v>2566420.41</v>
      </c>
      <c r="DE19" s="16">
        <v>2275341.5299999998</v>
      </c>
      <c r="DF19" s="16">
        <v>2743294.56</v>
      </c>
      <c r="DG19" s="16">
        <v>2144763.79</v>
      </c>
      <c r="DH19" s="16">
        <v>2922408.74</v>
      </c>
      <c r="DI19" s="16">
        <v>2939378.04</v>
      </c>
      <c r="DJ19" s="16">
        <v>3142044.76</v>
      </c>
      <c r="DK19" s="16">
        <v>3212583.4</v>
      </c>
      <c r="DL19" s="16">
        <v>3113367.85</v>
      </c>
      <c r="DM19" s="16">
        <v>3487349.08</v>
      </c>
      <c r="DN19" s="16">
        <v>3347885.65</v>
      </c>
      <c r="DO19" s="16">
        <v>3571364.55</v>
      </c>
      <c r="DP19" s="14">
        <f>+SUM(DD19:DO19)</f>
        <v>35466202.359999992</v>
      </c>
      <c r="DQ19" s="16">
        <v>2937870.99</v>
      </c>
      <c r="DR19" s="16">
        <v>2511187.5099999998</v>
      </c>
      <c r="DS19" s="16">
        <v>2925452.26</v>
      </c>
      <c r="DT19" s="16">
        <v>2531756.35</v>
      </c>
      <c r="DU19" s="16">
        <v>2938827.16</v>
      </c>
      <c r="DV19" s="16">
        <v>3073970.6</v>
      </c>
      <c r="DW19" s="16">
        <v>3433172.07</v>
      </c>
      <c r="DX19" s="16">
        <v>3246995.32</v>
      </c>
      <c r="DY19" s="16">
        <v>2111561.21</v>
      </c>
      <c r="DZ19" s="16">
        <v>3445354.51</v>
      </c>
      <c r="EA19" s="16">
        <v>3304999.4</v>
      </c>
      <c r="EB19" s="16">
        <v>3362699.74</v>
      </c>
      <c r="EC19" s="14">
        <f>+SUM(DQ19:EB19)</f>
        <v>35823847.120000005</v>
      </c>
      <c r="ED19" s="16">
        <v>3290838.62</v>
      </c>
      <c r="EE19" s="16">
        <v>2686956.49</v>
      </c>
      <c r="EF19" s="16">
        <v>2917922.36</v>
      </c>
      <c r="EG19" s="16">
        <v>2552502.85</v>
      </c>
      <c r="EH19" s="16">
        <v>2516068.2200000002</v>
      </c>
      <c r="EI19" s="16">
        <v>2803123.15</v>
      </c>
      <c r="EJ19" s="16">
        <v>2768006.03</v>
      </c>
      <c r="EK19" s="16">
        <v>2305924.2400000002</v>
      </c>
      <c r="EL19" s="16">
        <v>2995819.93</v>
      </c>
      <c r="EM19" s="16">
        <v>3146424.78</v>
      </c>
      <c r="EN19" s="16">
        <v>2800878.51</v>
      </c>
      <c r="EO19" s="16">
        <v>3075322.36</v>
      </c>
      <c r="EP19" s="14">
        <f>+SUM(ED19:EO19)</f>
        <v>33859787.539999999</v>
      </c>
      <c r="EQ19" s="16">
        <v>3050948.58</v>
      </c>
      <c r="ER19" s="16">
        <v>2797466.56</v>
      </c>
      <c r="ES19" s="16">
        <v>2367943.52</v>
      </c>
      <c r="ET19" s="16">
        <v>2358565.5699999998</v>
      </c>
      <c r="EU19" s="16">
        <v>2581491</v>
      </c>
      <c r="EV19" s="16">
        <v>2108677.84</v>
      </c>
      <c r="EW19" s="16">
        <v>3031820</v>
      </c>
      <c r="EX19" s="16">
        <v>2944732</v>
      </c>
      <c r="EY19" s="16">
        <v>2766736.12</v>
      </c>
      <c r="EZ19" s="16">
        <v>3081276.98</v>
      </c>
      <c r="FA19" s="16">
        <v>3244056</v>
      </c>
      <c r="FB19" s="16">
        <v>3429636.33</v>
      </c>
      <c r="FC19" s="14">
        <f>+SUM(EQ19:FB19)</f>
        <v>33763350.5</v>
      </c>
      <c r="FD19" s="16">
        <v>3407562.63</v>
      </c>
      <c r="FE19" s="16">
        <v>2661966.35</v>
      </c>
      <c r="FF19" s="16">
        <v>2472724.39</v>
      </c>
      <c r="FG19" s="16">
        <v>2928967.77</v>
      </c>
      <c r="FH19" s="16">
        <v>3041989.92</v>
      </c>
      <c r="FI19" s="16">
        <v>2696510.07</v>
      </c>
      <c r="FJ19" s="16">
        <v>3013200.31</v>
      </c>
      <c r="FK19" s="16">
        <v>2829833.38</v>
      </c>
      <c r="FL19" s="16">
        <v>2306565.39</v>
      </c>
      <c r="FM19" s="16">
        <v>2829943.09</v>
      </c>
      <c r="FN19" s="16">
        <v>2774532.26</v>
      </c>
      <c r="FO19" s="16">
        <v>2869143.32</v>
      </c>
      <c r="FP19" s="14">
        <f>+SUM(FD19:FO19)</f>
        <v>33832938.879999995</v>
      </c>
      <c r="FQ19" s="16">
        <v>3004371.77</v>
      </c>
      <c r="FR19" s="16">
        <v>2423192.77</v>
      </c>
      <c r="FS19" s="16">
        <v>2486118.9</v>
      </c>
      <c r="FT19" s="16">
        <v>2804995.37</v>
      </c>
      <c r="FU19" s="16">
        <v>2732678.47</v>
      </c>
      <c r="FV19" s="16">
        <v>2748460.13</v>
      </c>
      <c r="FW19" s="16">
        <v>2735035.84</v>
      </c>
      <c r="FX19" s="16"/>
      <c r="FY19" s="16"/>
      <c r="FZ19" s="16"/>
      <c r="GA19" s="16"/>
      <c r="GB19" s="16"/>
      <c r="GC19" s="14"/>
    </row>
    <row r="20" spans="2:185" ht="14.25">
      <c r="B20" s="12" t="s">
        <v>54</v>
      </c>
      <c r="C20" s="13" t="s">
        <v>53</v>
      </c>
      <c r="D20" s="16">
        <v>973.93000000000006</v>
      </c>
      <c r="E20" s="16">
        <v>925.29</v>
      </c>
      <c r="F20" s="16">
        <v>1127.74</v>
      </c>
      <c r="G20" s="16">
        <v>1158.5999999999999</v>
      </c>
      <c r="H20" s="16">
        <v>1165.45</v>
      </c>
      <c r="I20" s="16">
        <v>1190.9000000000001</v>
      </c>
      <c r="J20" s="16">
        <v>1188.53</v>
      </c>
      <c r="K20" s="16">
        <v>1349.08</v>
      </c>
      <c r="L20" s="16">
        <v>1046.72</v>
      </c>
      <c r="M20" s="16">
        <v>1178.58</v>
      </c>
      <c r="N20" s="16">
        <v>1163.28</v>
      </c>
      <c r="O20" s="16">
        <v>1213.52</v>
      </c>
      <c r="P20" s="16">
        <f>+SUM(D20:O20)</f>
        <v>13681.62</v>
      </c>
      <c r="Q20" s="16">
        <v>1227.48</v>
      </c>
      <c r="R20" s="16">
        <v>1059.5999999999999</v>
      </c>
      <c r="S20" s="16">
        <v>904.56000000000017</v>
      </c>
      <c r="T20" s="16">
        <v>1128.8699999999999</v>
      </c>
      <c r="U20" s="16">
        <v>1073.98</v>
      </c>
      <c r="V20" s="16">
        <v>1105.8699999999999</v>
      </c>
      <c r="W20" s="16">
        <v>1025.55</v>
      </c>
      <c r="X20" s="16">
        <v>1034.0999999999999</v>
      </c>
      <c r="Y20" s="16">
        <v>1257.53</v>
      </c>
      <c r="Z20" s="16">
        <v>1209.98</v>
      </c>
      <c r="AA20" s="16">
        <v>1133.58</v>
      </c>
      <c r="AB20" s="16">
        <v>1234.45</v>
      </c>
      <c r="AC20" s="16">
        <f>+SUM(Q20:AB20)</f>
        <v>13395.550000000001</v>
      </c>
      <c r="AD20" s="16">
        <v>1077.55</v>
      </c>
      <c r="AE20" s="16">
        <v>967.13</v>
      </c>
      <c r="AF20" s="16">
        <v>1017.44</v>
      </c>
      <c r="AG20" s="16">
        <v>968.98</v>
      </c>
      <c r="AH20" s="16">
        <v>12916.57</v>
      </c>
      <c r="AI20" s="16">
        <v>12714.72</v>
      </c>
      <c r="AJ20" s="16">
        <v>12236.63</v>
      </c>
      <c r="AK20" s="16">
        <v>14787.85</v>
      </c>
      <c r="AL20" s="16">
        <v>15836.75</v>
      </c>
      <c r="AM20" s="16">
        <v>15236.59</v>
      </c>
      <c r="AN20" s="16">
        <v>13510.32</v>
      </c>
      <c r="AO20" s="16">
        <v>14725.23</v>
      </c>
      <c r="AP20" s="16">
        <f>+SUM(AD20:AO20)</f>
        <v>115995.76</v>
      </c>
      <c r="AQ20" s="16">
        <v>16516.09</v>
      </c>
      <c r="AR20" s="16">
        <v>14470.83</v>
      </c>
      <c r="AS20" s="16">
        <v>14608.15</v>
      </c>
      <c r="AT20" s="16">
        <v>11912.02</v>
      </c>
      <c r="AU20" s="16">
        <v>12278.24</v>
      </c>
      <c r="AV20" s="16">
        <v>12796.5</v>
      </c>
      <c r="AW20" s="16">
        <v>12620.83</v>
      </c>
      <c r="AX20" s="16">
        <v>15704.04</v>
      </c>
      <c r="AY20" s="16">
        <v>14563.76</v>
      </c>
      <c r="AZ20" s="16">
        <v>15338.88</v>
      </c>
      <c r="BA20" s="16">
        <v>15229.82</v>
      </c>
      <c r="BB20" s="16">
        <v>15915.44</v>
      </c>
      <c r="BC20" s="16">
        <f>+SUM(AQ20:BB20)</f>
        <v>171954.6</v>
      </c>
      <c r="BD20" s="16">
        <v>12685.32</v>
      </c>
      <c r="BE20" s="16">
        <v>14470.83</v>
      </c>
      <c r="BF20" s="16">
        <v>5053.24</v>
      </c>
      <c r="BG20" s="16">
        <v>13698.44</v>
      </c>
      <c r="BH20" s="16">
        <v>14254.37</v>
      </c>
      <c r="BI20" s="16">
        <v>12658.89</v>
      </c>
      <c r="BJ20" s="16">
        <v>11014.61</v>
      </c>
      <c r="BK20" s="16">
        <v>11158.09</v>
      </c>
      <c r="BL20" s="16">
        <v>11591.98</v>
      </c>
      <c r="BM20" s="16">
        <v>12654.99</v>
      </c>
      <c r="BN20" s="16">
        <v>11843.39</v>
      </c>
      <c r="BO20" s="16">
        <v>11281.08</v>
      </c>
      <c r="BP20" s="16">
        <f>+SUM(BD20:BO20)</f>
        <v>142365.22999999998</v>
      </c>
      <c r="BQ20" s="16">
        <v>12360.87</v>
      </c>
      <c r="BR20" s="16">
        <v>11122.42</v>
      </c>
      <c r="BS20" s="16">
        <v>12332.71</v>
      </c>
      <c r="BT20" s="16">
        <v>10917.57</v>
      </c>
      <c r="BU20" s="16">
        <v>11772.69</v>
      </c>
      <c r="BV20" s="16">
        <v>11353.81</v>
      </c>
      <c r="BW20" s="16">
        <v>11473.92</v>
      </c>
      <c r="BX20" s="16">
        <v>10241.780000000001</v>
      </c>
      <c r="BY20" s="16">
        <v>12483.97</v>
      </c>
      <c r="BZ20" s="16">
        <v>0</v>
      </c>
      <c r="CA20" s="16">
        <v>23409.02</v>
      </c>
      <c r="CB20" s="16">
        <v>12088.43</v>
      </c>
      <c r="CC20" s="16">
        <f>+SUM(BQ20:CB20)</f>
        <v>139557.19</v>
      </c>
      <c r="CD20" s="16">
        <v>11921.69</v>
      </c>
      <c r="CE20" s="16">
        <v>8780.4</v>
      </c>
      <c r="CF20" s="16">
        <v>10253.92</v>
      </c>
      <c r="CG20" s="16">
        <v>10759.25</v>
      </c>
      <c r="CH20" s="16">
        <v>11065.01</v>
      </c>
      <c r="CI20" s="16">
        <v>10686.06</v>
      </c>
      <c r="CJ20" s="16">
        <v>10756.35</v>
      </c>
      <c r="CK20" s="16">
        <v>10600.74</v>
      </c>
      <c r="CL20" s="16">
        <v>11509.14</v>
      </c>
      <c r="CM20" s="16">
        <v>12115.07</v>
      </c>
      <c r="CN20" s="16">
        <v>12695.19</v>
      </c>
      <c r="CO20" s="16">
        <v>12800.29</v>
      </c>
      <c r="CP20" s="16">
        <f>+SUM(CD20:CO20)</f>
        <v>133943.11000000002</v>
      </c>
      <c r="CQ20" s="16">
        <v>12552.82</v>
      </c>
      <c r="CR20" s="16">
        <v>11688.54</v>
      </c>
      <c r="CS20" s="16">
        <v>10927.32</v>
      </c>
      <c r="CT20" s="16">
        <v>7680.42</v>
      </c>
      <c r="CU20" s="16">
        <v>5776.33</v>
      </c>
      <c r="CV20" s="16">
        <v>9833.1</v>
      </c>
      <c r="CW20" s="16">
        <v>14742.49</v>
      </c>
      <c r="CX20" s="16">
        <v>12895.05</v>
      </c>
      <c r="CY20" s="16">
        <v>11623.08</v>
      </c>
      <c r="CZ20" s="16">
        <v>12842.5</v>
      </c>
      <c r="DA20" s="16">
        <v>13548.22</v>
      </c>
      <c r="DB20" s="16">
        <v>14474.84</v>
      </c>
      <c r="DC20" s="14">
        <f>+SUM(CQ20:DB20)</f>
        <v>138584.71000000002</v>
      </c>
      <c r="DD20" s="16">
        <v>12651.03</v>
      </c>
      <c r="DE20" s="16">
        <v>11288.53</v>
      </c>
      <c r="DF20" s="16">
        <v>13701.65</v>
      </c>
      <c r="DG20" s="16">
        <v>13884.33</v>
      </c>
      <c r="DH20" s="16">
        <v>14769.71</v>
      </c>
      <c r="DI20" s="16">
        <v>15180.47</v>
      </c>
      <c r="DJ20" s="16">
        <v>16800.8</v>
      </c>
      <c r="DK20" s="16">
        <v>18769</v>
      </c>
      <c r="DL20" s="16">
        <v>17668.95</v>
      </c>
      <c r="DM20" s="16">
        <v>16344.65</v>
      </c>
      <c r="DN20" s="16">
        <v>16014.01</v>
      </c>
      <c r="DO20" s="16">
        <v>16455.25</v>
      </c>
      <c r="DP20" s="14">
        <f>+SUM(DD20:DO20)</f>
        <v>183528.38</v>
      </c>
      <c r="DQ20" s="16">
        <v>13339.4</v>
      </c>
      <c r="DR20" s="16">
        <v>12334.97</v>
      </c>
      <c r="DS20" s="16">
        <v>13731.79</v>
      </c>
      <c r="DT20" s="16">
        <v>12756.25</v>
      </c>
      <c r="DU20" s="16">
        <v>13823.84</v>
      </c>
      <c r="DV20" s="16">
        <v>15767.85</v>
      </c>
      <c r="DW20" s="16">
        <v>17360.86</v>
      </c>
      <c r="DX20" s="16">
        <v>14527.94</v>
      </c>
      <c r="DY20" s="16">
        <v>9681.68</v>
      </c>
      <c r="DZ20" s="16">
        <v>17952.8</v>
      </c>
      <c r="EA20" s="16">
        <v>16991.349999999999</v>
      </c>
      <c r="EB20" s="16">
        <v>13810.71</v>
      </c>
      <c r="EC20" s="14">
        <f>+SUM(DQ20:EB20)</f>
        <v>172079.44</v>
      </c>
      <c r="ED20" s="16">
        <v>13923.66</v>
      </c>
      <c r="EE20" s="16">
        <v>9604.49</v>
      </c>
      <c r="EF20" s="16">
        <v>11084.57</v>
      </c>
      <c r="EG20" s="16">
        <v>12886.74</v>
      </c>
      <c r="EH20" s="16">
        <v>9687.1299999999992</v>
      </c>
      <c r="EI20" s="16">
        <v>11512.56</v>
      </c>
      <c r="EJ20" s="16">
        <v>12736.49</v>
      </c>
      <c r="EK20" s="16">
        <v>13199.86</v>
      </c>
      <c r="EL20" s="16">
        <v>13188.01</v>
      </c>
      <c r="EM20" s="16">
        <v>13856.13</v>
      </c>
      <c r="EN20" s="16">
        <v>11825.96</v>
      </c>
      <c r="EO20" s="16">
        <v>12952.73</v>
      </c>
      <c r="EP20" s="14">
        <f>+SUM(ED20:EO20)</f>
        <v>146458.33000000002</v>
      </c>
      <c r="EQ20" s="16">
        <v>13666.06</v>
      </c>
      <c r="ER20" s="16">
        <v>12147.37</v>
      </c>
      <c r="ES20" s="16">
        <v>8840.99</v>
      </c>
      <c r="ET20" s="16">
        <v>8255.5400000000009</v>
      </c>
      <c r="EU20" s="16">
        <v>9777</v>
      </c>
      <c r="EV20" s="16">
        <v>9858.7099999999991</v>
      </c>
      <c r="EW20" s="16">
        <v>10918</v>
      </c>
      <c r="EX20" s="16">
        <v>9999</v>
      </c>
      <c r="EY20" s="16">
        <v>9088.89</v>
      </c>
      <c r="EZ20" s="16">
        <v>11319.85</v>
      </c>
      <c r="FA20" s="16">
        <v>10389</v>
      </c>
      <c r="FB20" s="16">
        <v>9557.6</v>
      </c>
      <c r="FC20" s="14">
        <f>+SUM(EQ20:FB20)</f>
        <v>123818.01000000001</v>
      </c>
      <c r="FD20" s="16">
        <v>10159.02</v>
      </c>
      <c r="FE20" s="16">
        <v>8002.3</v>
      </c>
      <c r="FF20" s="16">
        <v>10277.42</v>
      </c>
      <c r="FG20" s="16">
        <v>8300.84</v>
      </c>
      <c r="FH20" s="16">
        <v>8193.9699999999993</v>
      </c>
      <c r="FI20" s="16">
        <v>7535.36</v>
      </c>
      <c r="FJ20" s="16">
        <v>9603.5499999999993</v>
      </c>
      <c r="FK20" s="16">
        <v>8899.7000000000007</v>
      </c>
      <c r="FL20" s="16">
        <v>8840.7800000000007</v>
      </c>
      <c r="FM20" s="16">
        <v>8415.83</v>
      </c>
      <c r="FN20" s="16">
        <v>9241.4599999999991</v>
      </c>
      <c r="FO20" s="16">
        <v>9438.56</v>
      </c>
      <c r="FP20" s="14">
        <f>+SUM(FD20:FO20)</f>
        <v>106908.79000000001</v>
      </c>
      <c r="FQ20" s="16">
        <v>8020.5</v>
      </c>
      <c r="FR20" s="16">
        <v>6546.96</v>
      </c>
      <c r="FS20" s="16">
        <v>8790.9699999999993</v>
      </c>
      <c r="FT20" s="16">
        <v>8488.3700000000008</v>
      </c>
      <c r="FU20" s="16">
        <v>6827.81</v>
      </c>
      <c r="FV20" s="16">
        <v>7155.25</v>
      </c>
      <c r="FW20" s="16">
        <v>8091.45</v>
      </c>
      <c r="FX20" s="16"/>
      <c r="FY20" s="16"/>
      <c r="FZ20" s="16"/>
      <c r="GA20" s="16"/>
      <c r="GB20" s="16"/>
      <c r="GC20" s="14"/>
    </row>
    <row r="21" spans="2:185" ht="14.25">
      <c r="B21" s="12" t="s">
        <v>55</v>
      </c>
      <c r="C21" s="13" t="s">
        <v>53</v>
      </c>
      <c r="D21" s="16">
        <v>379035.87000000005</v>
      </c>
      <c r="E21" s="16">
        <v>722593.83</v>
      </c>
      <c r="F21" s="16">
        <v>744222.42</v>
      </c>
      <c r="G21" s="16">
        <v>758950.25</v>
      </c>
      <c r="H21" s="16">
        <v>1052190.76</v>
      </c>
      <c r="I21" s="16">
        <v>877016.05</v>
      </c>
      <c r="J21" s="16">
        <v>835520.67</v>
      </c>
      <c r="K21" s="16">
        <v>832991.77</v>
      </c>
      <c r="L21" s="16">
        <v>872668.79</v>
      </c>
      <c r="M21" s="16">
        <v>1063675.5900000001</v>
      </c>
      <c r="N21" s="16">
        <v>950786.45000000019</v>
      </c>
      <c r="O21" s="16">
        <v>1021003</v>
      </c>
      <c r="P21" s="16">
        <f>+SUM(D21:O21)</f>
        <v>10110655.449999999</v>
      </c>
      <c r="Q21" s="16">
        <v>970634.8</v>
      </c>
      <c r="R21" s="16">
        <v>1220991.56</v>
      </c>
      <c r="S21" s="16">
        <v>943746.64</v>
      </c>
      <c r="T21" s="16">
        <v>981470.8600000001</v>
      </c>
      <c r="U21" s="16">
        <v>945529.52000000014</v>
      </c>
      <c r="V21" s="16">
        <v>934591.57</v>
      </c>
      <c r="W21" s="16">
        <v>965327.39999999967</v>
      </c>
      <c r="X21" s="16">
        <v>962006.25000000012</v>
      </c>
      <c r="Y21" s="16">
        <v>962087.67000000016</v>
      </c>
      <c r="Z21" s="16">
        <v>977439.79399999988</v>
      </c>
      <c r="AA21" s="16">
        <v>969546.72999999986</v>
      </c>
      <c r="AB21" s="16">
        <v>970669.92</v>
      </c>
      <c r="AC21" s="16">
        <f>+SUM(Q21:AB21)</f>
        <v>11804042.714000002</v>
      </c>
      <c r="AD21" s="16">
        <v>1693373</v>
      </c>
      <c r="AE21" s="16">
        <v>1191613.97</v>
      </c>
      <c r="AF21" s="16">
        <v>1368968.2</v>
      </c>
      <c r="AG21" s="16">
        <v>1185941.92</v>
      </c>
      <c r="AH21" s="16">
        <v>1229311.55</v>
      </c>
      <c r="AI21" s="16">
        <v>1222794.24</v>
      </c>
      <c r="AJ21" s="16">
        <v>1236978.32</v>
      </c>
      <c r="AK21" s="16">
        <v>1252532.6399999999</v>
      </c>
      <c r="AL21" s="16">
        <v>1253291.1399999999</v>
      </c>
      <c r="AM21" s="16">
        <v>1250800.55</v>
      </c>
      <c r="AN21" s="16">
        <v>1267495.54</v>
      </c>
      <c r="AO21" s="16">
        <v>1320440.8799999999</v>
      </c>
      <c r="AP21" s="16">
        <f>+SUM(AD21:AO21)</f>
        <v>15473541.949999999</v>
      </c>
      <c r="AQ21" s="16">
        <v>1433018.37</v>
      </c>
      <c r="AR21" s="16">
        <v>1691895.91</v>
      </c>
      <c r="AS21" s="16">
        <v>1311402.33</v>
      </c>
      <c r="AT21" s="16">
        <v>1239709.1200000001</v>
      </c>
      <c r="AU21" s="16">
        <v>1379418.69</v>
      </c>
      <c r="AV21" s="16">
        <v>1260782.96</v>
      </c>
      <c r="AW21" s="16">
        <v>1314077.45</v>
      </c>
      <c r="AX21" s="16">
        <v>1271088.17</v>
      </c>
      <c r="AY21" s="16">
        <v>1347878.18</v>
      </c>
      <c r="AZ21" s="16">
        <v>1295860.19</v>
      </c>
      <c r="BA21" s="16">
        <v>1525892.77</v>
      </c>
      <c r="BB21" s="16">
        <v>1386172.51</v>
      </c>
      <c r="BC21" s="16">
        <f>+SUM(AQ21:BB21)</f>
        <v>16457196.649999999</v>
      </c>
      <c r="BD21" s="16">
        <v>1805494.21</v>
      </c>
      <c r="BE21" s="16">
        <v>1691895.91</v>
      </c>
      <c r="BF21" s="16">
        <v>1362393.91</v>
      </c>
      <c r="BG21" s="16">
        <v>1301808.68</v>
      </c>
      <c r="BH21" s="16">
        <v>1317237.44</v>
      </c>
      <c r="BI21" s="16">
        <v>1280893.24</v>
      </c>
      <c r="BJ21" s="16">
        <v>1408457.57</v>
      </c>
      <c r="BK21" s="16">
        <v>1275808.3799999999</v>
      </c>
      <c r="BL21" s="16">
        <v>1303993.22</v>
      </c>
      <c r="BM21" s="16">
        <v>1280014.76</v>
      </c>
      <c r="BN21" s="16">
        <v>1311636.6100000001</v>
      </c>
      <c r="BO21" s="16">
        <v>1459647.52</v>
      </c>
      <c r="BP21" s="16">
        <f>+SUM(BD21:BO21)</f>
        <v>16799281.449999999</v>
      </c>
      <c r="BQ21" s="16">
        <v>1648398.78</v>
      </c>
      <c r="BR21" s="16">
        <v>1329770.8799999999</v>
      </c>
      <c r="BS21" s="16">
        <v>1336718.67</v>
      </c>
      <c r="BT21" s="16">
        <v>1281824.75</v>
      </c>
      <c r="BU21" s="16">
        <v>1502337.78</v>
      </c>
      <c r="BV21" s="16">
        <v>1312356.3799999999</v>
      </c>
      <c r="BW21" s="16">
        <v>1308562.32</v>
      </c>
      <c r="BX21" s="16">
        <v>1438149.8</v>
      </c>
      <c r="BY21" s="16">
        <v>1381307.92</v>
      </c>
      <c r="BZ21" s="16">
        <v>1484839.57</v>
      </c>
      <c r="CA21" s="16">
        <v>1973623.21</v>
      </c>
      <c r="CB21" s="16">
        <v>1623064.77</v>
      </c>
      <c r="CC21" s="16">
        <f>+SUM(BQ21:CB21)</f>
        <v>17620954.830000002</v>
      </c>
      <c r="CD21" s="16">
        <v>1892520.31</v>
      </c>
      <c r="CE21" s="16">
        <v>1558132.25</v>
      </c>
      <c r="CF21" s="16">
        <v>1595823.94</v>
      </c>
      <c r="CG21" s="16">
        <v>1521168</v>
      </c>
      <c r="CH21" s="16">
        <v>1588782.45</v>
      </c>
      <c r="CI21" s="16">
        <v>1517448.48</v>
      </c>
      <c r="CJ21" s="16">
        <v>1517633.3</v>
      </c>
      <c r="CK21" s="16">
        <v>1526666.02</v>
      </c>
      <c r="CL21" s="16">
        <v>1550537.65</v>
      </c>
      <c r="CM21" s="16">
        <v>1605446.52</v>
      </c>
      <c r="CN21" s="16">
        <v>1632189.42</v>
      </c>
      <c r="CO21" s="16">
        <v>1554084.83</v>
      </c>
      <c r="CP21" s="16">
        <f>+SUM(CD21:CO21)</f>
        <v>19060433.170000002</v>
      </c>
      <c r="CQ21" s="16">
        <v>1646681.19</v>
      </c>
      <c r="CR21" s="16">
        <v>2214495.36</v>
      </c>
      <c r="CS21" s="16">
        <v>1645493.23</v>
      </c>
      <c r="CT21" s="16">
        <v>1577699.15</v>
      </c>
      <c r="CU21" s="16">
        <v>1590151.02</v>
      </c>
      <c r="CV21" s="16">
        <v>1608781.86</v>
      </c>
      <c r="CW21" s="16">
        <v>1905435.11</v>
      </c>
      <c r="CX21" s="16">
        <v>1773602.75</v>
      </c>
      <c r="CY21" s="16">
        <v>1644030.92</v>
      </c>
      <c r="CZ21" s="16">
        <v>1710763.13</v>
      </c>
      <c r="DA21" s="16">
        <v>1748682.54</v>
      </c>
      <c r="DB21" s="16">
        <v>1684954.06</v>
      </c>
      <c r="DC21" s="14">
        <f>+SUM(CQ21:DB21)</f>
        <v>20750770.319999997</v>
      </c>
      <c r="DD21" s="16">
        <v>2009980.41</v>
      </c>
      <c r="DE21" s="16">
        <v>1720533.62</v>
      </c>
      <c r="DF21" s="16">
        <v>1716134.7</v>
      </c>
      <c r="DG21" s="16">
        <v>1700585.62</v>
      </c>
      <c r="DH21" s="16">
        <v>1726127.16</v>
      </c>
      <c r="DI21" s="16">
        <v>2115688.81</v>
      </c>
      <c r="DJ21" s="16">
        <v>1977102.96</v>
      </c>
      <c r="DK21" s="16">
        <v>1995493.82</v>
      </c>
      <c r="DL21" s="16">
        <v>2007706.23</v>
      </c>
      <c r="DM21" s="16">
        <v>1883997.22</v>
      </c>
      <c r="DN21" s="16">
        <v>1926057.31</v>
      </c>
      <c r="DO21" s="16">
        <v>2148933.4900000002</v>
      </c>
      <c r="DP21" s="14">
        <f>+SUM(DD21:DO21)</f>
        <v>22928341.350000001</v>
      </c>
      <c r="DQ21" s="16">
        <v>2343463.7000000002</v>
      </c>
      <c r="DR21" s="16">
        <v>1915183.07</v>
      </c>
      <c r="DS21" s="16">
        <v>1807262.13</v>
      </c>
      <c r="DT21" s="16">
        <v>1805688.28</v>
      </c>
      <c r="DU21" s="16">
        <v>1977128.42</v>
      </c>
      <c r="DV21" s="16">
        <v>1808238.95</v>
      </c>
      <c r="DW21" s="16">
        <v>1791811.72</v>
      </c>
      <c r="DX21" s="16">
        <v>2243045.2999999998</v>
      </c>
      <c r="DY21" s="16">
        <v>1995647.14</v>
      </c>
      <c r="DZ21" s="16">
        <v>2106057.65</v>
      </c>
      <c r="EA21" s="16">
        <v>1728401.19</v>
      </c>
      <c r="EB21" s="16">
        <v>2321497.84</v>
      </c>
      <c r="EC21" s="14">
        <f>+SUM(DQ21:EB21)</f>
        <v>23843425.390000001</v>
      </c>
      <c r="ED21" s="16">
        <v>2596808.7799999998</v>
      </c>
      <c r="EE21" s="16">
        <v>2070654.66</v>
      </c>
      <c r="EF21" s="16">
        <v>2042230.73</v>
      </c>
      <c r="EG21" s="16">
        <v>2020174.05</v>
      </c>
      <c r="EH21" s="16">
        <v>1952923.89</v>
      </c>
      <c r="EI21" s="16">
        <v>1946177.4</v>
      </c>
      <c r="EJ21" s="16">
        <v>1955383.65</v>
      </c>
      <c r="EK21" s="16">
        <v>1991920.59</v>
      </c>
      <c r="EL21" s="16">
        <v>2180142.23</v>
      </c>
      <c r="EM21" s="16">
        <v>1999445.41</v>
      </c>
      <c r="EN21" s="16">
        <v>2626319.69</v>
      </c>
      <c r="EO21" s="16">
        <v>2932924.11</v>
      </c>
      <c r="EP21" s="14">
        <f>+SUM(ED21:EO21)</f>
        <v>26315105.190000001</v>
      </c>
      <c r="EQ21" s="16">
        <v>1479740.82</v>
      </c>
      <c r="ER21" s="16">
        <v>2135918.71</v>
      </c>
      <c r="ES21" s="16">
        <v>2047636.54</v>
      </c>
      <c r="ET21" s="16">
        <v>2062308.81</v>
      </c>
      <c r="EU21" s="16">
        <v>2847018</v>
      </c>
      <c r="EV21" s="16">
        <v>1490166.32</v>
      </c>
      <c r="EW21" s="16">
        <v>2279949</v>
      </c>
      <c r="EX21" s="16">
        <v>2765262</v>
      </c>
      <c r="EY21" s="16">
        <v>2544769.4900000002</v>
      </c>
      <c r="EZ21" s="16">
        <v>2178262.52</v>
      </c>
      <c r="FA21" s="16">
        <v>2156223</v>
      </c>
      <c r="FB21" s="16">
        <v>2291173.9</v>
      </c>
      <c r="FC21" s="14">
        <f>+SUM(EQ21:FB21)</f>
        <v>26278429.110000003</v>
      </c>
      <c r="FD21" s="16">
        <v>2933113.45</v>
      </c>
      <c r="FE21" s="16">
        <v>2118330.0299999998</v>
      </c>
      <c r="FF21" s="16">
        <v>2216698.38</v>
      </c>
      <c r="FG21" s="16">
        <v>2189038.5299999998</v>
      </c>
      <c r="FH21" s="16">
        <v>2110459.7599999998</v>
      </c>
      <c r="FI21" s="16">
        <v>2218719.81</v>
      </c>
      <c r="FJ21" s="16">
        <v>2135339.17</v>
      </c>
      <c r="FK21" s="16">
        <v>2066196.47</v>
      </c>
      <c r="FL21" s="16">
        <v>2038224.49</v>
      </c>
      <c r="FM21" s="16">
        <v>2041065.5</v>
      </c>
      <c r="FN21" s="16">
        <v>2211462.16</v>
      </c>
      <c r="FO21" s="16">
        <v>2178951.75</v>
      </c>
      <c r="FP21" s="14">
        <f>+SUM(FD21:FO21)</f>
        <v>26457599.5</v>
      </c>
      <c r="FQ21" s="16">
        <v>2716331.54</v>
      </c>
      <c r="FR21" s="16">
        <v>2045866.16</v>
      </c>
      <c r="FS21" s="16">
        <v>2194735.3199999998</v>
      </c>
      <c r="FT21" s="16">
        <v>2144920.5099999998</v>
      </c>
      <c r="FU21" s="16">
        <v>2133958.42</v>
      </c>
      <c r="FV21" s="16">
        <v>2058230.13</v>
      </c>
      <c r="FW21" s="16">
        <v>2231566.91</v>
      </c>
      <c r="FX21" s="16"/>
      <c r="FY21" s="16"/>
      <c r="FZ21" s="16"/>
      <c r="GA21" s="16"/>
      <c r="GB21" s="16"/>
      <c r="GC21" s="14"/>
    </row>
    <row r="22" spans="2:185" ht="14.25">
      <c r="B22" s="12" t="s">
        <v>56</v>
      </c>
      <c r="C22" s="13" t="s">
        <v>53</v>
      </c>
      <c r="D22" s="16">
        <v>552629.15999999992</v>
      </c>
      <c r="E22" s="16">
        <v>101627.66</v>
      </c>
      <c r="F22" s="16">
        <v>111917.84</v>
      </c>
      <c r="G22" s="16">
        <v>77444.740000000005</v>
      </c>
      <c r="H22" s="16">
        <v>137033.93</v>
      </c>
      <c r="I22" s="16">
        <v>69183.88</v>
      </c>
      <c r="J22" s="16">
        <v>274934.81</v>
      </c>
      <c r="K22" s="16">
        <v>191605.77</v>
      </c>
      <c r="L22" s="16">
        <v>110280.63</v>
      </c>
      <c r="M22" s="16">
        <v>151487.51</v>
      </c>
      <c r="N22" s="16">
        <v>943771.86</v>
      </c>
      <c r="O22" s="16">
        <v>183962.05000000075</v>
      </c>
      <c r="P22" s="16">
        <f>+SUM(D22:O22)</f>
        <v>2905879.8400000008</v>
      </c>
      <c r="Q22" s="16">
        <v>117430.48999999999</v>
      </c>
      <c r="R22" s="16">
        <v>609106.35</v>
      </c>
      <c r="S22" s="16">
        <v>96445.38</v>
      </c>
      <c r="T22" s="16">
        <v>235666.62</v>
      </c>
      <c r="U22" s="16">
        <v>222490.86999999997</v>
      </c>
      <c r="V22" s="16">
        <v>126858.2</v>
      </c>
      <c r="W22" s="16">
        <v>193052.09999999995</v>
      </c>
      <c r="X22" s="16">
        <v>162771.21999999994</v>
      </c>
      <c r="Y22" s="16">
        <v>173155.4</v>
      </c>
      <c r="Z22" s="16">
        <v>79195.549999999974</v>
      </c>
      <c r="AA22" s="16">
        <v>84774.849999999991</v>
      </c>
      <c r="AB22" s="16">
        <v>81168.45</v>
      </c>
      <c r="AC22" s="16">
        <f>+SUM(Q22:AB22)</f>
        <v>2182115.4799999995</v>
      </c>
      <c r="AD22" s="16">
        <v>302694.05</v>
      </c>
      <c r="AE22" s="16">
        <v>173998.99</v>
      </c>
      <c r="AF22" s="16">
        <v>122633.73</v>
      </c>
      <c r="AG22" s="16">
        <v>134514.26999999999</v>
      </c>
      <c r="AH22" s="16">
        <v>74639.350000000006</v>
      </c>
      <c r="AI22" s="16">
        <v>100021.43999999999</v>
      </c>
      <c r="AJ22" s="16">
        <v>104352.86</v>
      </c>
      <c r="AK22" s="16">
        <v>158305.57</v>
      </c>
      <c r="AL22" s="16">
        <v>59159.02</v>
      </c>
      <c r="AM22" s="16">
        <v>85248.89</v>
      </c>
      <c r="AN22" s="16">
        <v>206127.07</v>
      </c>
      <c r="AO22" s="16">
        <v>88461.53</v>
      </c>
      <c r="AP22" s="16">
        <f>+SUM(AD22:AO22)</f>
        <v>1610156.77</v>
      </c>
      <c r="AQ22" s="16">
        <v>89543.14</v>
      </c>
      <c r="AR22" s="16">
        <v>112312.44</v>
      </c>
      <c r="AS22" s="16">
        <v>150526.74</v>
      </c>
      <c r="AT22" s="16">
        <v>90604.21</v>
      </c>
      <c r="AU22" s="16">
        <v>64602.25</v>
      </c>
      <c r="AV22" s="16">
        <v>208369</v>
      </c>
      <c r="AW22" s="16">
        <v>135865.62</v>
      </c>
      <c r="AX22" s="16">
        <v>239931.03</v>
      </c>
      <c r="AY22" s="16">
        <v>91752.44</v>
      </c>
      <c r="AZ22" s="16">
        <v>216946.13</v>
      </c>
      <c r="BA22" s="16">
        <v>276630.03000000003</v>
      </c>
      <c r="BB22" s="16">
        <v>300558.19</v>
      </c>
      <c r="BC22" s="16">
        <f>+SUM(AQ22:BB22)</f>
        <v>1977641.22</v>
      </c>
      <c r="BD22" s="16">
        <v>38152.980000000003</v>
      </c>
      <c r="BE22" s="16">
        <v>112312.44</v>
      </c>
      <c r="BF22" s="16">
        <v>69792.070000000007</v>
      </c>
      <c r="BG22" s="16">
        <v>109767.57</v>
      </c>
      <c r="BH22" s="16">
        <v>65918.19</v>
      </c>
      <c r="BI22" s="16">
        <v>201670.25</v>
      </c>
      <c r="BJ22" s="16">
        <v>205056.39</v>
      </c>
      <c r="BK22" s="16">
        <v>144667.5</v>
      </c>
      <c r="BL22" s="16">
        <v>79681.8</v>
      </c>
      <c r="BM22" s="16">
        <v>103023.56</v>
      </c>
      <c r="BN22" s="16">
        <v>87217.23</v>
      </c>
      <c r="BO22" s="16">
        <v>96652.85</v>
      </c>
      <c r="BP22" s="16">
        <f>+SUM(BD22:BO22)</f>
        <v>1313912.83</v>
      </c>
      <c r="BQ22" s="16">
        <v>163589.59</v>
      </c>
      <c r="BR22" s="16">
        <v>103196.99</v>
      </c>
      <c r="BS22" s="16">
        <v>135436.29999999999</v>
      </c>
      <c r="BT22" s="16">
        <v>53801.17</v>
      </c>
      <c r="BU22" s="16">
        <v>36026.61</v>
      </c>
      <c r="BV22" s="16">
        <v>98828.63</v>
      </c>
      <c r="BW22" s="16">
        <v>227622.41</v>
      </c>
      <c r="BX22" s="16">
        <v>106591.92</v>
      </c>
      <c r="BY22" s="16">
        <v>2073910.99</v>
      </c>
      <c r="BZ22" s="16">
        <v>62413.35</v>
      </c>
      <c r="CA22" s="16">
        <v>89375.59</v>
      </c>
      <c r="CB22" s="16">
        <v>69739.31</v>
      </c>
      <c r="CC22" s="16">
        <f>+SUM(BQ22:CB22)</f>
        <v>3220532.8600000003</v>
      </c>
      <c r="CD22" s="16">
        <v>56060.7</v>
      </c>
      <c r="CE22" s="16">
        <v>58376.19</v>
      </c>
      <c r="CF22" s="16">
        <v>75205.88</v>
      </c>
      <c r="CG22" s="16">
        <v>41894.870000000003</v>
      </c>
      <c r="CH22" s="16">
        <v>62120.44</v>
      </c>
      <c r="CI22" s="16">
        <v>44258.99</v>
      </c>
      <c r="CJ22" s="16">
        <v>44814.53</v>
      </c>
      <c r="CK22" s="16">
        <v>49112.37</v>
      </c>
      <c r="CL22" s="16">
        <v>50847.82</v>
      </c>
      <c r="CM22" s="16">
        <v>80215.98</v>
      </c>
      <c r="CN22" s="16">
        <v>55891.9</v>
      </c>
      <c r="CO22" s="16">
        <v>54111.68</v>
      </c>
      <c r="CP22" s="16">
        <f>+SUM(CD22:CO22)</f>
        <v>672911.35000000009</v>
      </c>
      <c r="CQ22" s="16">
        <v>38655.67</v>
      </c>
      <c r="CR22" s="16">
        <v>54900.89</v>
      </c>
      <c r="CS22" s="16">
        <v>32885.43</v>
      </c>
      <c r="CT22" s="16">
        <v>37637.72</v>
      </c>
      <c r="CU22" s="16">
        <v>43158.59</v>
      </c>
      <c r="CV22" s="16">
        <v>40554.33</v>
      </c>
      <c r="CW22" s="16">
        <v>63400.31</v>
      </c>
      <c r="CX22" s="16">
        <v>82368.23</v>
      </c>
      <c r="CY22" s="16">
        <v>54203.27</v>
      </c>
      <c r="CZ22" s="16">
        <v>49005.36</v>
      </c>
      <c r="DA22" s="16">
        <v>114318.43</v>
      </c>
      <c r="DB22" s="16">
        <v>85783.97</v>
      </c>
      <c r="DC22" s="14">
        <f>+SUM(CQ22:DB22)</f>
        <v>696872.2</v>
      </c>
      <c r="DD22" s="16">
        <v>50092.88</v>
      </c>
      <c r="DE22" s="16">
        <v>57334.25</v>
      </c>
      <c r="DF22" s="16">
        <v>67825.64</v>
      </c>
      <c r="DG22" s="16">
        <v>94969.01</v>
      </c>
      <c r="DH22" s="16">
        <v>66151.44</v>
      </c>
      <c r="DI22" s="16">
        <v>43172.29</v>
      </c>
      <c r="DJ22" s="16">
        <v>38234.74</v>
      </c>
      <c r="DK22" s="16">
        <v>49719.93</v>
      </c>
      <c r="DL22" s="16">
        <v>71727.600000000006</v>
      </c>
      <c r="DM22" s="16">
        <v>69397.990000000005</v>
      </c>
      <c r="DN22" s="16">
        <v>58333.95</v>
      </c>
      <c r="DO22" s="16">
        <v>99040.35</v>
      </c>
      <c r="DP22" s="14">
        <f>+SUM(DD22:DO22)</f>
        <v>766000.07</v>
      </c>
      <c r="DQ22" s="16">
        <v>71506.009999999995</v>
      </c>
      <c r="DR22" s="16">
        <v>84844.9</v>
      </c>
      <c r="DS22" s="16">
        <v>33815.03</v>
      </c>
      <c r="DT22" s="16">
        <v>54908.83</v>
      </c>
      <c r="DU22" s="16">
        <v>109268.06</v>
      </c>
      <c r="DV22" s="16">
        <v>36290.99</v>
      </c>
      <c r="DW22" s="16">
        <v>54908.02</v>
      </c>
      <c r="DX22" s="16">
        <v>83147.710000000006</v>
      </c>
      <c r="DY22" s="16">
        <v>1248337.25</v>
      </c>
      <c r="DZ22" s="16">
        <v>45727.05</v>
      </c>
      <c r="EA22" s="16">
        <v>289430.59999999998</v>
      </c>
      <c r="EB22" s="16">
        <v>64098.76</v>
      </c>
      <c r="EC22" s="14">
        <f>+SUM(DQ22:EB22)</f>
        <v>2176283.2099999995</v>
      </c>
      <c r="ED22" s="16">
        <v>31875.439999999999</v>
      </c>
      <c r="EE22" s="16">
        <v>40076.32</v>
      </c>
      <c r="EF22" s="16">
        <v>51566.67</v>
      </c>
      <c r="EG22" s="16">
        <v>112877.09</v>
      </c>
      <c r="EH22" s="16">
        <v>62613.82</v>
      </c>
      <c r="EI22" s="16">
        <v>4905.3599999999997</v>
      </c>
      <c r="EJ22" s="16">
        <v>113053.84</v>
      </c>
      <c r="EK22" s="16">
        <v>65565.87</v>
      </c>
      <c r="EL22" s="16">
        <v>25730.46</v>
      </c>
      <c r="EM22" s="16">
        <v>71146.5</v>
      </c>
      <c r="EN22" s="16">
        <v>89455.41</v>
      </c>
      <c r="EO22" s="16">
        <v>76001.990000000005</v>
      </c>
      <c r="EP22" s="14">
        <f>+SUM(ED22:EO22)</f>
        <v>744868.7699999999</v>
      </c>
      <c r="EQ22" s="16">
        <v>52635.5</v>
      </c>
      <c r="ER22" s="16">
        <v>94233.29</v>
      </c>
      <c r="ES22" s="16">
        <v>38028.5</v>
      </c>
      <c r="ET22" s="16">
        <v>62632.72</v>
      </c>
      <c r="EU22" s="16">
        <v>39050</v>
      </c>
      <c r="EV22" s="16">
        <v>124805.25</v>
      </c>
      <c r="EW22" s="16">
        <v>45943</v>
      </c>
      <c r="EX22" s="16">
        <v>69125</v>
      </c>
      <c r="EY22" s="16">
        <v>47558.54</v>
      </c>
      <c r="EZ22" s="16">
        <v>61166.080000000002</v>
      </c>
      <c r="FA22" s="16">
        <v>38061</v>
      </c>
      <c r="FB22" s="16">
        <v>84966.96</v>
      </c>
      <c r="FC22" s="14">
        <f>+SUM(EQ22:FB22)</f>
        <v>758205.84</v>
      </c>
      <c r="FD22" s="16">
        <v>42910.78</v>
      </c>
      <c r="FE22" s="16">
        <v>43537.78</v>
      </c>
      <c r="FF22" s="16">
        <v>55812.88</v>
      </c>
      <c r="FG22" s="16">
        <v>41158.129999999997</v>
      </c>
      <c r="FH22" s="16">
        <v>47096.45</v>
      </c>
      <c r="FI22" s="16">
        <v>46938.97</v>
      </c>
      <c r="FJ22" s="16">
        <v>40626.300000000003</v>
      </c>
      <c r="FK22" s="16">
        <v>39567.339999999997</v>
      </c>
      <c r="FL22" s="16">
        <v>45339.24</v>
      </c>
      <c r="FM22" s="16">
        <v>74365.899999999994</v>
      </c>
      <c r="FN22" s="16">
        <v>28771.96</v>
      </c>
      <c r="FO22" s="16">
        <v>80998.86</v>
      </c>
      <c r="FP22" s="14">
        <f>+SUM(FD22:FO22)</f>
        <v>587124.59000000008</v>
      </c>
      <c r="FQ22" s="16">
        <v>47955.34</v>
      </c>
      <c r="FR22" s="16">
        <v>36764.68</v>
      </c>
      <c r="FS22" s="16">
        <v>49622.29</v>
      </c>
      <c r="FT22" s="16">
        <v>192215.29</v>
      </c>
      <c r="FU22" s="16">
        <v>38910.54</v>
      </c>
      <c r="FV22" s="16">
        <v>61502.16</v>
      </c>
      <c r="FW22" s="16">
        <v>36775.51</v>
      </c>
      <c r="FX22" s="16"/>
      <c r="FY22" s="16"/>
      <c r="FZ22" s="16"/>
      <c r="GA22" s="16"/>
      <c r="GB22" s="16"/>
      <c r="GC22" s="14"/>
    </row>
    <row r="23" spans="2:185" s="20" customFormat="1" ht="15">
      <c r="B23" s="17" t="s">
        <v>57</v>
      </c>
      <c r="C23" s="18" t="s">
        <v>58</v>
      </c>
      <c r="D23" s="19">
        <f t="shared" ref="D23:AV23" si="13">D19+D20+D21+D22</f>
        <v>2325907.4699999997</v>
      </c>
      <c r="E23" s="19">
        <f t="shared" si="13"/>
        <v>2243702.9500000002</v>
      </c>
      <c r="F23" s="19">
        <f t="shared" si="13"/>
        <v>2436230.15</v>
      </c>
      <c r="G23" s="19">
        <f t="shared" si="13"/>
        <v>2511826.7100000004</v>
      </c>
      <c r="H23" s="19">
        <f t="shared" si="13"/>
        <v>2927742.41</v>
      </c>
      <c r="I23" s="19">
        <f t="shared" si="13"/>
        <v>2682522.4699999997</v>
      </c>
      <c r="J23" s="19">
        <f t="shared" si="13"/>
        <v>2894831.0100000002</v>
      </c>
      <c r="K23" s="19">
        <f t="shared" si="13"/>
        <v>2916651.73</v>
      </c>
      <c r="L23" s="19">
        <f t="shared" si="13"/>
        <v>2690452.86</v>
      </c>
      <c r="M23" s="19">
        <f t="shared" si="13"/>
        <v>3018886.0700000003</v>
      </c>
      <c r="N23" s="19">
        <f t="shared" si="13"/>
        <v>3654338.52</v>
      </c>
      <c r="O23" s="19">
        <f t="shared" si="13"/>
        <v>2962881.6700000009</v>
      </c>
      <c r="P23" s="19">
        <f>+SUM(D23:O23)</f>
        <v>33265974.020000003</v>
      </c>
      <c r="Q23" s="19">
        <f t="shared" si="13"/>
        <v>2916542.2</v>
      </c>
      <c r="R23" s="19">
        <f t="shared" si="13"/>
        <v>2696197.85</v>
      </c>
      <c r="S23" s="19">
        <f t="shared" si="13"/>
        <v>2282842.85</v>
      </c>
      <c r="T23" s="19">
        <f t="shared" si="13"/>
        <v>2676358.4000000004</v>
      </c>
      <c r="U23" s="19">
        <f t="shared" si="13"/>
        <v>2605896.6100000003</v>
      </c>
      <c r="V23" s="19">
        <f t="shared" si="13"/>
        <v>2527959.0100000002</v>
      </c>
      <c r="W23" s="19">
        <f t="shared" si="13"/>
        <v>2698422.92</v>
      </c>
      <c r="X23" s="19">
        <f t="shared" si="13"/>
        <v>2622607.2399999998</v>
      </c>
      <c r="Y23" s="19">
        <f t="shared" si="13"/>
        <v>2768711.14</v>
      </c>
      <c r="Z23" s="19">
        <f t="shared" si="13"/>
        <v>2749731.8339999998</v>
      </c>
      <c r="AA23" s="19">
        <f t="shared" si="13"/>
        <v>2693426.59</v>
      </c>
      <c r="AB23" s="19">
        <f t="shared" si="13"/>
        <v>2794484.91</v>
      </c>
      <c r="AC23" s="19">
        <f>+SUM(Q23:AB23)</f>
        <v>32033181.553999998</v>
      </c>
      <c r="AD23" s="19">
        <f t="shared" si="13"/>
        <v>3702920.8499999996</v>
      </c>
      <c r="AE23" s="19">
        <f t="shared" si="13"/>
        <v>2884018.91</v>
      </c>
      <c r="AF23" s="19">
        <f t="shared" si="13"/>
        <v>3285067.15</v>
      </c>
      <c r="AG23" s="19">
        <f t="shared" si="13"/>
        <v>3042822.5100000002</v>
      </c>
      <c r="AH23" s="19">
        <f t="shared" si="13"/>
        <v>3283276.3200000003</v>
      </c>
      <c r="AI23" s="19">
        <f t="shared" si="13"/>
        <v>3249532.36</v>
      </c>
      <c r="AJ23" s="19">
        <f t="shared" si="13"/>
        <v>3215548.3299999996</v>
      </c>
      <c r="AK23" s="19">
        <f t="shared" si="13"/>
        <v>3453985.6599999997</v>
      </c>
      <c r="AL23" s="19">
        <f t="shared" si="13"/>
        <v>3388469.97</v>
      </c>
      <c r="AM23" s="19">
        <f t="shared" si="13"/>
        <v>3611970.5399999996</v>
      </c>
      <c r="AN23" s="19">
        <f t="shared" si="13"/>
        <v>3720309.7499999995</v>
      </c>
      <c r="AO23" s="19">
        <f t="shared" si="13"/>
        <v>3654625.4299999997</v>
      </c>
      <c r="AP23" s="19">
        <f>+SUM(AD23:AO23)</f>
        <v>40492547.779999994</v>
      </c>
      <c r="AQ23" s="19">
        <f t="shared" si="13"/>
        <v>3677976.04</v>
      </c>
      <c r="AR23" s="19">
        <f t="shared" si="13"/>
        <v>3478768.27</v>
      </c>
      <c r="AS23" s="19">
        <f t="shared" si="13"/>
        <v>3587672.41</v>
      </c>
      <c r="AT23" s="19">
        <f t="shared" si="13"/>
        <v>3299219.04</v>
      </c>
      <c r="AU23" s="19">
        <f t="shared" si="13"/>
        <v>3545840.95</v>
      </c>
      <c r="AV23" s="19">
        <f t="shared" si="13"/>
        <v>3449266.15</v>
      </c>
      <c r="AW23" s="19">
        <f t="shared" ref="AW23:BB23" si="14">AW19+AW20+AW21+AW22</f>
        <v>3602197.12</v>
      </c>
      <c r="AX23" s="19">
        <f t="shared" si="14"/>
        <v>3788487.94</v>
      </c>
      <c r="AY23" s="19">
        <f t="shared" si="14"/>
        <v>3728087.2199999993</v>
      </c>
      <c r="AZ23" s="19">
        <f t="shared" si="14"/>
        <v>4021580.7499999995</v>
      </c>
      <c r="BA23" s="19">
        <f t="shared" si="14"/>
        <v>4323354.9799999995</v>
      </c>
      <c r="BB23" s="19">
        <f t="shared" si="14"/>
        <v>4238371.1800000006</v>
      </c>
      <c r="BC23" s="19">
        <f>+SUM(AQ23:BB23)</f>
        <v>44740822.049999997</v>
      </c>
      <c r="BD23" s="19">
        <f>BD19+BD20+BD21+BD22</f>
        <v>3870353.9099999997</v>
      </c>
      <c r="BE23" s="19">
        <f>BE19+BE20+BE21+BE22</f>
        <v>3478768.27</v>
      </c>
      <c r="BF23" s="19">
        <f>BF19+BF20+BF21+BF22</f>
        <v>2243702.34</v>
      </c>
      <c r="BG23" s="19">
        <f>BG19+BG20+BG21+BG22</f>
        <v>3680344.5099999993</v>
      </c>
      <c r="BH23" s="19">
        <f>BH19+BH20+BH21+BH22</f>
        <v>3776441.3</v>
      </c>
      <c r="BI23" s="19">
        <f t="shared" ref="BI23:BN23" si="15">BI19+BI20+BI21+BI22</f>
        <v>3716095.21</v>
      </c>
      <c r="BJ23" s="19">
        <f t="shared" si="15"/>
        <v>3860243.3800000004</v>
      </c>
      <c r="BK23" s="19">
        <f t="shared" si="15"/>
        <v>3536093.9499999997</v>
      </c>
      <c r="BL23" s="19">
        <f t="shared" si="15"/>
        <v>3364409.07</v>
      </c>
      <c r="BM23" s="19">
        <f t="shared" si="15"/>
        <v>3521770.2800000007</v>
      </c>
      <c r="BN23" s="19">
        <f t="shared" si="15"/>
        <v>3529664.3800000004</v>
      </c>
      <c r="BO23" s="19">
        <v>3791262.48</v>
      </c>
      <c r="BP23" s="19">
        <f>+SUM(BD23:BO23)</f>
        <v>42369149.079999998</v>
      </c>
      <c r="BQ23" s="19">
        <f t="shared" ref="BQ23:BV23" si="16">+BQ19+BQ20+BQ21+BQ22</f>
        <v>4008942.3899999997</v>
      </c>
      <c r="BR23" s="19">
        <f t="shared" si="16"/>
        <v>3335795.3</v>
      </c>
      <c r="BS23" s="19">
        <f t="shared" si="16"/>
        <v>3595699.2299999995</v>
      </c>
      <c r="BT23" s="19">
        <f t="shared" si="16"/>
        <v>3457480.6799999997</v>
      </c>
      <c r="BU23" s="19">
        <f t="shared" si="16"/>
        <v>3701192.4499999997</v>
      </c>
      <c r="BV23" s="19">
        <f t="shared" si="16"/>
        <v>3463069.96</v>
      </c>
      <c r="BW23" s="19">
        <f t="shared" ref="BW23:CB23" si="17">+BW19+BW20+BW21+BW22</f>
        <v>3697513.4299999997</v>
      </c>
      <c r="BX23" s="19">
        <f t="shared" si="17"/>
        <v>3572468.1399999997</v>
      </c>
      <c r="BY23" s="19">
        <f t="shared" si="17"/>
        <v>5512682.9400000004</v>
      </c>
      <c r="BZ23" s="19">
        <f t="shared" si="17"/>
        <v>1547252.9200000002</v>
      </c>
      <c r="CA23" s="19">
        <f t="shared" si="17"/>
        <v>6618609.6799999997</v>
      </c>
      <c r="CB23" s="19">
        <f t="shared" si="17"/>
        <v>3675910.78</v>
      </c>
      <c r="CC23" s="16">
        <f>+SUM(BQ23:CB23)</f>
        <v>46186617.899999999</v>
      </c>
      <c r="CD23" s="19">
        <f>+CD19+CD20+CD21+CD22</f>
        <v>4047576.7700000005</v>
      </c>
      <c r="CE23" s="19">
        <f t="shared" ref="CE23:CO23" si="18">+CE19+CE20+CE21+CE22</f>
        <v>3188637.1599999997</v>
      </c>
      <c r="CF23" s="19">
        <f t="shared" si="18"/>
        <v>3295346.96</v>
      </c>
      <c r="CG23" s="19">
        <f t="shared" si="18"/>
        <v>3678016.4</v>
      </c>
      <c r="CH23" s="19">
        <f t="shared" si="18"/>
        <v>3670483.43</v>
      </c>
      <c r="CI23" s="19">
        <f t="shared" si="18"/>
        <v>3636325.12</v>
      </c>
      <c r="CJ23" s="19">
        <f t="shared" si="18"/>
        <v>3527290.96</v>
      </c>
      <c r="CK23" s="19">
        <f t="shared" si="18"/>
        <v>3607689.18</v>
      </c>
      <c r="CL23" s="19">
        <f t="shared" si="18"/>
        <v>3566328.44</v>
      </c>
      <c r="CM23" s="19">
        <f t="shared" si="18"/>
        <v>3853815.9499999997</v>
      </c>
      <c r="CN23" s="19">
        <f t="shared" si="18"/>
        <v>3895310.61</v>
      </c>
      <c r="CO23" s="19">
        <f t="shared" si="18"/>
        <v>3884554.4000000004</v>
      </c>
      <c r="CP23" s="16">
        <f>+SUM(CD23:CO23)</f>
        <v>43851375.380000003</v>
      </c>
      <c r="CQ23" s="19">
        <f t="shared" ref="CQ23:DC23" si="19">+CQ19+CQ20+CQ21+CQ22</f>
        <v>3769579.5</v>
      </c>
      <c r="CR23" s="19">
        <f t="shared" si="19"/>
        <v>4235566.34</v>
      </c>
      <c r="CS23" s="19">
        <f t="shared" si="19"/>
        <v>3363495.0900000003</v>
      </c>
      <c r="CT23" s="19">
        <f t="shared" si="19"/>
        <v>3301012.2399999998</v>
      </c>
      <c r="CU23" s="19">
        <f t="shared" si="19"/>
        <v>2990875.75</v>
      </c>
      <c r="CV23" s="19">
        <f t="shared" si="19"/>
        <v>3507081.47</v>
      </c>
      <c r="CW23" s="19">
        <f t="shared" si="19"/>
        <v>4323712.21</v>
      </c>
      <c r="CX23" s="19">
        <f t="shared" si="19"/>
        <v>4135619.9299999997</v>
      </c>
      <c r="CY23" s="19">
        <f t="shared" si="19"/>
        <v>3824379.61</v>
      </c>
      <c r="CZ23" s="19">
        <f t="shared" si="19"/>
        <v>4416490.37</v>
      </c>
      <c r="DA23" s="19">
        <f t="shared" si="19"/>
        <v>4641815.91</v>
      </c>
      <c r="DB23" s="19">
        <f>+DB19+DB20+DB21+DB22</f>
        <v>4602004.7399999993</v>
      </c>
      <c r="DC23" s="19">
        <f t="shared" si="19"/>
        <v>47111633.159999996</v>
      </c>
      <c r="DD23" s="19">
        <f t="shared" ref="DD23:DI23" si="20">+SUM(DD19:DD22)</f>
        <v>4639144.7299999995</v>
      </c>
      <c r="DE23" s="19">
        <f t="shared" si="20"/>
        <v>4064497.9299999997</v>
      </c>
      <c r="DF23" s="19">
        <f t="shared" si="20"/>
        <v>4540956.55</v>
      </c>
      <c r="DG23" s="19">
        <f t="shared" si="20"/>
        <v>3954202.75</v>
      </c>
      <c r="DH23" s="19">
        <f t="shared" si="20"/>
        <v>4729457.0500000007</v>
      </c>
      <c r="DI23" s="19">
        <f t="shared" si="20"/>
        <v>5113419.6100000003</v>
      </c>
      <c r="DJ23" s="19">
        <v>5174183.26</v>
      </c>
      <c r="DK23" s="19">
        <v>5276566.1500000004</v>
      </c>
      <c r="DL23" s="19">
        <f>SUM(DL19:DL22)</f>
        <v>5210470.63</v>
      </c>
      <c r="DM23" s="19">
        <f>SUM(DM19:DM22)</f>
        <v>5457088.9400000004</v>
      </c>
      <c r="DN23" s="19">
        <f>SUM(DN19:DN22)</f>
        <v>5348290.92</v>
      </c>
      <c r="DO23" s="19">
        <f>SUM(DO19:DO22)</f>
        <v>5835793.6399999997</v>
      </c>
      <c r="DP23" s="19">
        <f>+DP19+DP20+DP21+DP22</f>
        <v>59344072.159999996</v>
      </c>
      <c r="DQ23" s="19">
        <f>+SUM(DQ19:DQ22)</f>
        <v>5366180.0999999996</v>
      </c>
      <c r="DR23" s="19">
        <f t="shared" ref="DR23:DX23" si="21">+SUM(DR19:DR22)</f>
        <v>4523550.45</v>
      </c>
      <c r="DS23" s="19">
        <f t="shared" si="21"/>
        <v>4780261.21</v>
      </c>
      <c r="DT23" s="19">
        <f t="shared" si="21"/>
        <v>4405109.71</v>
      </c>
      <c r="DU23" s="19">
        <f t="shared" si="21"/>
        <v>5039047.4799999995</v>
      </c>
      <c r="DV23" s="19">
        <f t="shared" si="21"/>
        <v>4934268.3900000006</v>
      </c>
      <c r="DW23" s="19">
        <f t="shared" si="21"/>
        <v>5297252.669999999</v>
      </c>
      <c r="DX23" s="19">
        <f t="shared" si="21"/>
        <v>5587716.2699999996</v>
      </c>
      <c r="DY23" s="19">
        <f>SUM(DY19:DY22)</f>
        <v>5365227.28</v>
      </c>
      <c r="DZ23" s="19">
        <f>SUM(DZ19:DZ22)</f>
        <v>5615092.0099999988</v>
      </c>
      <c r="EA23" s="19">
        <f>SUM(EA19:EA22)</f>
        <v>5339822.5399999991</v>
      </c>
      <c r="EB23" s="19">
        <f>SUM(EB19:EB22)</f>
        <v>5762107.0499999998</v>
      </c>
      <c r="EC23" s="19">
        <f>+EC19+EC20+EC21+EC22</f>
        <v>62015635.160000004</v>
      </c>
      <c r="ED23" s="19">
        <f>+SUM(ED19:ED22)</f>
        <v>5933446.5000000009</v>
      </c>
      <c r="EE23" s="19">
        <f t="shared" ref="EE23:EK23" si="22">+SUM(EE19:EE22)</f>
        <v>4807291.9600000009</v>
      </c>
      <c r="EF23" s="19">
        <f t="shared" si="22"/>
        <v>5022804.33</v>
      </c>
      <c r="EG23" s="19">
        <f t="shared" si="22"/>
        <v>4698440.7300000004</v>
      </c>
      <c r="EH23" s="19">
        <f t="shared" si="22"/>
        <v>4541293.0600000005</v>
      </c>
      <c r="EI23" s="19">
        <f t="shared" si="22"/>
        <v>4765718.47</v>
      </c>
      <c r="EJ23" s="19">
        <f t="shared" si="22"/>
        <v>4849180.01</v>
      </c>
      <c r="EK23" s="19">
        <f t="shared" si="22"/>
        <v>4376610.5600000005</v>
      </c>
      <c r="EL23" s="19">
        <f>SUM(EL19:EL22)</f>
        <v>5214880.63</v>
      </c>
      <c r="EM23" s="19">
        <f>SUM(EM19:EM22)</f>
        <v>5230872.8199999994</v>
      </c>
      <c r="EN23" s="19">
        <f>SUM(EN19:EN22)</f>
        <v>5528479.5700000003</v>
      </c>
      <c r="EO23" s="19">
        <f>SUM(EO19:EO22)</f>
        <v>6097201.1899999995</v>
      </c>
      <c r="EP23" s="19">
        <f>+EP19+EP20+EP21+EP22</f>
        <v>61066219.830000006</v>
      </c>
      <c r="EQ23" s="19">
        <f>+SUM(EQ19:EQ22)</f>
        <v>4596990.96</v>
      </c>
      <c r="ER23" s="19">
        <f t="shared" ref="ER23:EX23" si="23">+SUM(ER19:ER22)</f>
        <v>5039765.9300000006</v>
      </c>
      <c r="ES23" s="19">
        <f t="shared" si="23"/>
        <v>4462449.5500000007</v>
      </c>
      <c r="ET23" s="19">
        <f t="shared" si="23"/>
        <v>4491762.6399999997</v>
      </c>
      <c r="EU23" s="19">
        <f t="shared" si="23"/>
        <v>5477336</v>
      </c>
      <c r="EV23" s="19">
        <f t="shared" si="23"/>
        <v>3733508.12</v>
      </c>
      <c r="EW23" s="19">
        <f t="shared" si="23"/>
        <v>5368630</v>
      </c>
      <c r="EX23" s="19">
        <f t="shared" si="23"/>
        <v>5789118</v>
      </c>
      <c r="EY23" s="19">
        <f>SUM(EY19:EY22)</f>
        <v>5368153.04</v>
      </c>
      <c r="EZ23" s="19">
        <f>SUM(EZ19:EZ22)</f>
        <v>5332025.43</v>
      </c>
      <c r="FA23" s="19">
        <f>SUM(FA19:FA22)</f>
        <v>5448729</v>
      </c>
      <c r="FB23" s="19">
        <f>SUM(FB19:FB22)</f>
        <v>5815334.79</v>
      </c>
      <c r="FC23" s="19">
        <f>+FC19+FC20+FC21+FC22</f>
        <v>60923803.460000008</v>
      </c>
      <c r="FD23" s="19">
        <f>+SUM(FD19:FD22)</f>
        <v>6393745.8799999999</v>
      </c>
      <c r="FE23" s="19">
        <f t="shared" ref="FE23:FK23" si="24">+SUM(FE19:FE22)</f>
        <v>4831836.46</v>
      </c>
      <c r="FF23" s="19">
        <f t="shared" si="24"/>
        <v>4755513.0699999994</v>
      </c>
      <c r="FG23" s="19">
        <f t="shared" si="24"/>
        <v>5167465.2699999996</v>
      </c>
      <c r="FH23" s="19">
        <f t="shared" si="24"/>
        <v>5207740.1000000006</v>
      </c>
      <c r="FI23" s="19">
        <f t="shared" si="24"/>
        <v>4969704.21</v>
      </c>
      <c r="FJ23" s="19">
        <f t="shared" si="24"/>
        <v>5198769.3299999991</v>
      </c>
      <c r="FK23" s="19">
        <f t="shared" si="24"/>
        <v>4944496.8899999997</v>
      </c>
      <c r="FL23" s="19">
        <f>SUM(FL19:FL22)</f>
        <v>4398969.9000000004</v>
      </c>
      <c r="FM23" s="19">
        <f>SUM(FM19:FM22)</f>
        <v>4953790.32</v>
      </c>
      <c r="FN23" s="19">
        <f>SUM(FN19:FN22)</f>
        <v>5024007.84</v>
      </c>
      <c r="FO23" s="19">
        <f>SUM(FO19:FO22)</f>
        <v>5138532.49</v>
      </c>
      <c r="FP23" s="19">
        <f>+FP19+FP20+FP21+FP22</f>
        <v>60984571.759999998</v>
      </c>
      <c r="FQ23" s="19">
        <f t="shared" ref="FQ23:FW23" si="25">SUM(FQ19:FQ22)</f>
        <v>5776679.1500000004</v>
      </c>
      <c r="FR23" s="19">
        <f t="shared" si="25"/>
        <v>4512370.5699999994</v>
      </c>
      <c r="FS23" s="19">
        <f t="shared" si="25"/>
        <v>4739267.4799999995</v>
      </c>
      <c r="FT23" s="19">
        <f t="shared" si="25"/>
        <v>5150619.54</v>
      </c>
      <c r="FU23" s="19">
        <f t="shared" si="25"/>
        <v>4912375.24</v>
      </c>
      <c r="FV23" s="19">
        <f t="shared" si="25"/>
        <v>4875347.67</v>
      </c>
      <c r="FW23" s="19">
        <f t="shared" si="25"/>
        <v>5011469.71</v>
      </c>
      <c r="FX23" s="19"/>
      <c r="FY23" s="19"/>
      <c r="FZ23" s="19"/>
      <c r="GA23" s="19"/>
      <c r="GB23" s="19"/>
      <c r="GC23" s="19"/>
    </row>
    <row r="24" spans="2:185" ht="14.25">
      <c r="B24" s="21"/>
      <c r="C24" s="8"/>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row>
    <row r="25" spans="2:185" ht="14.25">
      <c r="B25" s="21"/>
      <c r="C25" s="8"/>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EE25" s="91">
        <f>EE23-ED23</f>
        <v>-1126154.54</v>
      </c>
      <c r="ER25" s="91"/>
      <c r="FE25" s="91"/>
      <c r="FR25" s="91"/>
    </row>
    <row r="26" spans="2:185">
      <c r="B26" s="22"/>
      <c r="C26" s="5"/>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row>
    <row r="27" spans="2:185">
      <c r="B27" s="22"/>
      <c r="C27" s="5"/>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row>
    <row r="28" spans="2:185" ht="14.25">
      <c r="B28" s="22"/>
      <c r="C28" s="5"/>
      <c r="D28" s="23"/>
      <c r="E28" s="3"/>
      <c r="F28" s="24"/>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row>
    <row r="29" spans="2:185" ht="14.25">
      <c r="B29" s="22"/>
      <c r="C29" s="5"/>
      <c r="D29" s="2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row>
    <row r="30" spans="2:185" ht="14.25">
      <c r="B30" s="22"/>
      <c r="C30" s="5"/>
      <c r="D30" s="2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row>
    <row r="31" spans="2:185" ht="14.25">
      <c r="B31" s="22"/>
      <c r="C31" s="5"/>
      <c r="D31" s="2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row>
    <row r="32" spans="2:185" ht="14.25">
      <c r="B32" s="22"/>
      <c r="C32" s="5"/>
      <c r="D32" s="2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row>
    <row r="33" spans="2:60" ht="14.25">
      <c r="B33" s="22"/>
      <c r="C33" s="5"/>
      <c r="D33" s="2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row>
    <row r="34" spans="2:60" ht="14.25">
      <c r="B34" s="22"/>
      <c r="C34" s="5"/>
      <c r="D34" s="2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row>
    <row r="35" spans="2:60" ht="14.25">
      <c r="B35" s="22"/>
      <c r="C35" s="5"/>
      <c r="D35" s="2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row>
    <row r="36" spans="2:60" ht="14.25">
      <c r="B36" s="22"/>
      <c r="C36" s="5"/>
      <c r="D36" s="2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row>
  </sheetData>
  <mergeCells count="63">
    <mergeCell ref="FQ6:GB6"/>
    <mergeCell ref="GC6:GC7"/>
    <mergeCell ref="FQ17:GB17"/>
    <mergeCell ref="GC17:GC18"/>
    <mergeCell ref="ED6:EO6"/>
    <mergeCell ref="EP6:EP7"/>
    <mergeCell ref="ED17:EO17"/>
    <mergeCell ref="EP17:EP18"/>
    <mergeCell ref="FD6:FO6"/>
    <mergeCell ref="FP6:FP7"/>
    <mergeCell ref="FD17:FO17"/>
    <mergeCell ref="FP17:FP18"/>
    <mergeCell ref="EQ6:FB6"/>
    <mergeCell ref="FC6:FC7"/>
    <mergeCell ref="EQ17:FB17"/>
    <mergeCell ref="FC17:FC18"/>
    <mergeCell ref="DQ6:EB6"/>
    <mergeCell ref="EC6:EC7"/>
    <mergeCell ref="DQ17:EB17"/>
    <mergeCell ref="EC17:EC18"/>
    <mergeCell ref="DD6:DO6"/>
    <mergeCell ref="DP6:DP7"/>
    <mergeCell ref="DD17:DO17"/>
    <mergeCell ref="DP17:DP18"/>
    <mergeCell ref="CQ6:DB6"/>
    <mergeCell ref="DC6:DC7"/>
    <mergeCell ref="CQ17:DB17"/>
    <mergeCell ref="DC17:DC18"/>
    <mergeCell ref="AQ6:BB6"/>
    <mergeCell ref="BC6:BC7"/>
    <mergeCell ref="BD6:BO6"/>
    <mergeCell ref="BP6:BP7"/>
    <mergeCell ref="BQ6:CB6"/>
    <mergeCell ref="BQ17:CB17"/>
    <mergeCell ref="BP17:BP18"/>
    <mergeCell ref="BD17:BO17"/>
    <mergeCell ref="CD6:CO6"/>
    <mergeCell ref="CP6:CP7"/>
    <mergeCell ref="CD17:CO17"/>
    <mergeCell ref="CP17:CP18"/>
    <mergeCell ref="CC17:CC18"/>
    <mergeCell ref="CC6:CC7"/>
    <mergeCell ref="D6:O6"/>
    <mergeCell ref="A1:B1"/>
    <mergeCell ref="A2:B2"/>
    <mergeCell ref="A3:B3"/>
    <mergeCell ref="B6:B7"/>
    <mergeCell ref="C6:C7"/>
    <mergeCell ref="P6:P7"/>
    <mergeCell ref="Q6:AB6"/>
    <mergeCell ref="AC6:AC7"/>
    <mergeCell ref="AD6:AO6"/>
    <mergeCell ref="AP6:AP7"/>
    <mergeCell ref="B17:B18"/>
    <mergeCell ref="C17:C18"/>
    <mergeCell ref="D17:O17"/>
    <mergeCell ref="AQ17:BB17"/>
    <mergeCell ref="BC17:BC18"/>
    <mergeCell ref="P17:P18"/>
    <mergeCell ref="Q17:AB17"/>
    <mergeCell ref="AC17:AC18"/>
    <mergeCell ref="AD17:AO17"/>
    <mergeCell ref="AP17:AP18"/>
  </mergeCells>
  <hyperlinks>
    <hyperlink ref="A1" location="ÍNDICE!A1" display="ÍNDICE"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S40"/>
  <sheetViews>
    <sheetView zoomScale="90" zoomScaleNormal="90" workbookViewId="0">
      <pane xSplit="2" ySplit="3" topLeftCell="FJ4" activePane="bottomRight" state="frozen"/>
      <selection pane="topRight" activeCell="C1" sqref="C1"/>
      <selection pane="bottomLeft" activeCell="A4" sqref="A4"/>
      <selection pane="bottomRight" activeCell="FM1" sqref="FM1"/>
    </sheetView>
  </sheetViews>
  <sheetFormatPr baseColWidth="10" defaultColWidth="11.42578125" defaultRowHeight="12.75"/>
  <cols>
    <col min="1" max="1" width="3.85546875" style="26" customWidth="1"/>
    <col min="2" max="2" width="49.7109375" style="26" customWidth="1"/>
    <col min="3" max="70" width="12.7109375" style="26" customWidth="1"/>
    <col min="71" max="71" width="12.42578125" style="26" bestFit="1" customWidth="1"/>
    <col min="72" max="83" width="12.7109375" style="26" customWidth="1"/>
    <col min="84" max="84" width="12.140625" style="26" customWidth="1"/>
    <col min="85" max="92" width="11.42578125" style="26"/>
    <col min="93" max="93" width="12.7109375" style="26" customWidth="1"/>
    <col min="94" max="94" width="11.42578125" style="26"/>
    <col min="95" max="95" width="13.140625" style="26" customWidth="1"/>
    <col min="96" max="96" width="11.42578125" style="26"/>
    <col min="97" max="97" width="13.28515625" style="26" customWidth="1"/>
    <col min="98" max="105" width="11.42578125" style="26"/>
    <col min="106" max="106" width="12.5703125" style="26" customWidth="1"/>
    <col min="107" max="107" width="11.42578125" style="26"/>
    <col min="108" max="108" width="12.5703125" style="26" customWidth="1"/>
    <col min="109" max="113" width="11.42578125" style="26"/>
    <col min="114" max="114" width="15" style="26" customWidth="1"/>
    <col min="115" max="118" width="11.42578125" style="26"/>
    <col min="119" max="119" width="12.5703125" style="26" customWidth="1"/>
    <col min="120" max="120" width="11.42578125" style="26"/>
    <col min="121" max="121" width="12.5703125" style="26" customWidth="1"/>
    <col min="122" max="122" width="12.28515625" style="26" bestFit="1" customWidth="1"/>
    <col min="123" max="123" width="14.85546875" style="26" customWidth="1"/>
    <col min="124" max="124" width="12.28515625" style="26" bestFit="1" customWidth="1"/>
    <col min="125" max="125" width="11.42578125" style="26"/>
    <col min="126" max="126" width="12.85546875" style="26" customWidth="1"/>
    <col min="127" max="127" width="13.5703125" style="26" customWidth="1"/>
    <col min="128" max="129" width="12.28515625" style="26" bestFit="1" customWidth="1"/>
    <col min="130" max="131" width="11.42578125" style="26"/>
    <col min="132" max="132" width="12.28515625" style="26" bestFit="1" customWidth="1"/>
    <col min="133" max="133" width="11.42578125" style="26"/>
    <col min="134" max="134" width="11.7109375" style="26" bestFit="1" customWidth="1"/>
    <col min="135" max="136" width="11.42578125" style="26"/>
    <col min="137" max="137" width="12.28515625" style="26" bestFit="1" customWidth="1"/>
    <col min="138" max="138" width="11.42578125" style="26"/>
    <col min="139" max="139" width="12.85546875" style="26" customWidth="1"/>
    <col min="140" max="140" width="13.5703125" style="26" customWidth="1"/>
    <col min="141" max="142" width="12.28515625" style="26" bestFit="1" customWidth="1"/>
    <col min="143" max="144" width="11.42578125" style="26"/>
    <col min="145" max="145" width="12.85546875" style="26" bestFit="1" customWidth="1"/>
    <col min="146" max="146" width="11.42578125" style="26"/>
    <col min="147" max="147" width="11.7109375" style="26" bestFit="1" customWidth="1"/>
    <col min="148" max="149" width="11.42578125" style="26"/>
    <col min="150" max="150" width="12.28515625" style="26" bestFit="1" customWidth="1"/>
    <col min="151" max="151" width="11.42578125" style="26"/>
    <col min="152" max="152" width="12.85546875" style="26" customWidth="1"/>
    <col min="153" max="153" width="13.5703125" style="26" customWidth="1"/>
    <col min="154" max="155" width="12.28515625" style="26" bestFit="1" customWidth="1"/>
    <col min="156" max="157" width="11.42578125" style="26"/>
    <col min="158" max="158" width="12.85546875" style="26" bestFit="1" customWidth="1"/>
    <col min="159" max="159" width="11.42578125" style="26"/>
    <col min="160" max="160" width="11.7109375" style="26" bestFit="1" customWidth="1"/>
    <col min="161" max="161" width="11.42578125" style="26"/>
    <col min="162" max="162" width="13.7109375" style="26" customWidth="1"/>
    <col min="163" max="163" width="15.5703125" style="26" customWidth="1"/>
    <col min="164" max="174" width="11.42578125" style="26"/>
    <col min="175" max="175" width="13.5703125" style="26" customWidth="1"/>
    <col min="176" max="16384" width="11.42578125" style="26"/>
  </cols>
  <sheetData>
    <row r="1" spans="1:175" ht="15">
      <c r="A1" s="102" t="s">
        <v>0</v>
      </c>
      <c r="B1" s="102"/>
    </row>
    <row r="2" spans="1:175" ht="30" customHeight="1">
      <c r="A2" s="103" t="s">
        <v>59</v>
      </c>
      <c r="B2" s="103"/>
      <c r="DW2" s="90"/>
      <c r="EJ2" s="90"/>
      <c r="EW2" s="90"/>
    </row>
    <row r="3" spans="1:175" ht="15" customHeight="1">
      <c r="A3" s="104" t="s">
        <v>10</v>
      </c>
      <c r="B3" s="104"/>
    </row>
    <row r="5" spans="1:175" s="27" customFormat="1" ht="15">
      <c r="B5" s="7" t="s">
        <v>11</v>
      </c>
      <c r="C5" s="28"/>
      <c r="D5" s="28"/>
      <c r="E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row>
    <row r="6" spans="1:175" s="3" customFormat="1" ht="15">
      <c r="B6" s="105" t="s">
        <v>12</v>
      </c>
      <c r="C6" s="99">
        <v>2013</v>
      </c>
      <c r="D6" s="99"/>
      <c r="E6" s="99"/>
      <c r="F6" s="100" t="s">
        <v>14</v>
      </c>
      <c r="G6" s="99">
        <v>2014</v>
      </c>
      <c r="H6" s="99"/>
      <c r="I6" s="99"/>
      <c r="J6" s="99"/>
      <c r="K6" s="99"/>
      <c r="L6" s="99"/>
      <c r="M6" s="99"/>
      <c r="N6" s="99"/>
      <c r="O6" s="99"/>
      <c r="P6" s="99"/>
      <c r="Q6" s="99"/>
      <c r="R6" s="99"/>
      <c r="S6" s="100" t="s">
        <v>15</v>
      </c>
      <c r="T6" s="99">
        <v>2015</v>
      </c>
      <c r="U6" s="99"/>
      <c r="V6" s="99"/>
      <c r="W6" s="99"/>
      <c r="X6" s="99"/>
      <c r="Y6" s="99"/>
      <c r="Z6" s="99"/>
      <c r="AA6" s="99"/>
      <c r="AB6" s="99"/>
      <c r="AC6" s="99"/>
      <c r="AD6" s="99"/>
      <c r="AE6" s="99"/>
      <c r="AF6" s="100" t="s">
        <v>16</v>
      </c>
      <c r="AG6" s="99">
        <v>2016</v>
      </c>
      <c r="AH6" s="99"/>
      <c r="AI6" s="99"/>
      <c r="AJ6" s="99"/>
      <c r="AK6" s="99"/>
      <c r="AL6" s="99"/>
      <c r="AM6" s="99"/>
      <c r="AN6" s="99"/>
      <c r="AO6" s="99"/>
      <c r="AP6" s="99"/>
      <c r="AQ6" s="99"/>
      <c r="AR6" s="99"/>
      <c r="AS6" s="100" t="s">
        <v>17</v>
      </c>
      <c r="AT6" s="99">
        <v>2017</v>
      </c>
      <c r="AU6" s="99"/>
      <c r="AV6" s="99"/>
      <c r="AW6" s="99"/>
      <c r="AX6" s="99"/>
      <c r="AY6" s="99"/>
      <c r="AZ6" s="99"/>
      <c r="BA6" s="99"/>
      <c r="BB6" s="99"/>
      <c r="BC6" s="99"/>
      <c r="BD6" s="99"/>
      <c r="BE6" s="99"/>
      <c r="BF6" s="100" t="s">
        <v>18</v>
      </c>
      <c r="BG6" s="99">
        <v>2018</v>
      </c>
      <c r="BH6" s="99"/>
      <c r="BI6" s="99"/>
      <c r="BJ6" s="99"/>
      <c r="BK6" s="99"/>
      <c r="BL6" s="99"/>
      <c r="BM6" s="99"/>
      <c r="BN6" s="99"/>
      <c r="BO6" s="99"/>
      <c r="BP6" s="99"/>
      <c r="BQ6" s="99"/>
      <c r="BR6" s="99"/>
      <c r="BS6" s="100" t="s">
        <v>19</v>
      </c>
      <c r="BT6" s="99">
        <v>2019</v>
      </c>
      <c r="BU6" s="99"/>
      <c r="BV6" s="99"/>
      <c r="BW6" s="99"/>
      <c r="BX6" s="99"/>
      <c r="BY6" s="99"/>
      <c r="BZ6" s="99"/>
      <c r="CA6" s="99"/>
      <c r="CB6" s="99"/>
      <c r="CC6" s="99"/>
      <c r="CD6" s="99"/>
      <c r="CE6" s="99"/>
      <c r="CF6" s="100" t="s">
        <v>20</v>
      </c>
      <c r="CG6" s="99">
        <v>2020</v>
      </c>
      <c r="CH6" s="99"/>
      <c r="CI6" s="99"/>
      <c r="CJ6" s="99"/>
      <c r="CK6" s="99"/>
      <c r="CL6" s="99"/>
      <c r="CM6" s="99"/>
      <c r="CN6" s="99"/>
      <c r="CO6" s="99"/>
      <c r="CP6" s="99"/>
      <c r="CQ6" s="99"/>
      <c r="CR6" s="99"/>
      <c r="CS6" s="100" t="s">
        <v>21</v>
      </c>
      <c r="CT6" s="99">
        <v>2021</v>
      </c>
      <c r="CU6" s="99"/>
      <c r="CV6" s="99"/>
      <c r="CW6" s="99"/>
      <c r="CX6" s="99"/>
      <c r="CY6" s="99"/>
      <c r="CZ6" s="99"/>
      <c r="DA6" s="99"/>
      <c r="DB6" s="99"/>
      <c r="DC6" s="99"/>
      <c r="DD6" s="99"/>
      <c r="DE6" s="99"/>
      <c r="DF6" s="100" t="s">
        <v>22</v>
      </c>
      <c r="DG6" s="99">
        <v>2022</v>
      </c>
      <c r="DH6" s="99"/>
      <c r="DI6" s="99"/>
      <c r="DJ6" s="99"/>
      <c r="DK6" s="99"/>
      <c r="DL6" s="99"/>
      <c r="DM6" s="99"/>
      <c r="DN6" s="99"/>
      <c r="DO6" s="99"/>
      <c r="DP6" s="99"/>
      <c r="DQ6" s="99"/>
      <c r="DR6" s="99"/>
      <c r="DS6" s="100" t="s">
        <v>23</v>
      </c>
      <c r="DT6" s="99">
        <v>2023</v>
      </c>
      <c r="DU6" s="99"/>
      <c r="DV6" s="99"/>
      <c r="DW6" s="99"/>
      <c r="DX6" s="99"/>
      <c r="DY6" s="99"/>
      <c r="DZ6" s="99"/>
      <c r="EA6" s="99"/>
      <c r="EB6" s="99"/>
      <c r="EC6" s="99"/>
      <c r="ED6" s="99"/>
      <c r="EE6" s="99"/>
      <c r="EF6" s="100" t="s">
        <v>24</v>
      </c>
      <c r="EG6" s="99">
        <v>2024</v>
      </c>
      <c r="EH6" s="99"/>
      <c r="EI6" s="99"/>
      <c r="EJ6" s="99"/>
      <c r="EK6" s="99"/>
      <c r="EL6" s="99"/>
      <c r="EM6" s="99"/>
      <c r="EN6" s="99"/>
      <c r="EO6" s="99"/>
      <c r="EP6" s="99"/>
      <c r="EQ6" s="99"/>
      <c r="ER6" s="99"/>
      <c r="ES6" s="100" t="s">
        <v>25</v>
      </c>
      <c r="ET6" s="99">
        <v>2025</v>
      </c>
      <c r="EU6" s="99"/>
      <c r="EV6" s="99"/>
      <c r="EW6" s="99"/>
      <c r="EX6" s="99"/>
      <c r="EY6" s="99"/>
      <c r="EZ6" s="99"/>
      <c r="FA6" s="99"/>
      <c r="FB6" s="99"/>
      <c r="FC6" s="99"/>
      <c r="FD6" s="99"/>
      <c r="FE6" s="99"/>
      <c r="FF6" s="100" t="s">
        <v>26</v>
      </c>
      <c r="FG6" s="99">
        <v>2026</v>
      </c>
      <c r="FH6" s="99"/>
      <c r="FI6" s="99"/>
      <c r="FJ6" s="99"/>
      <c r="FK6" s="99"/>
      <c r="FL6" s="99"/>
      <c r="FM6" s="99"/>
      <c r="FN6" s="99"/>
      <c r="FO6" s="99"/>
      <c r="FP6" s="99"/>
      <c r="FQ6" s="99"/>
      <c r="FR6" s="99"/>
      <c r="FS6" s="100" t="s">
        <v>158</v>
      </c>
    </row>
    <row r="7" spans="1:175" s="3" customFormat="1" ht="22.5" customHeight="1">
      <c r="B7" s="106"/>
      <c r="C7" s="11" t="s">
        <v>36</v>
      </c>
      <c r="D7" s="11" t="s">
        <v>37</v>
      </c>
      <c r="E7" s="11" t="s">
        <v>38</v>
      </c>
      <c r="F7" s="101"/>
      <c r="G7" s="11" t="s">
        <v>27</v>
      </c>
      <c r="H7" s="11" t="s">
        <v>28</v>
      </c>
      <c r="I7" s="11" t="s">
        <v>29</v>
      </c>
      <c r="J7" s="11" t="s">
        <v>30</v>
      </c>
      <c r="K7" s="11" t="s">
        <v>31</v>
      </c>
      <c r="L7" s="11" t="s">
        <v>32</v>
      </c>
      <c r="M7" s="11" t="s">
        <v>33</v>
      </c>
      <c r="N7" s="11" t="s">
        <v>34</v>
      </c>
      <c r="O7" s="11" t="s">
        <v>35</v>
      </c>
      <c r="P7" s="11" t="s">
        <v>36</v>
      </c>
      <c r="Q7" s="11" t="s">
        <v>37</v>
      </c>
      <c r="R7" s="11" t="s">
        <v>38</v>
      </c>
      <c r="S7" s="107"/>
      <c r="T7" s="11" t="s">
        <v>27</v>
      </c>
      <c r="U7" s="11" t="s">
        <v>28</v>
      </c>
      <c r="V7" s="11" t="s">
        <v>29</v>
      </c>
      <c r="W7" s="11" t="s">
        <v>30</v>
      </c>
      <c r="X7" s="11" t="s">
        <v>31</v>
      </c>
      <c r="Y7" s="11" t="s">
        <v>32</v>
      </c>
      <c r="Z7" s="11" t="s">
        <v>33</v>
      </c>
      <c r="AA7" s="11" t="s">
        <v>34</v>
      </c>
      <c r="AB7" s="11" t="s">
        <v>35</v>
      </c>
      <c r="AC7" s="11" t="s">
        <v>36</v>
      </c>
      <c r="AD7" s="11" t="s">
        <v>37</v>
      </c>
      <c r="AE7" s="11" t="s">
        <v>38</v>
      </c>
      <c r="AF7" s="107"/>
      <c r="AG7" s="11" t="s">
        <v>27</v>
      </c>
      <c r="AH7" s="11" t="s">
        <v>28</v>
      </c>
      <c r="AI7" s="11" t="s">
        <v>29</v>
      </c>
      <c r="AJ7" s="11" t="s">
        <v>30</v>
      </c>
      <c r="AK7" s="11" t="s">
        <v>31</v>
      </c>
      <c r="AL7" s="11" t="s">
        <v>32</v>
      </c>
      <c r="AM7" s="11" t="s">
        <v>33</v>
      </c>
      <c r="AN7" s="11" t="s">
        <v>34</v>
      </c>
      <c r="AO7" s="11" t="s">
        <v>35</v>
      </c>
      <c r="AP7" s="11" t="s">
        <v>36</v>
      </c>
      <c r="AQ7" s="11" t="s">
        <v>37</v>
      </c>
      <c r="AR7" s="11" t="s">
        <v>38</v>
      </c>
      <c r="AS7" s="107"/>
      <c r="AT7" s="11" t="s">
        <v>27</v>
      </c>
      <c r="AU7" s="11" t="s">
        <v>28</v>
      </c>
      <c r="AV7" s="11" t="s">
        <v>29</v>
      </c>
      <c r="AW7" s="11" t="s">
        <v>30</v>
      </c>
      <c r="AX7" s="11" t="s">
        <v>31</v>
      </c>
      <c r="AY7" s="11" t="s">
        <v>32</v>
      </c>
      <c r="AZ7" s="11" t="s">
        <v>33</v>
      </c>
      <c r="BA7" s="11" t="s">
        <v>34</v>
      </c>
      <c r="BB7" s="11" t="s">
        <v>35</v>
      </c>
      <c r="BC7" s="11" t="s">
        <v>36</v>
      </c>
      <c r="BD7" s="11" t="s">
        <v>37</v>
      </c>
      <c r="BE7" s="11" t="s">
        <v>38</v>
      </c>
      <c r="BF7" s="107"/>
      <c r="BG7" s="11" t="s">
        <v>27</v>
      </c>
      <c r="BH7" s="11" t="s">
        <v>28</v>
      </c>
      <c r="BI7" s="11" t="s">
        <v>29</v>
      </c>
      <c r="BJ7" s="11" t="s">
        <v>30</v>
      </c>
      <c r="BK7" s="11" t="s">
        <v>31</v>
      </c>
      <c r="BL7" s="11" t="s">
        <v>32</v>
      </c>
      <c r="BM7" s="11" t="s">
        <v>33</v>
      </c>
      <c r="BN7" s="11" t="s">
        <v>34</v>
      </c>
      <c r="BO7" s="11" t="s">
        <v>35</v>
      </c>
      <c r="BP7" s="11" t="s">
        <v>36</v>
      </c>
      <c r="BQ7" s="11" t="s">
        <v>37</v>
      </c>
      <c r="BR7" s="11" t="s">
        <v>38</v>
      </c>
      <c r="BS7" s="101"/>
      <c r="BT7" s="11" t="s">
        <v>27</v>
      </c>
      <c r="BU7" s="11" t="s">
        <v>28</v>
      </c>
      <c r="BV7" s="11" t="s">
        <v>29</v>
      </c>
      <c r="BW7" s="11" t="s">
        <v>30</v>
      </c>
      <c r="BX7" s="11" t="s">
        <v>31</v>
      </c>
      <c r="BY7" s="11" t="s">
        <v>32</v>
      </c>
      <c r="BZ7" s="11" t="s">
        <v>33</v>
      </c>
      <c r="CA7" s="11" t="s">
        <v>34</v>
      </c>
      <c r="CB7" s="11" t="s">
        <v>35</v>
      </c>
      <c r="CC7" s="11" t="s">
        <v>36</v>
      </c>
      <c r="CD7" s="11" t="s">
        <v>37</v>
      </c>
      <c r="CE7" s="11" t="s">
        <v>38</v>
      </c>
      <c r="CF7" s="101"/>
      <c r="CG7" s="11" t="s">
        <v>27</v>
      </c>
      <c r="CH7" s="11" t="s">
        <v>28</v>
      </c>
      <c r="CI7" s="11" t="s">
        <v>29</v>
      </c>
      <c r="CJ7" s="11" t="s">
        <v>30</v>
      </c>
      <c r="CK7" s="11" t="s">
        <v>31</v>
      </c>
      <c r="CL7" s="11" t="s">
        <v>32</v>
      </c>
      <c r="CM7" s="11" t="s">
        <v>33</v>
      </c>
      <c r="CN7" s="11" t="s">
        <v>34</v>
      </c>
      <c r="CO7" s="11" t="s">
        <v>35</v>
      </c>
      <c r="CP7" s="11" t="s">
        <v>36</v>
      </c>
      <c r="CQ7" s="11" t="s">
        <v>37</v>
      </c>
      <c r="CR7" s="11" t="s">
        <v>38</v>
      </c>
      <c r="CS7" s="101"/>
      <c r="CT7" s="11" t="s">
        <v>27</v>
      </c>
      <c r="CU7" s="11" t="s">
        <v>28</v>
      </c>
      <c r="CV7" s="11" t="s">
        <v>29</v>
      </c>
      <c r="CW7" s="11" t="s">
        <v>30</v>
      </c>
      <c r="CX7" s="11" t="s">
        <v>31</v>
      </c>
      <c r="CY7" s="11" t="s">
        <v>32</v>
      </c>
      <c r="CZ7" s="11" t="s">
        <v>33</v>
      </c>
      <c r="DA7" s="11" t="s">
        <v>34</v>
      </c>
      <c r="DB7" s="11" t="s">
        <v>35</v>
      </c>
      <c r="DC7" s="11" t="s">
        <v>36</v>
      </c>
      <c r="DD7" s="11" t="s">
        <v>37</v>
      </c>
      <c r="DE7" s="11" t="s">
        <v>38</v>
      </c>
      <c r="DF7" s="101"/>
      <c r="DG7" s="11" t="s">
        <v>27</v>
      </c>
      <c r="DH7" s="11" t="s">
        <v>28</v>
      </c>
      <c r="DI7" s="11" t="s">
        <v>29</v>
      </c>
      <c r="DJ7" s="11" t="s">
        <v>30</v>
      </c>
      <c r="DK7" s="11" t="s">
        <v>31</v>
      </c>
      <c r="DL7" s="11" t="s">
        <v>32</v>
      </c>
      <c r="DM7" s="11" t="s">
        <v>33</v>
      </c>
      <c r="DN7" s="11" t="s">
        <v>34</v>
      </c>
      <c r="DO7" s="11" t="s">
        <v>35</v>
      </c>
      <c r="DP7" s="11" t="s">
        <v>36</v>
      </c>
      <c r="DQ7" s="11" t="s">
        <v>37</v>
      </c>
      <c r="DR7" s="11" t="s">
        <v>38</v>
      </c>
      <c r="DS7" s="101"/>
      <c r="DT7" s="11" t="s">
        <v>27</v>
      </c>
      <c r="DU7" s="11" t="s">
        <v>28</v>
      </c>
      <c r="DV7" s="11" t="s">
        <v>29</v>
      </c>
      <c r="DW7" s="11" t="s">
        <v>30</v>
      </c>
      <c r="DX7" s="11" t="s">
        <v>31</v>
      </c>
      <c r="DY7" s="11" t="s">
        <v>32</v>
      </c>
      <c r="DZ7" s="11" t="s">
        <v>33</v>
      </c>
      <c r="EA7" s="11" t="s">
        <v>34</v>
      </c>
      <c r="EB7" s="11" t="s">
        <v>35</v>
      </c>
      <c r="EC7" s="11" t="s">
        <v>36</v>
      </c>
      <c r="ED7" s="11" t="s">
        <v>37</v>
      </c>
      <c r="EE7" s="11" t="s">
        <v>38</v>
      </c>
      <c r="EF7" s="101"/>
      <c r="EG7" s="11" t="s">
        <v>27</v>
      </c>
      <c r="EH7" s="11" t="s">
        <v>28</v>
      </c>
      <c r="EI7" s="11" t="s">
        <v>29</v>
      </c>
      <c r="EJ7" s="11" t="s">
        <v>30</v>
      </c>
      <c r="EK7" s="11" t="s">
        <v>31</v>
      </c>
      <c r="EL7" s="11" t="s">
        <v>32</v>
      </c>
      <c r="EM7" s="11" t="s">
        <v>33</v>
      </c>
      <c r="EN7" s="11" t="s">
        <v>34</v>
      </c>
      <c r="EO7" s="11" t="s">
        <v>35</v>
      </c>
      <c r="EP7" s="11" t="s">
        <v>36</v>
      </c>
      <c r="EQ7" s="11" t="s">
        <v>37</v>
      </c>
      <c r="ER7" s="11" t="s">
        <v>38</v>
      </c>
      <c r="ES7" s="101"/>
      <c r="ET7" s="11" t="s">
        <v>27</v>
      </c>
      <c r="EU7" s="11" t="s">
        <v>28</v>
      </c>
      <c r="EV7" s="11" t="s">
        <v>29</v>
      </c>
      <c r="EW7" s="11" t="s">
        <v>30</v>
      </c>
      <c r="EX7" s="11" t="s">
        <v>31</v>
      </c>
      <c r="EY7" s="11" t="s">
        <v>32</v>
      </c>
      <c r="EZ7" s="11" t="s">
        <v>33</v>
      </c>
      <c r="FA7" s="11" t="s">
        <v>34</v>
      </c>
      <c r="FB7" s="11" t="s">
        <v>35</v>
      </c>
      <c r="FC7" s="11" t="s">
        <v>36</v>
      </c>
      <c r="FD7" s="11" t="s">
        <v>37</v>
      </c>
      <c r="FE7" s="11" t="s">
        <v>38</v>
      </c>
      <c r="FF7" s="101"/>
      <c r="FG7" s="11" t="s">
        <v>27</v>
      </c>
      <c r="FH7" s="11" t="s">
        <v>28</v>
      </c>
      <c r="FI7" s="11" t="s">
        <v>29</v>
      </c>
      <c r="FJ7" s="11" t="s">
        <v>30</v>
      </c>
      <c r="FK7" s="11" t="s">
        <v>31</v>
      </c>
      <c r="FL7" s="11" t="s">
        <v>32</v>
      </c>
      <c r="FM7" s="11" t="s">
        <v>33</v>
      </c>
      <c r="FN7" s="11" t="s">
        <v>34</v>
      </c>
      <c r="FO7" s="11" t="s">
        <v>35</v>
      </c>
      <c r="FP7" s="11" t="s">
        <v>36</v>
      </c>
      <c r="FQ7" s="11" t="s">
        <v>37</v>
      </c>
      <c r="FR7" s="11" t="s">
        <v>38</v>
      </c>
      <c r="FS7" s="101"/>
    </row>
    <row r="8" spans="1:175" s="29" customFormat="1" ht="15">
      <c r="B8" s="30" t="s">
        <v>60</v>
      </c>
      <c r="C8" s="31">
        <f>+C9+C10</f>
        <v>96703.991999999998</v>
      </c>
      <c r="D8" s="31">
        <f>+D9+D10</f>
        <v>90220.554999999993</v>
      </c>
      <c r="E8" s="31">
        <f>+E9+E10</f>
        <v>97948.035999999993</v>
      </c>
      <c r="F8" s="31">
        <f>SUM(C8:E8)</f>
        <v>284872.58299999998</v>
      </c>
      <c r="G8" s="31">
        <f>SUM(G9:G10)</f>
        <v>94824.038</v>
      </c>
      <c r="H8" s="31">
        <f t="shared" ref="H8:R8" si="0">SUM(H9:H10)</f>
        <v>70604.516499999998</v>
      </c>
      <c r="I8" s="31">
        <f t="shared" si="0"/>
        <v>78976.799499999994</v>
      </c>
      <c r="J8" s="31">
        <f t="shared" si="0"/>
        <v>84672.648000000001</v>
      </c>
      <c r="K8" s="31">
        <f t="shared" si="0"/>
        <v>67146.841</v>
      </c>
      <c r="L8" s="31">
        <f t="shared" si="0"/>
        <v>80086.054000000004</v>
      </c>
      <c r="M8" s="31">
        <f t="shared" si="0"/>
        <v>84539.869000000006</v>
      </c>
      <c r="N8" s="31">
        <f t="shared" si="0"/>
        <v>80717.198000000004</v>
      </c>
      <c r="O8" s="31">
        <f t="shared" si="0"/>
        <v>67445.120999999999</v>
      </c>
      <c r="P8" s="31">
        <f t="shared" si="0"/>
        <v>74795.998000000007</v>
      </c>
      <c r="Q8" s="31">
        <f t="shared" si="0"/>
        <v>83813.827999999994</v>
      </c>
      <c r="R8" s="31">
        <f t="shared" si="0"/>
        <v>76425.7641</v>
      </c>
      <c r="S8" s="31">
        <f>SUM(G8:R8)</f>
        <v>944048.67510000011</v>
      </c>
      <c r="T8" s="31">
        <f>SUM(T9:T10)</f>
        <v>65499.451000000001</v>
      </c>
      <c r="U8" s="31">
        <f t="shared" ref="U8:AE8" si="1">SUM(U9:U10)</f>
        <v>54069.241000000002</v>
      </c>
      <c r="V8" s="31">
        <f t="shared" si="1"/>
        <v>80712.239000000001</v>
      </c>
      <c r="W8" s="31">
        <f t="shared" si="1"/>
        <v>58961.29</v>
      </c>
      <c r="X8" s="31">
        <f t="shared" si="1"/>
        <v>71488.345000000001</v>
      </c>
      <c r="Y8" s="31">
        <f t="shared" si="1"/>
        <v>81577.509000000005</v>
      </c>
      <c r="Z8" s="31">
        <f t="shared" si="1"/>
        <v>78775.217999999993</v>
      </c>
      <c r="AA8" s="31">
        <f t="shared" si="1"/>
        <v>93309.857999999993</v>
      </c>
      <c r="AB8" s="31">
        <f t="shared" si="1"/>
        <v>96348.043000000005</v>
      </c>
      <c r="AC8" s="31">
        <f t="shared" si="1"/>
        <v>103045.856</v>
      </c>
      <c r="AD8" s="31">
        <f t="shared" si="1"/>
        <v>117993.442</v>
      </c>
      <c r="AE8" s="31">
        <f t="shared" si="1"/>
        <v>147795.61900000001</v>
      </c>
      <c r="AF8" s="31">
        <f>SUM(T8:AE8)</f>
        <v>1049576.111</v>
      </c>
      <c r="AG8" s="31">
        <f>SUM(AG9:AG10)</f>
        <v>154752.54199999999</v>
      </c>
      <c r="AH8" s="31">
        <f t="shared" ref="AH8:AR8" si="2">SUM(AH9:AH10)</f>
        <v>150287.731</v>
      </c>
      <c r="AI8" s="31">
        <f t="shared" si="2"/>
        <v>187050.32500000001</v>
      </c>
      <c r="AJ8" s="31">
        <f t="shared" si="2"/>
        <v>190430.53630000001</v>
      </c>
      <c r="AK8" s="31">
        <f t="shared" si="2"/>
        <v>219671.21479999999</v>
      </c>
      <c r="AL8" s="31">
        <f t="shared" si="2"/>
        <v>225955.9253</v>
      </c>
      <c r="AM8" s="31">
        <f t="shared" si="2"/>
        <v>216691.32199999999</v>
      </c>
      <c r="AN8" s="31">
        <f t="shared" si="2"/>
        <v>207294.7812</v>
      </c>
      <c r="AO8" s="31">
        <f t="shared" si="2"/>
        <v>256666.06</v>
      </c>
      <c r="AP8" s="31">
        <f t="shared" si="2"/>
        <v>254785.13519999999</v>
      </c>
      <c r="AQ8" s="31">
        <f t="shared" si="2"/>
        <v>288010.89200000005</v>
      </c>
      <c r="AR8" s="31">
        <f t="shared" si="2"/>
        <v>295771.29898000002</v>
      </c>
      <c r="AS8" s="31">
        <f>SUM(AG8:AR8)</f>
        <v>2647367.7637800002</v>
      </c>
      <c r="AT8" s="31">
        <f t="shared" ref="AT8:BD8" si="3">SUM(AT9:AT10)</f>
        <v>254977.32499999998</v>
      </c>
      <c r="AU8" s="31">
        <f t="shared" si="3"/>
        <v>236715.89180000001</v>
      </c>
      <c r="AV8" s="31">
        <f t="shared" si="3"/>
        <v>253458.24734999999</v>
      </c>
      <c r="AW8" s="31">
        <f t="shared" si="3"/>
        <v>270754.484</v>
      </c>
      <c r="AX8" s="31">
        <f t="shared" si="3"/>
        <v>284140.99180000002</v>
      </c>
      <c r="AY8" s="31">
        <f t="shared" si="3"/>
        <v>279810.56174999999</v>
      </c>
      <c r="AZ8" s="31">
        <f t="shared" si="3"/>
        <v>282165.97750000004</v>
      </c>
      <c r="BA8" s="31">
        <f t="shared" si="3"/>
        <v>233144.78899999999</v>
      </c>
      <c r="BB8" s="31">
        <f t="shared" si="3"/>
        <v>290693.02548000001</v>
      </c>
      <c r="BC8" s="31">
        <f t="shared" si="3"/>
        <v>304336.07750000001</v>
      </c>
      <c r="BD8" s="31">
        <f t="shared" si="3"/>
        <v>292644.00329999998</v>
      </c>
      <c r="BE8" s="31">
        <f>SUM(BE9:BE10)</f>
        <v>280695.53700000001</v>
      </c>
      <c r="BF8" s="31">
        <f>SUM(AT8:BE8)</f>
        <v>3263536.9114799998</v>
      </c>
      <c r="BG8" s="31">
        <f t="shared" ref="BG8:BL8" si="4">SUM(BG9:BG10)</f>
        <v>273850.74900000001</v>
      </c>
      <c r="BH8" s="31">
        <f t="shared" si="4"/>
        <v>215548.79300000003</v>
      </c>
      <c r="BI8" s="31">
        <f t="shared" si="4"/>
        <v>261944.90849999999</v>
      </c>
      <c r="BJ8" s="31">
        <f t="shared" si="4"/>
        <v>217430.11910000001</v>
      </c>
      <c r="BK8" s="31">
        <f t="shared" si="4"/>
        <v>298001.59510000004</v>
      </c>
      <c r="BL8" s="31">
        <f t="shared" si="4"/>
        <v>278588.97200000007</v>
      </c>
      <c r="BM8" s="31">
        <f t="shared" ref="BM8:BR8" si="5">SUM(BM9:BM10)</f>
        <v>260311.48329999999</v>
      </c>
      <c r="BN8" s="31">
        <f t="shared" si="5"/>
        <v>243466.38</v>
      </c>
      <c r="BO8" s="31">
        <f t="shared" si="5"/>
        <v>275640.80300000001</v>
      </c>
      <c r="BP8" s="31">
        <f t="shared" si="5"/>
        <v>283232.69500000001</v>
      </c>
      <c r="BQ8" s="31">
        <f t="shared" si="5"/>
        <v>261137.723</v>
      </c>
      <c r="BR8" s="31">
        <f t="shared" si="5"/>
        <v>292577.70899999997</v>
      </c>
      <c r="BS8" s="31">
        <f>+SUM(BG8:BR8)</f>
        <v>3161731.9299999997</v>
      </c>
      <c r="BT8" s="31">
        <f t="shared" ref="BT8:CD8" si="6">SUM(BT9:BT10)</f>
        <v>273381.66899999999</v>
      </c>
      <c r="BU8" s="31">
        <f t="shared" si="6"/>
        <v>163897.68900000001</v>
      </c>
      <c r="BV8" s="31">
        <f t="shared" si="6"/>
        <v>171889.41699999999</v>
      </c>
      <c r="BW8" s="31">
        <f t="shared" si="6"/>
        <v>230011.93</v>
      </c>
      <c r="BX8" s="31">
        <f t="shared" si="6"/>
        <v>275612.78600000002</v>
      </c>
      <c r="BY8" s="31">
        <f t="shared" si="6"/>
        <v>264733.79399999999</v>
      </c>
      <c r="BZ8" s="31">
        <f t="shared" si="6"/>
        <v>155557.73300000001</v>
      </c>
      <c r="CA8" s="31">
        <f t="shared" si="6"/>
        <v>205377.29629999999</v>
      </c>
      <c r="CB8" s="31">
        <f t="shared" si="6"/>
        <v>242793.89739999999</v>
      </c>
      <c r="CC8" s="31">
        <f t="shared" si="6"/>
        <v>219703.2205</v>
      </c>
      <c r="CD8" s="31">
        <f t="shared" si="6"/>
        <v>288707.80340000003</v>
      </c>
      <c r="CE8" s="31">
        <f>SUM(CE9:CE10)</f>
        <v>287814.57799999998</v>
      </c>
      <c r="CF8" s="31">
        <f>+SUM(BT8:CE8)</f>
        <v>2779481.8136</v>
      </c>
      <c r="CG8" s="31">
        <f>SUM(CG9:CG10)</f>
        <v>261042.43340000001</v>
      </c>
      <c r="CH8" s="31">
        <f>SUM(CH9:CH10)</f>
        <v>219538.33850000001</v>
      </c>
      <c r="CI8" s="31">
        <f t="shared" ref="CI8:CR8" si="7">SUM(CI9:CI10)</f>
        <v>162374.75719999999</v>
      </c>
      <c r="CJ8" s="31">
        <f t="shared" si="7"/>
        <v>85368.492500000022</v>
      </c>
      <c r="CK8" s="31">
        <f t="shared" si="7"/>
        <v>233218.8468</v>
      </c>
      <c r="CL8" s="31">
        <f t="shared" si="7"/>
        <v>273293.64417799999</v>
      </c>
      <c r="CM8" s="31">
        <f t="shared" si="7"/>
        <v>222715.89470000003</v>
      </c>
      <c r="CN8" s="31">
        <f t="shared" si="7"/>
        <v>204528.32310100002</v>
      </c>
      <c r="CO8" s="31">
        <f t="shared" si="7"/>
        <v>269288.91207400005</v>
      </c>
      <c r="CP8" s="31">
        <f t="shared" si="7"/>
        <v>254624.84852000006</v>
      </c>
      <c r="CQ8" s="31">
        <f t="shared" si="7"/>
        <v>277431.26</v>
      </c>
      <c r="CR8" s="31">
        <f t="shared" si="7"/>
        <v>194120.78821799997</v>
      </c>
      <c r="CS8" s="14">
        <f>+SUM(CG8:CR8)</f>
        <v>2657546.5391910002</v>
      </c>
      <c r="CT8" s="31">
        <f t="shared" ref="CT8:DE8" si="8">SUM(CT9:CT10)</f>
        <v>254686.87</v>
      </c>
      <c r="CU8" s="31">
        <f t="shared" si="8"/>
        <v>251132.37</v>
      </c>
      <c r="CV8" s="31">
        <f t="shared" si="8"/>
        <v>266262.14</v>
      </c>
      <c r="CW8" s="31">
        <f t="shared" si="8"/>
        <v>256656.27516600001</v>
      </c>
      <c r="CX8" s="31">
        <f t="shared" si="8"/>
        <v>270016.43993200007</v>
      </c>
      <c r="CY8" s="31">
        <f t="shared" si="8"/>
        <v>247862.62984399995</v>
      </c>
      <c r="CZ8" s="31">
        <f t="shared" si="8"/>
        <v>213347.00263</v>
      </c>
      <c r="DA8" s="31">
        <f t="shared" si="8"/>
        <v>257369.55966399997</v>
      </c>
      <c r="DB8" s="31">
        <f t="shared" si="8"/>
        <v>205034.59219600004</v>
      </c>
      <c r="DC8" s="31">
        <f t="shared" si="8"/>
        <v>213854.73175599996</v>
      </c>
      <c r="DD8" s="31">
        <f t="shared" si="8"/>
        <v>231546.47533000002</v>
      </c>
      <c r="DE8" s="31">
        <f t="shared" si="8"/>
        <v>168038.71272400004</v>
      </c>
      <c r="DF8" s="14">
        <f>+SUM(CT8:DE8)</f>
        <v>2835807.7992420001</v>
      </c>
      <c r="DG8" s="31">
        <f t="shared" ref="DG8:DR8" si="9">SUM(DG9:DG10)</f>
        <v>239380.53032199995</v>
      </c>
      <c r="DH8" s="31">
        <f t="shared" si="9"/>
        <v>192740.60500000001</v>
      </c>
      <c r="DI8" s="31">
        <f t="shared" si="9"/>
        <v>203365.36</v>
      </c>
      <c r="DJ8" s="31">
        <f t="shared" si="9"/>
        <v>226956.78</v>
      </c>
      <c r="DK8" s="31">
        <f t="shared" si="9"/>
        <v>157920.88440000001</v>
      </c>
      <c r="DL8" s="31">
        <f t="shared" si="9"/>
        <v>236233.42305600003</v>
      </c>
      <c r="DM8" s="31">
        <f t="shared" si="9"/>
        <v>292127.46885800001</v>
      </c>
      <c r="DN8" s="31">
        <f t="shared" si="9"/>
        <v>254347.44999999995</v>
      </c>
      <c r="DO8" s="31">
        <f t="shared" si="9"/>
        <v>255760.46</v>
      </c>
      <c r="DP8" s="31">
        <f t="shared" si="9"/>
        <v>236049.81</v>
      </c>
      <c r="DQ8" s="31">
        <f t="shared" si="9"/>
        <v>152643.81</v>
      </c>
      <c r="DR8" s="31">
        <f t="shared" si="9"/>
        <v>187880.59137199997</v>
      </c>
      <c r="DS8" s="14">
        <f>+SUM(DG8:DR8)</f>
        <v>2635407.173008</v>
      </c>
      <c r="DT8" s="31">
        <f t="shared" ref="DT8:EE8" si="10">SUM(DT9:DT10)</f>
        <v>173390.36</v>
      </c>
      <c r="DU8" s="31">
        <f t="shared" si="10"/>
        <v>153830.18316399999</v>
      </c>
      <c r="DV8" s="31">
        <f t="shared" si="10"/>
        <v>252186.18999999994</v>
      </c>
      <c r="DW8" s="31">
        <f t="shared" si="10"/>
        <v>293879.44</v>
      </c>
      <c r="DX8" s="31">
        <f t="shared" si="10"/>
        <v>290920.92</v>
      </c>
      <c r="DY8" s="31">
        <f t="shared" si="10"/>
        <v>294160.00198200002</v>
      </c>
      <c r="DZ8" s="31">
        <f t="shared" si="10"/>
        <v>293711.37</v>
      </c>
      <c r="EA8" s="31">
        <f t="shared" si="10"/>
        <v>290027.25010199996</v>
      </c>
      <c r="EB8" s="31">
        <f t="shared" si="10"/>
        <v>289569.42</v>
      </c>
      <c r="EC8" s="31">
        <f t="shared" si="10"/>
        <v>276791.78422999999</v>
      </c>
      <c r="ED8" s="31">
        <f t="shared" si="10"/>
        <v>237307.5</v>
      </c>
      <c r="EE8" s="31">
        <f t="shared" si="10"/>
        <v>240725.86999999997</v>
      </c>
      <c r="EF8" s="14">
        <f>+SUM(DT8:EE8)</f>
        <v>3086500.2894779993</v>
      </c>
      <c r="EG8" s="31">
        <f t="shared" ref="EG8:ER8" si="11">SUM(EG9:EG10)</f>
        <v>164497.39999999997</v>
      </c>
      <c r="EH8" s="31">
        <f t="shared" si="11"/>
        <v>227551.69000000003</v>
      </c>
      <c r="EI8" s="31">
        <f t="shared" si="11"/>
        <v>234442.71999999997</v>
      </c>
      <c r="EJ8" s="31">
        <f t="shared" si="11"/>
        <v>213549.07</v>
      </c>
      <c r="EK8" s="31">
        <f t="shared" si="11"/>
        <v>276620.12</v>
      </c>
      <c r="EL8" s="31">
        <f t="shared" si="11"/>
        <v>272677.53000000003</v>
      </c>
      <c r="EM8" s="31">
        <f t="shared" si="11"/>
        <v>274843.69</v>
      </c>
      <c r="EN8" s="31">
        <f t="shared" si="11"/>
        <v>280762.59999999998</v>
      </c>
      <c r="EO8" s="31">
        <f t="shared" si="11"/>
        <v>285047.11000000004</v>
      </c>
      <c r="EP8" s="31">
        <f t="shared" si="11"/>
        <v>276569.68</v>
      </c>
      <c r="EQ8" s="31">
        <f t="shared" si="11"/>
        <v>271072.23801799997</v>
      </c>
      <c r="ER8" s="31">
        <f t="shared" si="11"/>
        <v>294214.69759199995</v>
      </c>
      <c r="ES8" s="14">
        <f>+SUM(EG8:ER8)</f>
        <v>3071848.5456099999</v>
      </c>
      <c r="ET8" s="31">
        <f t="shared" ref="ET8:FE8" si="12">SUM(ET9:ET10)</f>
        <v>270892.37724200002</v>
      </c>
      <c r="EU8" s="31">
        <f t="shared" si="12"/>
        <v>243913.22</v>
      </c>
      <c r="EV8" s="31">
        <f t="shared" si="12"/>
        <v>262488.82</v>
      </c>
      <c r="EW8" s="31">
        <f t="shared" si="12"/>
        <v>216477.78999999998</v>
      </c>
      <c r="EX8" s="31">
        <f t="shared" si="12"/>
        <v>223993.90943600002</v>
      </c>
      <c r="EY8" s="31">
        <f t="shared" si="12"/>
        <v>258105.43212199997</v>
      </c>
      <c r="EZ8" s="31">
        <f t="shared" si="12"/>
        <v>201589.64</v>
      </c>
      <c r="FA8" s="31">
        <f t="shared" si="12"/>
        <v>277283.29791600007</v>
      </c>
      <c r="FB8" s="31">
        <f t="shared" si="12"/>
        <v>275162.81</v>
      </c>
      <c r="FC8" s="31">
        <f t="shared" si="12"/>
        <v>250993.52202000003</v>
      </c>
      <c r="FD8" s="31">
        <f t="shared" si="12"/>
        <v>205238.16000000003</v>
      </c>
      <c r="FE8" s="31">
        <f t="shared" si="12"/>
        <v>240607.58000000002</v>
      </c>
      <c r="FF8" s="14">
        <f>+SUM(ET8:FE8)</f>
        <v>2926746.5587360002</v>
      </c>
      <c r="FG8" s="31">
        <f>SUM(FG9:FG10)</f>
        <v>249321.94</v>
      </c>
      <c r="FH8" s="31">
        <f>SUM(FH9:FH10)</f>
        <v>198429.24</v>
      </c>
      <c r="FI8" s="31">
        <f t="shared" ref="FI8:FR8" si="13">SUM(FI9:FI10)</f>
        <v>250476.45999999996</v>
      </c>
      <c r="FJ8" s="31">
        <f t="shared" si="13"/>
        <v>257258.49</v>
      </c>
      <c r="FK8" s="31">
        <f t="shared" si="13"/>
        <v>230026.36</v>
      </c>
      <c r="FL8" s="31">
        <f t="shared" si="13"/>
        <v>258162.75</v>
      </c>
      <c r="FM8" s="31">
        <f t="shared" si="13"/>
        <v>284548</v>
      </c>
      <c r="FN8" s="31">
        <f t="shared" si="13"/>
        <v>0</v>
      </c>
      <c r="FO8" s="31">
        <f t="shared" si="13"/>
        <v>0</v>
      </c>
      <c r="FP8" s="31">
        <f t="shared" si="13"/>
        <v>0</v>
      </c>
      <c r="FQ8" s="31">
        <f t="shared" si="13"/>
        <v>0</v>
      </c>
      <c r="FR8" s="31">
        <f t="shared" si="13"/>
        <v>0</v>
      </c>
      <c r="FS8" s="14">
        <f>+SUM(FG8:FR8)</f>
        <v>1728223.2399999998</v>
      </c>
    </row>
    <row r="9" spans="1:175" s="27" customFormat="1" ht="14.25">
      <c r="B9" s="32" t="s">
        <v>61</v>
      </c>
      <c r="C9" s="14">
        <v>95327.991999999998</v>
      </c>
      <c r="D9" s="14">
        <v>88969.554999999993</v>
      </c>
      <c r="E9" s="14">
        <v>96645.035999999993</v>
      </c>
      <c r="F9" s="14">
        <f>+SUM(C9:E9)</f>
        <v>280942.58299999998</v>
      </c>
      <c r="G9" s="14">
        <v>93529.038</v>
      </c>
      <c r="H9" s="14">
        <v>69126.516499999998</v>
      </c>
      <c r="I9" s="14">
        <v>77397.799499999994</v>
      </c>
      <c r="J9" s="14">
        <v>83440.648000000001</v>
      </c>
      <c r="K9" s="14">
        <v>65486.841</v>
      </c>
      <c r="L9" s="14">
        <v>78374.054000000004</v>
      </c>
      <c r="M9" s="14">
        <v>82782.869000000006</v>
      </c>
      <c r="N9" s="14">
        <v>78872.198000000004</v>
      </c>
      <c r="O9" s="14">
        <v>66043.120999999999</v>
      </c>
      <c r="P9" s="14">
        <v>73273.998000000007</v>
      </c>
      <c r="Q9" s="14">
        <v>82403.827999999994</v>
      </c>
      <c r="R9" s="14">
        <v>75122.7641</v>
      </c>
      <c r="S9" s="14">
        <f>+SUM(G9:R9)</f>
        <v>925853.67510000011</v>
      </c>
      <c r="T9" s="14">
        <v>64157.451000000001</v>
      </c>
      <c r="U9" s="14">
        <v>52769.241000000002</v>
      </c>
      <c r="V9" s="14">
        <v>79224.239000000001</v>
      </c>
      <c r="W9" s="14">
        <v>57467.29</v>
      </c>
      <c r="X9" s="14">
        <v>69939.345000000001</v>
      </c>
      <c r="Y9" s="14">
        <v>80185.509000000005</v>
      </c>
      <c r="Z9" s="14">
        <v>77249.217999999993</v>
      </c>
      <c r="AA9" s="14">
        <v>91593.857999999993</v>
      </c>
      <c r="AB9" s="14">
        <v>94697.043000000005</v>
      </c>
      <c r="AC9" s="14">
        <v>101581.45600000001</v>
      </c>
      <c r="AD9" s="14">
        <v>116274.442</v>
      </c>
      <c r="AE9" s="14">
        <v>146311.61900000001</v>
      </c>
      <c r="AF9" s="14">
        <f>+SUM(T9:AE9)</f>
        <v>1031450.7109999999</v>
      </c>
      <c r="AG9" s="14">
        <v>153080.54199999999</v>
      </c>
      <c r="AH9" s="14">
        <v>148536.731</v>
      </c>
      <c r="AI9" s="14">
        <v>185218.32500000001</v>
      </c>
      <c r="AJ9" s="14">
        <v>188625.53630000001</v>
      </c>
      <c r="AK9" s="14">
        <v>217863.21479999999</v>
      </c>
      <c r="AL9" s="14">
        <v>223985.9253</v>
      </c>
      <c r="AM9" s="14">
        <v>214696.32199999999</v>
      </c>
      <c r="AN9" s="14">
        <v>205417.7812</v>
      </c>
      <c r="AO9" s="14">
        <v>255004.06</v>
      </c>
      <c r="AP9" s="14">
        <v>252983.13519999999</v>
      </c>
      <c r="AQ9" s="14">
        <v>286434.89200000005</v>
      </c>
      <c r="AR9" s="14">
        <v>294233.29898000002</v>
      </c>
      <c r="AS9" s="14">
        <f>+SUM(AG9:AR9)</f>
        <v>2626079.7637800002</v>
      </c>
      <c r="AT9" s="14">
        <v>253225.32499999998</v>
      </c>
      <c r="AU9" s="14">
        <v>235065.89180000001</v>
      </c>
      <c r="AV9" s="14">
        <v>251557.24734999999</v>
      </c>
      <c r="AW9" s="14">
        <v>269017.484</v>
      </c>
      <c r="AX9" s="14">
        <v>282404.99180000002</v>
      </c>
      <c r="AY9" s="14">
        <v>277876.56174999999</v>
      </c>
      <c r="AZ9" s="14">
        <v>280504.97749999998</v>
      </c>
      <c r="BA9" s="14">
        <v>230776.78899999999</v>
      </c>
      <c r="BB9" s="14">
        <v>288650.02548000001</v>
      </c>
      <c r="BC9" s="14">
        <v>302411.07750000001</v>
      </c>
      <c r="BD9" s="14">
        <v>290901.00329999998</v>
      </c>
      <c r="BE9" s="14">
        <v>278940.53700000001</v>
      </c>
      <c r="BF9" s="14">
        <f>+SUM(AT9:BE9)</f>
        <v>3241331.9114799998</v>
      </c>
      <c r="BG9" s="14">
        <v>272195.74900000001</v>
      </c>
      <c r="BH9" s="14">
        <v>213995.79300000003</v>
      </c>
      <c r="BI9" s="14">
        <v>260431.90849999999</v>
      </c>
      <c r="BJ9" s="14">
        <v>215620.11910000001</v>
      </c>
      <c r="BK9" s="14">
        <v>296027.59510000004</v>
      </c>
      <c r="BL9" s="14">
        <v>277214.97200000007</v>
      </c>
      <c r="BM9" s="14">
        <v>258612.48329999999</v>
      </c>
      <c r="BN9" s="14">
        <v>241357.38</v>
      </c>
      <c r="BO9" s="14">
        <v>273644.80300000001</v>
      </c>
      <c r="BP9" s="14">
        <v>281386.69500000001</v>
      </c>
      <c r="BQ9" s="14">
        <v>259271.723</v>
      </c>
      <c r="BR9" s="14">
        <v>290859.70899999997</v>
      </c>
      <c r="BS9" s="14">
        <f>+SUM(BG9:BR9)</f>
        <v>3140618.9299999997</v>
      </c>
      <c r="BT9" s="14">
        <v>271683.66899999999</v>
      </c>
      <c r="BU9" s="14">
        <v>162385.68900000001</v>
      </c>
      <c r="BV9" s="14">
        <v>170128.41699999999</v>
      </c>
      <c r="BW9" s="14">
        <v>228282.93</v>
      </c>
      <c r="BX9" s="14">
        <v>273813.78600000002</v>
      </c>
      <c r="BY9" s="14">
        <v>262749.79399999999</v>
      </c>
      <c r="BZ9" s="14">
        <v>153689.73300000001</v>
      </c>
      <c r="CA9" s="14">
        <v>203179.29629999999</v>
      </c>
      <c r="CB9" s="14">
        <v>240700.89739999999</v>
      </c>
      <c r="CC9" s="14">
        <v>217361.2205</v>
      </c>
      <c r="CD9" s="14">
        <v>286610.80340000003</v>
      </c>
      <c r="CE9" s="14">
        <v>285541.57799999998</v>
      </c>
      <c r="CF9" s="14">
        <f>+SUM(BT9:CE9)</f>
        <v>2756127.8136</v>
      </c>
      <c r="CG9" s="14">
        <v>259150.43340000001</v>
      </c>
      <c r="CH9" s="14">
        <v>217509.33850000001</v>
      </c>
      <c r="CI9" s="14">
        <v>161303.75719999999</v>
      </c>
      <c r="CJ9" s="14">
        <v>85264.492500000022</v>
      </c>
      <c r="CK9" s="14">
        <v>233128.8468</v>
      </c>
      <c r="CL9" s="14">
        <v>273102.64417799999</v>
      </c>
      <c r="CM9" s="14">
        <v>222318.89470000003</v>
      </c>
      <c r="CN9" s="14">
        <v>203981.32310100002</v>
      </c>
      <c r="CO9" s="14">
        <v>268781.91207400005</v>
      </c>
      <c r="CP9" s="14">
        <v>253913.84852000006</v>
      </c>
      <c r="CQ9" s="14">
        <v>276335.26</v>
      </c>
      <c r="CR9" s="14">
        <v>193122.78821799997</v>
      </c>
      <c r="CS9" s="14">
        <f t="shared" ref="CS9:CS22" si="14">+SUM(CG9:CR9)</f>
        <v>2647913.5391910002</v>
      </c>
      <c r="CT9" s="14">
        <v>253480.87</v>
      </c>
      <c r="CU9" s="14">
        <v>250460.37</v>
      </c>
      <c r="CV9" s="14">
        <v>265563.14</v>
      </c>
      <c r="CW9" s="14">
        <v>256205.27516600001</v>
      </c>
      <c r="CX9" s="14">
        <v>269460.43993200007</v>
      </c>
      <c r="CY9" s="14">
        <v>247067.62984399995</v>
      </c>
      <c r="CZ9" s="14">
        <v>212484.00263</v>
      </c>
      <c r="DA9" s="14">
        <v>256290.55966399997</v>
      </c>
      <c r="DB9" s="14">
        <v>203995.59219600004</v>
      </c>
      <c r="DC9" s="14">
        <v>212829.73175599996</v>
      </c>
      <c r="DD9" s="14">
        <v>230671.47533000002</v>
      </c>
      <c r="DE9" s="14">
        <v>167072.71272400004</v>
      </c>
      <c r="DF9" s="14">
        <f t="shared" ref="DF9:DF22" si="15">+SUM(CT9:DE9)</f>
        <v>2825581.7992420001</v>
      </c>
      <c r="DG9" s="14">
        <v>238698.53032199995</v>
      </c>
      <c r="DH9" s="14">
        <v>191994.60500000001</v>
      </c>
      <c r="DI9" s="14">
        <v>202056.36</v>
      </c>
      <c r="DJ9" s="14">
        <v>225604.78</v>
      </c>
      <c r="DK9" s="14">
        <v>156497.88440000001</v>
      </c>
      <c r="DL9" s="14">
        <v>234780.42305600003</v>
      </c>
      <c r="DM9" s="14">
        <v>290415.46885800001</v>
      </c>
      <c r="DN9" s="14">
        <v>252562.44999999995</v>
      </c>
      <c r="DO9" s="14">
        <v>254178.46</v>
      </c>
      <c r="DP9" s="14">
        <v>234515.81</v>
      </c>
      <c r="DQ9" s="14">
        <v>151244.81</v>
      </c>
      <c r="DR9" s="14">
        <v>186848.59137199997</v>
      </c>
      <c r="DS9" s="14">
        <f t="shared" ref="DS9:DS22" si="16">+SUM(DG9:DR9)</f>
        <v>2619398.173008</v>
      </c>
      <c r="DT9" s="14">
        <v>173214.36</v>
      </c>
      <c r="DU9" s="14">
        <v>153583.18316399999</v>
      </c>
      <c r="DV9" s="14">
        <v>250802.18999999994</v>
      </c>
      <c r="DW9" s="14">
        <v>292531.44</v>
      </c>
      <c r="DX9" s="14">
        <v>289277.92</v>
      </c>
      <c r="DY9" s="14">
        <v>292769.00198200002</v>
      </c>
      <c r="DZ9" s="14">
        <v>292334.37</v>
      </c>
      <c r="EA9" s="14">
        <v>288485.25010199996</v>
      </c>
      <c r="EB9" s="14">
        <v>287830.42</v>
      </c>
      <c r="EC9" s="14">
        <v>275144.78422999999</v>
      </c>
      <c r="ED9" s="14">
        <v>235647.5</v>
      </c>
      <c r="EE9" s="14">
        <v>239282.86999999997</v>
      </c>
      <c r="EF9" s="14">
        <f t="shared" ref="EF9:EF22" si="17">+SUM(DT9:EE9)</f>
        <v>3070903.2894779993</v>
      </c>
      <c r="EG9" s="14">
        <v>163289.39999999997</v>
      </c>
      <c r="EH9" s="14">
        <v>225922.69000000003</v>
      </c>
      <c r="EI9" s="14">
        <v>232709.71999999997</v>
      </c>
      <c r="EJ9" s="14">
        <v>211918.07</v>
      </c>
      <c r="EK9" s="14">
        <v>274551.12</v>
      </c>
      <c r="EL9" s="14">
        <v>270576.53000000003</v>
      </c>
      <c r="EM9" s="14">
        <v>272416.69</v>
      </c>
      <c r="EN9" s="14">
        <v>277990.59999999998</v>
      </c>
      <c r="EO9" s="14">
        <v>282426.11000000004</v>
      </c>
      <c r="EP9" s="14">
        <v>274046.68</v>
      </c>
      <c r="EQ9" s="14">
        <v>268904.23801799997</v>
      </c>
      <c r="ER9" s="14">
        <v>291955.69759199995</v>
      </c>
      <c r="ES9" s="14">
        <f>+SUM(EG9:ER9)</f>
        <v>3046707.5456099999</v>
      </c>
      <c r="ET9" s="14">
        <v>269518.37724200002</v>
      </c>
      <c r="EU9" s="14">
        <v>242714.22</v>
      </c>
      <c r="EV9" s="14">
        <v>260765.82</v>
      </c>
      <c r="EW9" s="14">
        <v>214830.78999999998</v>
      </c>
      <c r="EX9" s="14">
        <v>222215.90943600002</v>
      </c>
      <c r="EY9" s="14">
        <v>256195.43212199997</v>
      </c>
      <c r="EZ9" s="14">
        <v>199267.64</v>
      </c>
      <c r="FA9" s="14">
        <v>275135.29791600007</v>
      </c>
      <c r="FB9" s="14">
        <v>273503.81</v>
      </c>
      <c r="FC9" s="14">
        <v>248614.52202000003</v>
      </c>
      <c r="FD9" s="14">
        <v>203353.16000000003</v>
      </c>
      <c r="FE9" s="14">
        <v>239175.58000000002</v>
      </c>
      <c r="FF9" s="14">
        <f>+SUM(ET9:FE9)</f>
        <v>2905290.5587360002</v>
      </c>
      <c r="FG9" s="14">
        <v>247904.94</v>
      </c>
      <c r="FH9" s="14">
        <v>197290.23999999999</v>
      </c>
      <c r="FI9" s="14">
        <v>248913.45999999996</v>
      </c>
      <c r="FJ9" s="14">
        <v>255495.49</v>
      </c>
      <c r="FK9" s="14">
        <v>227988.36</v>
      </c>
      <c r="FL9" s="14">
        <v>256669.75</v>
      </c>
      <c r="FM9" s="14">
        <v>282597</v>
      </c>
      <c r="FN9" s="14"/>
      <c r="FO9" s="14"/>
      <c r="FP9" s="14"/>
      <c r="FQ9" s="14"/>
      <c r="FR9" s="14"/>
      <c r="FS9" s="14">
        <f>+SUM(FG9:FR9)</f>
        <v>1716859.2399999998</v>
      </c>
    </row>
    <row r="10" spans="1:175" s="27" customFormat="1" ht="14.25">
      <c r="B10" s="32" t="s">
        <v>62</v>
      </c>
      <c r="C10" s="14">
        <v>1376</v>
      </c>
      <c r="D10" s="14">
        <v>1251</v>
      </c>
      <c r="E10" s="14">
        <v>1303</v>
      </c>
      <c r="F10" s="14">
        <f t="shared" ref="F10:F22" si="18">+SUM(C10:E10)</f>
        <v>3930</v>
      </c>
      <c r="G10" s="14">
        <v>1295</v>
      </c>
      <c r="H10" s="14">
        <v>1478</v>
      </c>
      <c r="I10" s="14">
        <v>1579</v>
      </c>
      <c r="J10" s="14">
        <v>1232</v>
      </c>
      <c r="K10" s="14">
        <v>1660</v>
      </c>
      <c r="L10" s="14">
        <v>1712</v>
      </c>
      <c r="M10" s="14">
        <v>1757</v>
      </c>
      <c r="N10" s="14">
        <v>1845</v>
      </c>
      <c r="O10" s="14">
        <v>1402</v>
      </c>
      <c r="P10" s="14">
        <v>1522</v>
      </c>
      <c r="Q10" s="14">
        <v>1410</v>
      </c>
      <c r="R10" s="14">
        <v>1303</v>
      </c>
      <c r="S10" s="14">
        <f t="shared" ref="S10:S22" si="19">+SUM(G10:R10)</f>
        <v>18195</v>
      </c>
      <c r="T10" s="14">
        <v>1342</v>
      </c>
      <c r="U10" s="14">
        <v>1300</v>
      </c>
      <c r="V10" s="14">
        <v>1488</v>
      </c>
      <c r="W10" s="14">
        <v>1494</v>
      </c>
      <c r="X10" s="14">
        <v>1549</v>
      </c>
      <c r="Y10" s="14">
        <v>1392</v>
      </c>
      <c r="Z10" s="14">
        <v>1526</v>
      </c>
      <c r="AA10" s="14">
        <v>1716</v>
      </c>
      <c r="AB10" s="14">
        <v>1651</v>
      </c>
      <c r="AC10" s="14">
        <v>1464.4</v>
      </c>
      <c r="AD10" s="14">
        <v>1719</v>
      </c>
      <c r="AE10" s="14">
        <v>1484</v>
      </c>
      <c r="AF10" s="14">
        <f t="shared" ref="AF10:AF22" si="20">+SUM(T10:AE10)</f>
        <v>18125.400000000001</v>
      </c>
      <c r="AG10" s="14">
        <v>1672</v>
      </c>
      <c r="AH10" s="14">
        <v>1751</v>
      </c>
      <c r="AI10" s="14">
        <v>1832</v>
      </c>
      <c r="AJ10" s="14">
        <v>1805</v>
      </c>
      <c r="AK10" s="14">
        <v>1808</v>
      </c>
      <c r="AL10" s="14">
        <v>1970</v>
      </c>
      <c r="AM10" s="14">
        <v>1995</v>
      </c>
      <c r="AN10" s="14">
        <v>1877</v>
      </c>
      <c r="AO10" s="14">
        <v>1662</v>
      </c>
      <c r="AP10" s="14">
        <v>1802</v>
      </c>
      <c r="AQ10" s="14">
        <v>1576</v>
      </c>
      <c r="AR10" s="14">
        <v>1538</v>
      </c>
      <c r="AS10" s="14">
        <f t="shared" ref="AS10:AS21" si="21">+SUM(AG10:AR10)</f>
        <v>21288</v>
      </c>
      <c r="AT10" s="14">
        <v>1752</v>
      </c>
      <c r="AU10" s="14">
        <v>1650</v>
      </c>
      <c r="AV10" s="14">
        <v>1901</v>
      </c>
      <c r="AW10" s="14">
        <v>1737</v>
      </c>
      <c r="AX10" s="14">
        <v>1736</v>
      </c>
      <c r="AY10" s="14">
        <v>1934</v>
      </c>
      <c r="AZ10" s="14">
        <v>1661.00000000006</v>
      </c>
      <c r="BA10" s="14">
        <v>2368</v>
      </c>
      <c r="BB10" s="14">
        <v>2043</v>
      </c>
      <c r="BC10" s="14">
        <v>1925</v>
      </c>
      <c r="BD10" s="14">
        <v>1743</v>
      </c>
      <c r="BE10" s="14">
        <v>1755</v>
      </c>
      <c r="BF10" s="14">
        <f t="shared" ref="BF10:BF21" si="22">+SUM(AT10:BE10)</f>
        <v>22205.000000000058</v>
      </c>
      <c r="BG10" s="14">
        <v>1655</v>
      </c>
      <c r="BH10" s="14">
        <v>1553</v>
      </c>
      <c r="BI10" s="14">
        <v>1513</v>
      </c>
      <c r="BJ10" s="14">
        <v>1810</v>
      </c>
      <c r="BK10" s="14">
        <v>1974</v>
      </c>
      <c r="BL10" s="14">
        <v>1374</v>
      </c>
      <c r="BM10" s="14">
        <v>1699</v>
      </c>
      <c r="BN10" s="14">
        <v>2109</v>
      </c>
      <c r="BO10" s="14">
        <v>1996</v>
      </c>
      <c r="BP10" s="14">
        <v>1846</v>
      </c>
      <c r="BQ10" s="14">
        <v>1866</v>
      </c>
      <c r="BR10" s="14">
        <v>1718</v>
      </c>
      <c r="BS10" s="14">
        <f t="shared" ref="BS10:BS22" si="23">+SUM(BG10:BR10)</f>
        <v>21113</v>
      </c>
      <c r="BT10" s="14">
        <v>1698</v>
      </c>
      <c r="BU10" s="14">
        <v>1512</v>
      </c>
      <c r="BV10" s="14">
        <v>1761</v>
      </c>
      <c r="BW10" s="14">
        <v>1729</v>
      </c>
      <c r="BX10" s="14">
        <v>1799</v>
      </c>
      <c r="BY10" s="14">
        <v>1984</v>
      </c>
      <c r="BZ10" s="14">
        <v>1868</v>
      </c>
      <c r="CA10" s="14">
        <v>2198</v>
      </c>
      <c r="CB10" s="14">
        <v>2093</v>
      </c>
      <c r="CC10" s="14">
        <v>2342</v>
      </c>
      <c r="CD10" s="14">
        <v>2097</v>
      </c>
      <c r="CE10" s="14">
        <v>2273</v>
      </c>
      <c r="CF10" s="14">
        <f t="shared" ref="CF10:CF22" si="24">+SUM(BT10:CE10)</f>
        <v>23354</v>
      </c>
      <c r="CG10" s="14">
        <v>1892</v>
      </c>
      <c r="CH10" s="14">
        <v>2029</v>
      </c>
      <c r="CI10" s="14">
        <v>1071</v>
      </c>
      <c r="CJ10" s="14">
        <v>104</v>
      </c>
      <c r="CK10" s="14">
        <v>90</v>
      </c>
      <c r="CL10" s="14">
        <v>191</v>
      </c>
      <c r="CM10" s="14">
        <v>397</v>
      </c>
      <c r="CN10" s="14">
        <v>547</v>
      </c>
      <c r="CO10" s="14">
        <v>507</v>
      </c>
      <c r="CP10" s="14">
        <v>711</v>
      </c>
      <c r="CQ10" s="14">
        <v>1096</v>
      </c>
      <c r="CR10" s="14">
        <v>998</v>
      </c>
      <c r="CS10" s="14">
        <f t="shared" si="14"/>
        <v>9633</v>
      </c>
      <c r="CT10" s="14">
        <v>1206</v>
      </c>
      <c r="CU10" s="14">
        <v>672</v>
      </c>
      <c r="CV10" s="14">
        <v>699</v>
      </c>
      <c r="CW10" s="14">
        <v>451</v>
      </c>
      <c r="CX10" s="14">
        <v>556</v>
      </c>
      <c r="CY10" s="14">
        <v>795</v>
      </c>
      <c r="CZ10" s="14">
        <v>863</v>
      </c>
      <c r="DA10" s="14">
        <v>1079</v>
      </c>
      <c r="DB10" s="14">
        <v>1039</v>
      </c>
      <c r="DC10" s="14">
        <v>1025</v>
      </c>
      <c r="DD10" s="14">
        <v>875</v>
      </c>
      <c r="DE10" s="14">
        <v>966</v>
      </c>
      <c r="DF10" s="14">
        <f t="shared" si="15"/>
        <v>10226</v>
      </c>
      <c r="DG10" s="14">
        <v>682</v>
      </c>
      <c r="DH10" s="14">
        <v>746</v>
      </c>
      <c r="DI10" s="14">
        <v>1309</v>
      </c>
      <c r="DJ10" s="14">
        <v>1352</v>
      </c>
      <c r="DK10" s="14">
        <v>1423</v>
      </c>
      <c r="DL10" s="14">
        <v>1453</v>
      </c>
      <c r="DM10" s="14">
        <v>1712</v>
      </c>
      <c r="DN10" s="14">
        <v>1785</v>
      </c>
      <c r="DO10" s="14">
        <v>1582</v>
      </c>
      <c r="DP10" s="14">
        <v>1534</v>
      </c>
      <c r="DQ10" s="14">
        <v>1399</v>
      </c>
      <c r="DR10" s="14">
        <v>1032</v>
      </c>
      <c r="DS10" s="14">
        <f t="shared" si="16"/>
        <v>16009</v>
      </c>
      <c r="DT10" s="14">
        <v>176</v>
      </c>
      <c r="DU10" s="14">
        <v>247</v>
      </c>
      <c r="DV10" s="14">
        <v>1384</v>
      </c>
      <c r="DW10" s="14">
        <v>1348</v>
      </c>
      <c r="DX10" s="14">
        <v>1643</v>
      </c>
      <c r="DY10" s="14">
        <v>1391</v>
      </c>
      <c r="DZ10" s="14">
        <v>1377</v>
      </c>
      <c r="EA10" s="14">
        <v>1542</v>
      </c>
      <c r="EB10" s="14">
        <v>1739</v>
      </c>
      <c r="EC10" s="14">
        <v>1647</v>
      </c>
      <c r="ED10" s="14">
        <v>1660</v>
      </c>
      <c r="EE10" s="14">
        <v>1443</v>
      </c>
      <c r="EF10" s="14">
        <f t="shared" si="17"/>
        <v>15597</v>
      </c>
      <c r="EG10" s="14">
        <v>1208</v>
      </c>
      <c r="EH10" s="14">
        <v>1629</v>
      </c>
      <c r="EI10" s="14">
        <v>1733</v>
      </c>
      <c r="EJ10" s="14">
        <v>1631</v>
      </c>
      <c r="EK10" s="14">
        <v>2069</v>
      </c>
      <c r="EL10" s="14">
        <v>2101</v>
      </c>
      <c r="EM10" s="14">
        <v>2427</v>
      </c>
      <c r="EN10" s="14">
        <v>2772</v>
      </c>
      <c r="EO10" s="14">
        <v>2621</v>
      </c>
      <c r="EP10" s="14">
        <v>2523</v>
      </c>
      <c r="EQ10" s="14">
        <v>2168</v>
      </c>
      <c r="ER10" s="14">
        <v>2259</v>
      </c>
      <c r="ES10" s="14">
        <f>+SUM(EG10:ER10)</f>
        <v>25141</v>
      </c>
      <c r="ET10" s="14">
        <v>1374</v>
      </c>
      <c r="EU10" s="14">
        <v>1199</v>
      </c>
      <c r="EV10" s="14">
        <v>1723</v>
      </c>
      <c r="EW10" s="14">
        <v>1647</v>
      </c>
      <c r="EX10" s="14">
        <v>1778</v>
      </c>
      <c r="EY10" s="14">
        <v>1910</v>
      </c>
      <c r="EZ10" s="14">
        <v>2322</v>
      </c>
      <c r="FA10" s="14">
        <v>2148</v>
      </c>
      <c r="FB10" s="14">
        <v>1659</v>
      </c>
      <c r="FC10" s="14">
        <v>2379</v>
      </c>
      <c r="FD10" s="14">
        <v>1885</v>
      </c>
      <c r="FE10" s="14">
        <v>1432</v>
      </c>
      <c r="FF10" s="14">
        <f>+SUM(ET10:FE10)</f>
        <v>21456</v>
      </c>
      <c r="FG10" s="14">
        <v>1417</v>
      </c>
      <c r="FH10" s="14">
        <v>1139</v>
      </c>
      <c r="FI10" s="14">
        <v>1563</v>
      </c>
      <c r="FJ10" s="14">
        <v>1763</v>
      </c>
      <c r="FK10" s="14">
        <v>2038</v>
      </c>
      <c r="FL10" s="14">
        <v>1493</v>
      </c>
      <c r="FM10" s="14">
        <v>1951</v>
      </c>
      <c r="FN10" s="14"/>
      <c r="FO10" s="14"/>
      <c r="FP10" s="14"/>
      <c r="FQ10" s="14"/>
      <c r="FR10" s="14"/>
      <c r="FS10" s="14">
        <f>+SUM(FG10:FR10)</f>
        <v>11364</v>
      </c>
    </row>
    <row r="11" spans="1:175" s="29" customFormat="1" ht="15">
      <c r="B11" s="30" t="s">
        <v>63</v>
      </c>
      <c r="C11" s="31">
        <f>+C12+C13</f>
        <v>15343094.0019</v>
      </c>
      <c r="D11" s="31">
        <f>+D12+D13</f>
        <v>15917907.3498</v>
      </c>
      <c r="E11" s="31">
        <f>+E12+E13</f>
        <v>16286570.739</v>
      </c>
      <c r="F11" s="31">
        <f>SUM(C11:E11)</f>
        <v>47547572.090700001</v>
      </c>
      <c r="G11" s="31">
        <f>SUM(G12:G13)</f>
        <v>15551285.918</v>
      </c>
      <c r="H11" s="31">
        <f t="shared" ref="H11:R11" si="25">SUM(H12:H13)</f>
        <v>12820721.8508</v>
      </c>
      <c r="I11" s="31">
        <f t="shared" si="25"/>
        <v>10117873.212300001</v>
      </c>
      <c r="J11" s="31">
        <f t="shared" si="25"/>
        <v>13240818.3367</v>
      </c>
      <c r="K11" s="31">
        <f t="shared" si="25"/>
        <v>10202108.134599999</v>
      </c>
      <c r="L11" s="31">
        <f t="shared" si="25"/>
        <v>13952588.5999</v>
      </c>
      <c r="M11" s="31">
        <f t="shared" si="25"/>
        <v>15942551.549899999</v>
      </c>
      <c r="N11" s="31">
        <f t="shared" si="25"/>
        <v>15213573.6807</v>
      </c>
      <c r="O11" s="31">
        <f t="shared" si="25"/>
        <v>12237710.9033</v>
      </c>
      <c r="P11" s="31">
        <f t="shared" si="25"/>
        <v>13311402.338500001</v>
      </c>
      <c r="Q11" s="31">
        <f t="shared" si="25"/>
        <v>14583836.1788</v>
      </c>
      <c r="R11" s="31">
        <f t="shared" si="25"/>
        <v>16064724.3455</v>
      </c>
      <c r="S11" s="31">
        <f t="shared" si="19"/>
        <v>163239195.04899999</v>
      </c>
      <c r="T11" s="31">
        <f>SUM(T12:T13)</f>
        <v>7957258.1914000008</v>
      </c>
      <c r="U11" s="31">
        <f t="shared" ref="U11:AE11" si="26">SUM(U12:U13)</f>
        <v>7322325.3604000006</v>
      </c>
      <c r="V11" s="31">
        <f t="shared" si="26"/>
        <v>13844433.076200001</v>
      </c>
      <c r="W11" s="31">
        <f t="shared" si="26"/>
        <v>11622391.942399999</v>
      </c>
      <c r="X11" s="31">
        <f t="shared" si="26"/>
        <v>11502859.0459</v>
      </c>
      <c r="Y11" s="31">
        <f t="shared" si="26"/>
        <v>11544513.027000001</v>
      </c>
      <c r="Z11" s="31">
        <f t="shared" si="26"/>
        <v>12591718.578799998</v>
      </c>
      <c r="AA11" s="31">
        <f t="shared" si="26"/>
        <v>16138780.455599999</v>
      </c>
      <c r="AB11" s="31">
        <f t="shared" si="26"/>
        <v>16441139.603599999</v>
      </c>
      <c r="AC11" s="31">
        <f t="shared" si="26"/>
        <v>15878521.448199999</v>
      </c>
      <c r="AD11" s="31">
        <f t="shared" si="26"/>
        <v>16122210.164800001</v>
      </c>
      <c r="AE11" s="31">
        <f t="shared" si="26"/>
        <v>18381076.326699998</v>
      </c>
      <c r="AF11" s="31">
        <f t="shared" si="20"/>
        <v>159347227.22099999</v>
      </c>
      <c r="AG11" s="31">
        <f>SUM(AG12:AG13)</f>
        <v>20477623.643999998</v>
      </c>
      <c r="AH11" s="31">
        <f t="shared" ref="AH11:AR11" si="27">SUM(AH12:AH13)</f>
        <v>22189802.547200002</v>
      </c>
      <c r="AI11" s="31">
        <f t="shared" si="27"/>
        <v>27705393.8024</v>
      </c>
      <c r="AJ11" s="31">
        <f t="shared" si="27"/>
        <v>26529060.6085</v>
      </c>
      <c r="AK11" s="31">
        <f t="shared" si="27"/>
        <v>31229298.033199999</v>
      </c>
      <c r="AL11" s="31">
        <f t="shared" si="27"/>
        <v>31442217.776099999</v>
      </c>
      <c r="AM11" s="31">
        <f t="shared" si="27"/>
        <v>28308806.373300001</v>
      </c>
      <c r="AN11" s="31">
        <f t="shared" si="27"/>
        <v>25959094.357699998</v>
      </c>
      <c r="AO11" s="31">
        <f t="shared" si="27"/>
        <v>38977605.936399996</v>
      </c>
      <c r="AP11" s="31">
        <f t="shared" si="27"/>
        <v>38062028.688499995</v>
      </c>
      <c r="AQ11" s="31">
        <f t="shared" si="27"/>
        <v>44967007.997500002</v>
      </c>
      <c r="AR11" s="31">
        <f t="shared" si="27"/>
        <v>46227602.142439999</v>
      </c>
      <c r="AS11" s="31">
        <f t="shared" si="21"/>
        <v>382075541.90724003</v>
      </c>
      <c r="AT11" s="31">
        <f t="shared" ref="AT11:BD11" si="28">SUM(AT12:AT13)</f>
        <v>37442997.845000006</v>
      </c>
      <c r="AU11" s="31">
        <f t="shared" si="28"/>
        <v>35313734.748799995</v>
      </c>
      <c r="AV11" s="31">
        <f t="shared" si="28"/>
        <v>36669388.6448</v>
      </c>
      <c r="AW11" s="31">
        <f t="shared" si="28"/>
        <v>40322026.533</v>
      </c>
      <c r="AX11" s="31">
        <f t="shared" si="28"/>
        <v>43216739.336600006</v>
      </c>
      <c r="AY11" s="31">
        <f t="shared" si="28"/>
        <v>42478741.937600002</v>
      </c>
      <c r="AZ11" s="31">
        <f t="shared" si="28"/>
        <v>41053716.213199988</v>
      </c>
      <c r="BA11" s="31">
        <f t="shared" si="28"/>
        <v>31466456.238599997</v>
      </c>
      <c r="BB11" s="31">
        <f t="shared" si="28"/>
        <v>46027425.141800009</v>
      </c>
      <c r="BC11" s="31">
        <f t="shared" si="28"/>
        <v>47446533.760000005</v>
      </c>
      <c r="BD11" s="31">
        <f t="shared" si="28"/>
        <v>44819397.177999996</v>
      </c>
      <c r="BE11" s="31">
        <f>SUM(BE12:BE13)</f>
        <v>42637040.741000012</v>
      </c>
      <c r="BF11" s="31">
        <f t="shared" si="22"/>
        <v>488894198.31839997</v>
      </c>
      <c r="BG11" s="31">
        <f t="shared" ref="BG11:BL11" si="29">SUM(BG12:BG13)</f>
        <v>42328823.179000005</v>
      </c>
      <c r="BH11" s="31">
        <f t="shared" si="29"/>
        <v>31553924.115000002</v>
      </c>
      <c r="BI11" s="31">
        <f t="shared" si="29"/>
        <v>42377850.507999994</v>
      </c>
      <c r="BJ11" s="31">
        <f t="shared" si="29"/>
        <v>32434938.7608</v>
      </c>
      <c r="BK11" s="31">
        <f t="shared" si="29"/>
        <v>51124922.444800004</v>
      </c>
      <c r="BL11" s="31">
        <f t="shared" si="29"/>
        <v>46097603.298799999</v>
      </c>
      <c r="BM11" s="31">
        <f t="shared" ref="BM11:BR11" si="30">SUM(BM12:BM13)</f>
        <v>41297792.908399999</v>
      </c>
      <c r="BN11" s="31">
        <f t="shared" si="30"/>
        <v>36849373.609999999</v>
      </c>
      <c r="BO11" s="31">
        <f t="shared" si="30"/>
        <v>45867581.084000006</v>
      </c>
      <c r="BP11" s="31">
        <f t="shared" si="30"/>
        <v>47618984.979999997</v>
      </c>
      <c r="BQ11" s="31">
        <f t="shared" si="30"/>
        <v>41914034.734999999</v>
      </c>
      <c r="BR11" s="31">
        <f t="shared" si="30"/>
        <v>50100938.583000004</v>
      </c>
      <c r="BS11" s="31">
        <f t="shared" si="23"/>
        <v>509566768.20680004</v>
      </c>
      <c r="BT11" s="31">
        <f t="shared" ref="BT11:CR11" si="31">SUM(BT12:BT13)</f>
        <v>45491098.339000002</v>
      </c>
      <c r="BU11" s="31">
        <f t="shared" si="31"/>
        <v>18621915.040000003</v>
      </c>
      <c r="BV11" s="31">
        <f t="shared" si="31"/>
        <v>17023157.620000001</v>
      </c>
      <c r="BW11" s="31">
        <f t="shared" si="31"/>
        <v>32763480.867000002</v>
      </c>
      <c r="BX11" s="31">
        <f t="shared" si="31"/>
        <v>45504913.715000004</v>
      </c>
      <c r="BY11" s="31">
        <f t="shared" si="31"/>
        <v>44926817.348999999</v>
      </c>
      <c r="BZ11" s="31">
        <f t="shared" si="31"/>
        <v>24016616.421999998</v>
      </c>
      <c r="CA11" s="31">
        <f t="shared" si="31"/>
        <v>34765915.255400002</v>
      </c>
      <c r="CB11" s="31">
        <f t="shared" si="31"/>
        <v>37945614.797200002</v>
      </c>
      <c r="CC11" s="31">
        <f t="shared" si="31"/>
        <v>27748832.657000002</v>
      </c>
      <c r="CD11" s="31">
        <f t="shared" si="31"/>
        <v>47829613.805199996</v>
      </c>
      <c r="CE11" s="31">
        <f t="shared" si="31"/>
        <v>50479955.084999993</v>
      </c>
      <c r="CF11" s="31">
        <f t="shared" si="24"/>
        <v>427117930.95179999</v>
      </c>
      <c r="CG11" s="31">
        <f t="shared" si="31"/>
        <v>44053766.490199998</v>
      </c>
      <c r="CH11" s="31">
        <f t="shared" si="31"/>
        <v>34446763.045000002</v>
      </c>
      <c r="CI11" s="31">
        <f t="shared" si="31"/>
        <v>28121175.213600002</v>
      </c>
      <c r="CJ11" s="31">
        <f t="shared" si="31"/>
        <v>9217868.643000003</v>
      </c>
      <c r="CK11" s="31">
        <f t="shared" si="31"/>
        <v>37344941.4912</v>
      </c>
      <c r="CL11" s="31">
        <f t="shared" si="31"/>
        <v>46005052.344063997</v>
      </c>
      <c r="CM11" s="31">
        <f t="shared" si="31"/>
        <v>33016285.850599997</v>
      </c>
      <c r="CN11" s="31">
        <f t="shared" si="31"/>
        <v>28665246.772300009</v>
      </c>
      <c r="CO11" s="31">
        <f t="shared" si="31"/>
        <v>47243026.803440005</v>
      </c>
      <c r="CP11" s="31">
        <f t="shared" si="31"/>
        <v>41361649.624144003</v>
      </c>
      <c r="CQ11" s="31">
        <f t="shared" si="31"/>
        <v>48779521.939999998</v>
      </c>
      <c r="CR11" s="31">
        <f t="shared" si="31"/>
        <v>21929395.219999999</v>
      </c>
      <c r="CS11" s="14">
        <f t="shared" si="14"/>
        <v>420184693.43754804</v>
      </c>
      <c r="CT11" s="31">
        <f t="shared" ref="CT11:DE11" si="32">SUM(CT12:CT13)</f>
        <v>41330548.719999999</v>
      </c>
      <c r="CU11" s="31">
        <f t="shared" si="32"/>
        <v>44577969.600000001</v>
      </c>
      <c r="CV11" s="31">
        <f t="shared" si="32"/>
        <v>44800964.367687993</v>
      </c>
      <c r="CW11" s="31">
        <f t="shared" si="32"/>
        <v>44215277.485807993</v>
      </c>
      <c r="CX11" s="31">
        <f t="shared" si="32"/>
        <v>51451728.749416016</v>
      </c>
      <c r="CY11" s="31">
        <f t="shared" si="32"/>
        <v>43209985.991071999</v>
      </c>
      <c r="CZ11" s="31">
        <f t="shared" si="32"/>
        <v>31512552.299000006</v>
      </c>
      <c r="DA11" s="31">
        <f t="shared" si="32"/>
        <v>42077144.865231998</v>
      </c>
      <c r="DB11" s="31">
        <f t="shared" si="32"/>
        <v>27940291.628448002</v>
      </c>
      <c r="DC11" s="31">
        <f t="shared" si="32"/>
        <v>34342061.897727996</v>
      </c>
      <c r="DD11" s="31">
        <f t="shared" si="32"/>
        <v>35088296.609999999</v>
      </c>
      <c r="DE11" s="31">
        <f t="shared" si="32"/>
        <v>17358422.202512003</v>
      </c>
      <c r="DF11" s="14">
        <f t="shared" si="15"/>
        <v>457905244.41690409</v>
      </c>
      <c r="DG11" s="31">
        <f t="shared" ref="DG11:DR11" si="33">SUM(DG12:DG13)</f>
        <v>37998009.392736003</v>
      </c>
      <c r="DH11" s="31">
        <f t="shared" si="33"/>
        <v>24452350.300999999</v>
      </c>
      <c r="DI11" s="31">
        <f>SUM(DI12:DI13)</f>
        <v>27186615.18</v>
      </c>
      <c r="DJ11" s="31">
        <f t="shared" si="33"/>
        <v>29856876.013400003</v>
      </c>
      <c r="DK11" s="31">
        <f t="shared" si="33"/>
        <v>10687615.200000001</v>
      </c>
      <c r="DL11" s="31">
        <f t="shared" si="33"/>
        <v>33769355.655128002</v>
      </c>
      <c r="DM11" s="31">
        <f t="shared" si="33"/>
        <v>46988137.247776002</v>
      </c>
      <c r="DN11" s="31">
        <f t="shared" si="33"/>
        <v>46741277.043999992</v>
      </c>
      <c r="DO11" s="31">
        <f t="shared" si="33"/>
        <v>38676756.051999994</v>
      </c>
      <c r="DP11" s="31">
        <f t="shared" si="33"/>
        <v>30933085.770000007</v>
      </c>
      <c r="DQ11" s="31">
        <f t="shared" si="33"/>
        <v>9022538.9279999994</v>
      </c>
      <c r="DR11" s="31">
        <f t="shared" si="33"/>
        <v>18203752.875112001</v>
      </c>
      <c r="DS11" s="14">
        <f t="shared" si="16"/>
        <v>354516369.65915197</v>
      </c>
      <c r="DT11" s="31">
        <f>SUM(DT12:DT13)</f>
        <v>13425726.775999999</v>
      </c>
      <c r="DU11" s="31">
        <f t="shared" ref="DU11:EE11" si="34">SUM(DU12:DU13)</f>
        <v>9241714.75</v>
      </c>
      <c r="DV11" s="31">
        <f t="shared" si="34"/>
        <v>32880942.889999993</v>
      </c>
      <c r="DW11" s="31">
        <f t="shared" si="34"/>
        <v>46476469.75</v>
      </c>
      <c r="DX11" s="31">
        <f t="shared" si="34"/>
        <v>44503884.270000003</v>
      </c>
      <c r="DY11" s="31">
        <f t="shared" si="34"/>
        <v>46494133.140000001</v>
      </c>
      <c r="DZ11" s="31">
        <f t="shared" si="34"/>
        <v>44913472.622999996</v>
      </c>
      <c r="EA11" s="31">
        <f t="shared" si="34"/>
        <v>46099386.240000002</v>
      </c>
      <c r="EB11" s="31">
        <f t="shared" si="34"/>
        <v>45977687.589999996</v>
      </c>
      <c r="EC11" s="31">
        <f t="shared" si="34"/>
        <v>43979249.744240001</v>
      </c>
      <c r="ED11" s="31">
        <f t="shared" si="34"/>
        <v>31882981.859999999</v>
      </c>
      <c r="EE11" s="31">
        <f t="shared" si="34"/>
        <v>35704996.986000001</v>
      </c>
      <c r="EF11" s="14">
        <f>+SUM(DT11:EE11)</f>
        <v>441580646.61923993</v>
      </c>
      <c r="EG11" s="31">
        <f>SUM(EG12:EG13)</f>
        <v>20475942.353</v>
      </c>
      <c r="EH11" s="31">
        <f t="shared" ref="EH11:ER11" si="35">SUM(EH12:EH13)</f>
        <v>31109483.93</v>
      </c>
      <c r="EI11" s="31">
        <f t="shared" si="35"/>
        <v>27858874.126000002</v>
      </c>
      <c r="EJ11" s="31">
        <f t="shared" si="35"/>
        <v>25524184.290000003</v>
      </c>
      <c r="EK11" s="31">
        <f t="shared" si="35"/>
        <v>42879892.119999997</v>
      </c>
      <c r="EL11" s="31">
        <f t="shared" si="35"/>
        <v>38989697.379999995</v>
      </c>
      <c r="EM11" s="31">
        <f t="shared" si="35"/>
        <v>40911250.270000003</v>
      </c>
      <c r="EN11" s="31">
        <f t="shared" si="35"/>
        <v>43672973.030000001</v>
      </c>
      <c r="EO11" s="31">
        <f t="shared" si="35"/>
        <v>42896466.100000001</v>
      </c>
      <c r="EP11" s="31">
        <f t="shared" si="35"/>
        <v>44372525.910000004</v>
      </c>
      <c r="EQ11" s="31">
        <f t="shared" si="35"/>
        <v>40835683.998184003</v>
      </c>
      <c r="ER11" s="31">
        <f t="shared" si="35"/>
        <v>45198120.899999999</v>
      </c>
      <c r="ES11" s="14">
        <f>+SUM(EG11:ER11)</f>
        <v>444725094.40718406</v>
      </c>
      <c r="ET11" s="31">
        <f>SUM(ET12:ET13)</f>
        <v>43691587.174319997</v>
      </c>
      <c r="EU11" s="31">
        <f t="shared" ref="EU11:FE11" si="36">SUM(EU12:EU13)</f>
        <v>37906358.939768001</v>
      </c>
      <c r="EV11" s="31">
        <f t="shared" si="36"/>
        <v>37075828.899999999</v>
      </c>
      <c r="EW11" s="31">
        <f t="shared" si="36"/>
        <v>27312940.630000003</v>
      </c>
      <c r="EX11" s="31">
        <f t="shared" si="36"/>
        <v>34909890.67094399</v>
      </c>
      <c r="EY11" s="31">
        <f t="shared" si="36"/>
        <v>37098046.950120002</v>
      </c>
      <c r="EZ11" s="31">
        <f t="shared" si="36"/>
        <v>25188662.5</v>
      </c>
      <c r="FA11" s="31">
        <f t="shared" si="36"/>
        <v>43203692.759999998</v>
      </c>
      <c r="FB11" s="31">
        <f t="shared" si="36"/>
        <v>41202371.350000001</v>
      </c>
      <c r="FC11" s="31">
        <f t="shared" si="36"/>
        <v>37126232.563200004</v>
      </c>
      <c r="FD11" s="31">
        <f t="shared" si="36"/>
        <v>29960196.556000002</v>
      </c>
      <c r="FE11" s="31">
        <f t="shared" si="36"/>
        <v>35742033.490000002</v>
      </c>
      <c r="FF11" s="14">
        <f>+SUM(ET11:FE11)</f>
        <v>430417842.48435205</v>
      </c>
      <c r="FG11" s="31">
        <f>SUM(FG12:FG13)</f>
        <v>38983283.101000004</v>
      </c>
      <c r="FH11" s="31">
        <f t="shared" ref="FH11:FR11" si="37">SUM(FH12:FH13)</f>
        <v>28375952.952</v>
      </c>
      <c r="FI11" s="31">
        <f t="shared" si="37"/>
        <v>34264915.240000002</v>
      </c>
      <c r="FJ11" s="31">
        <f t="shared" si="37"/>
        <v>40143715.458999991</v>
      </c>
      <c r="FK11" s="31">
        <f t="shared" si="37"/>
        <v>35229204.039999999</v>
      </c>
      <c r="FL11" s="31">
        <f t="shared" si="37"/>
        <v>39405122.949999996</v>
      </c>
      <c r="FM11" s="31">
        <f t="shared" si="37"/>
        <v>44895205.888000004</v>
      </c>
      <c r="FN11" s="31">
        <f t="shared" si="37"/>
        <v>0</v>
      </c>
      <c r="FO11" s="31">
        <f t="shared" si="37"/>
        <v>0</v>
      </c>
      <c r="FP11" s="31">
        <f t="shared" si="37"/>
        <v>0</v>
      </c>
      <c r="FQ11" s="31">
        <f t="shared" si="37"/>
        <v>0</v>
      </c>
      <c r="FR11" s="31">
        <f t="shared" si="37"/>
        <v>0</v>
      </c>
      <c r="FS11" s="14">
        <f>+SUM(FG11:FR11)</f>
        <v>261297399.63</v>
      </c>
    </row>
    <row r="12" spans="1:175" s="27" customFormat="1" ht="14.25">
      <c r="B12" s="32" t="s">
        <v>61</v>
      </c>
      <c r="C12" s="14">
        <v>15238275.6019</v>
      </c>
      <c r="D12" s="14">
        <v>15815787.049799999</v>
      </c>
      <c r="E12" s="14">
        <v>16176301.639</v>
      </c>
      <c r="F12" s="14">
        <f t="shared" si="18"/>
        <v>47230364.290699996</v>
      </c>
      <c r="G12" s="14">
        <v>15476614.418</v>
      </c>
      <c r="H12" s="14">
        <v>12695281.250800001</v>
      </c>
      <c r="I12" s="14">
        <v>9976197.4123</v>
      </c>
      <c r="J12" s="14">
        <v>13134302.936699999</v>
      </c>
      <c r="K12" s="14">
        <v>10059543.934599999</v>
      </c>
      <c r="L12" s="14">
        <v>13801991.199899999</v>
      </c>
      <c r="M12" s="14">
        <v>15792165.949899999</v>
      </c>
      <c r="N12" s="14">
        <v>15061898.7807</v>
      </c>
      <c r="O12" s="14">
        <v>12121707.9033</v>
      </c>
      <c r="P12" s="14">
        <v>13172636.5385</v>
      </c>
      <c r="Q12" s="14">
        <v>14462319.6788</v>
      </c>
      <c r="R12" s="14">
        <v>15957028.7455</v>
      </c>
      <c r="S12" s="14">
        <f t="shared" si="19"/>
        <v>161711688.74899998</v>
      </c>
      <c r="T12" s="14">
        <v>7837150.7914000005</v>
      </c>
      <c r="U12" s="14">
        <v>7200135.1604000004</v>
      </c>
      <c r="V12" s="14">
        <v>13708988.676200001</v>
      </c>
      <c r="W12" s="14">
        <v>11481316.442399999</v>
      </c>
      <c r="X12" s="14">
        <v>11354065.7459</v>
      </c>
      <c r="Y12" s="14">
        <v>11420968.227</v>
      </c>
      <c r="Z12" s="14">
        <v>12448939.878799999</v>
      </c>
      <c r="AA12" s="14">
        <v>15980881.7556</v>
      </c>
      <c r="AB12" s="14">
        <v>16287297.503599999</v>
      </c>
      <c r="AC12" s="14">
        <v>15746308.248199999</v>
      </c>
      <c r="AD12" s="14">
        <v>15965917.864800001</v>
      </c>
      <c r="AE12" s="14">
        <v>18237501.4267</v>
      </c>
      <c r="AF12" s="14">
        <f t="shared" si="20"/>
        <v>157669471.72099999</v>
      </c>
      <c r="AG12" s="14">
        <v>20311778.443999998</v>
      </c>
      <c r="AH12" s="14">
        <v>22030554.747200001</v>
      </c>
      <c r="AI12" s="14">
        <v>27534222.8024</v>
      </c>
      <c r="AJ12" s="14">
        <v>26358948.308499999</v>
      </c>
      <c r="AK12" s="14">
        <v>31064126.133200001</v>
      </c>
      <c r="AL12" s="14">
        <v>31261272.3761</v>
      </c>
      <c r="AM12" s="14">
        <v>28127484.873300001</v>
      </c>
      <c r="AN12" s="14">
        <v>25788224.657699998</v>
      </c>
      <c r="AO12" s="14">
        <v>38825748.536399998</v>
      </c>
      <c r="AP12" s="14">
        <v>37898006.888499998</v>
      </c>
      <c r="AQ12" s="14">
        <v>44816778.297499999</v>
      </c>
      <c r="AR12" s="14">
        <v>46085455.24244</v>
      </c>
      <c r="AS12" s="14">
        <f t="shared" si="21"/>
        <v>380102601.30724001</v>
      </c>
      <c r="AT12" s="14">
        <v>37283703.645000003</v>
      </c>
      <c r="AU12" s="14">
        <v>35164051.948799998</v>
      </c>
      <c r="AV12" s="14">
        <v>36503869.444799997</v>
      </c>
      <c r="AW12" s="14">
        <v>40167660.932999998</v>
      </c>
      <c r="AX12" s="14">
        <v>43058624.136600003</v>
      </c>
      <c r="AY12" s="14">
        <v>42318517.037600003</v>
      </c>
      <c r="AZ12" s="14">
        <v>40918364.5132</v>
      </c>
      <c r="BA12" s="14">
        <v>31273472.838599999</v>
      </c>
      <c r="BB12" s="14">
        <v>45848259.5418</v>
      </c>
      <c r="BC12" s="14">
        <v>47283083.060000002</v>
      </c>
      <c r="BD12" s="14">
        <v>44661735.078000002</v>
      </c>
      <c r="BE12" s="14">
        <v>42476551.340999998</v>
      </c>
      <c r="BF12" s="14">
        <f t="shared" si="22"/>
        <v>486957893.51840007</v>
      </c>
      <c r="BG12" s="14">
        <v>42169231.479000002</v>
      </c>
      <c r="BH12" s="14">
        <v>31409651.115000002</v>
      </c>
      <c r="BI12" s="14">
        <v>42241325.707999997</v>
      </c>
      <c r="BJ12" s="14">
        <v>32273206.4608</v>
      </c>
      <c r="BK12" s="14">
        <v>50945084.244800001</v>
      </c>
      <c r="BL12" s="14">
        <v>45980716.998800002</v>
      </c>
      <c r="BM12" s="14">
        <v>41160242.908399999</v>
      </c>
      <c r="BN12" s="14">
        <v>36689284.810000002</v>
      </c>
      <c r="BO12" s="14">
        <v>45697636.384000003</v>
      </c>
      <c r="BP12" s="14">
        <v>47473756.479999997</v>
      </c>
      <c r="BQ12" s="14">
        <v>41762937.634999998</v>
      </c>
      <c r="BR12" s="14">
        <v>49959324.483000003</v>
      </c>
      <c r="BS12" s="14">
        <f t="shared" si="23"/>
        <v>507762398.70680004</v>
      </c>
      <c r="BT12" s="14">
        <v>45326176.939000003</v>
      </c>
      <c r="BU12" s="14">
        <v>18474993.440000001</v>
      </c>
      <c r="BV12" s="14">
        <v>16862029.52</v>
      </c>
      <c r="BW12" s="14">
        <v>32605989.767000001</v>
      </c>
      <c r="BX12" s="14">
        <v>45357498.615000002</v>
      </c>
      <c r="BY12" s="14">
        <v>44769974.648999996</v>
      </c>
      <c r="BZ12" s="14">
        <v>23865916.721999999</v>
      </c>
      <c r="CA12" s="14">
        <v>34584485.255400002</v>
      </c>
      <c r="CB12" s="14">
        <v>37777163.597199999</v>
      </c>
      <c r="CC12" s="14">
        <v>27572156.857000001</v>
      </c>
      <c r="CD12" s="14">
        <v>47663316.505199999</v>
      </c>
      <c r="CE12" s="14">
        <v>50305514.284999996</v>
      </c>
      <c r="CF12" s="14">
        <f t="shared" si="24"/>
        <v>425165216.15179992</v>
      </c>
      <c r="CG12" s="14">
        <v>43894205.490199998</v>
      </c>
      <c r="CH12" s="14">
        <v>34278546.645000003</v>
      </c>
      <c r="CI12" s="14">
        <v>28053246.713600002</v>
      </c>
      <c r="CJ12" s="14">
        <v>9212699.8430000022</v>
      </c>
      <c r="CK12" s="14">
        <v>37340468.4912</v>
      </c>
      <c r="CL12" s="14">
        <v>45995489.644063994</v>
      </c>
      <c r="CM12" s="14">
        <v>32992819.750599995</v>
      </c>
      <c r="CN12" s="14">
        <v>28614304.472300008</v>
      </c>
      <c r="CO12" s="14">
        <v>47200398.703440003</v>
      </c>
      <c r="CP12" s="14">
        <v>41298924.024144001</v>
      </c>
      <c r="CQ12" s="14">
        <v>48689124.140000001</v>
      </c>
      <c r="CR12" s="14">
        <v>21846401.52</v>
      </c>
      <c r="CS12" s="14">
        <f t="shared" si="14"/>
        <v>419416629.43754792</v>
      </c>
      <c r="CT12" s="14">
        <v>41227969.719999999</v>
      </c>
      <c r="CU12" s="14">
        <v>44520556.399999999</v>
      </c>
      <c r="CV12" s="14">
        <v>44742029.567687996</v>
      </c>
      <c r="CW12" s="14">
        <v>44175409.085807994</v>
      </c>
      <c r="CX12" s="14">
        <v>51396638.749416016</v>
      </c>
      <c r="CY12" s="14">
        <v>43135698.291071996</v>
      </c>
      <c r="CZ12" s="14">
        <v>31430137.499000005</v>
      </c>
      <c r="DA12" s="14">
        <v>41978672.165231995</v>
      </c>
      <c r="DB12" s="14">
        <v>27844462.928448003</v>
      </c>
      <c r="DC12" s="14">
        <v>34240226.797727995</v>
      </c>
      <c r="DD12" s="14">
        <v>35007690.409999996</v>
      </c>
      <c r="DE12" s="14">
        <v>17269549.102512002</v>
      </c>
      <c r="DF12" s="14">
        <f t="shared" si="15"/>
        <v>456969040.71690404</v>
      </c>
      <c r="DG12" s="14">
        <v>37934383.292736001</v>
      </c>
      <c r="DH12" s="14">
        <v>24380724.601</v>
      </c>
      <c r="DI12" s="14">
        <v>27060446.879999999</v>
      </c>
      <c r="DJ12" s="14">
        <v>29730207.713400003</v>
      </c>
      <c r="DK12" s="14">
        <v>10554881.4</v>
      </c>
      <c r="DL12" s="14">
        <v>33648742.555128001</v>
      </c>
      <c r="DM12" s="14">
        <v>46853069.047775999</v>
      </c>
      <c r="DN12" s="14">
        <v>46587364.043999992</v>
      </c>
      <c r="DO12" s="14">
        <v>38545241.651999995</v>
      </c>
      <c r="DP12" s="14">
        <v>30835435.170000006</v>
      </c>
      <c r="DQ12" s="14">
        <v>8893194.8279999997</v>
      </c>
      <c r="DR12" s="14">
        <v>18116556.275111999</v>
      </c>
      <c r="DS12" s="14">
        <f t="shared" si="16"/>
        <v>353140247.45915198</v>
      </c>
      <c r="DT12" s="14">
        <v>13409684.075999999</v>
      </c>
      <c r="DU12" s="14">
        <v>9230060.75</v>
      </c>
      <c r="DV12" s="14">
        <v>32770389.989999995</v>
      </c>
      <c r="DW12" s="14">
        <v>46362319.049999997</v>
      </c>
      <c r="DX12" s="14">
        <v>44373815.270000003</v>
      </c>
      <c r="DY12" s="14">
        <v>46385655.640000001</v>
      </c>
      <c r="DZ12" s="14">
        <v>44810940.022999994</v>
      </c>
      <c r="EA12" s="14">
        <v>45983828.640000001</v>
      </c>
      <c r="EB12" s="14">
        <v>45843208.289999999</v>
      </c>
      <c r="EC12" s="14">
        <v>43851250.944240004</v>
      </c>
      <c r="ED12" s="14">
        <v>31748931.059999999</v>
      </c>
      <c r="EE12" s="14">
        <v>35584465.386</v>
      </c>
      <c r="EF12" s="14">
        <f t="shared" si="17"/>
        <v>440354549.11924005</v>
      </c>
      <c r="EG12" s="14">
        <v>20367720.752999999</v>
      </c>
      <c r="EH12" s="14">
        <v>30966740.23</v>
      </c>
      <c r="EI12" s="14">
        <v>27698917.326000001</v>
      </c>
      <c r="EJ12" s="14">
        <v>25370263.690000001</v>
      </c>
      <c r="EK12" s="14">
        <v>42703110.719999999</v>
      </c>
      <c r="EL12" s="14">
        <v>38820188.079999998</v>
      </c>
      <c r="EM12" s="14">
        <v>40704532.770000003</v>
      </c>
      <c r="EN12" s="14">
        <v>43450433.829999998</v>
      </c>
      <c r="EO12" s="14">
        <v>42699302</v>
      </c>
      <c r="EP12" s="14">
        <v>44173252.310000002</v>
      </c>
      <c r="EQ12" s="14">
        <v>40653965.498184003</v>
      </c>
      <c r="ER12" s="14">
        <v>45018478.299999997</v>
      </c>
      <c r="ES12" s="14">
        <f t="shared" ref="ES12:ES22" si="38">+SUM(EG12:ER12)</f>
        <v>442626905.50718403</v>
      </c>
      <c r="ET12" s="14">
        <v>43564428.274319999</v>
      </c>
      <c r="EU12" s="14">
        <v>37798909.839768</v>
      </c>
      <c r="EV12" s="14">
        <v>36930847.5</v>
      </c>
      <c r="EW12" s="14">
        <v>27159357.530000001</v>
      </c>
      <c r="EX12" s="14">
        <v>34750054.570943989</v>
      </c>
      <c r="EY12" s="14">
        <v>36930802.350120001</v>
      </c>
      <c r="EZ12" s="14">
        <v>24984224.600000001</v>
      </c>
      <c r="FA12" s="14">
        <v>43045905.259999998</v>
      </c>
      <c r="FB12" s="14">
        <v>41061293.149999999</v>
      </c>
      <c r="FC12" s="14">
        <v>36928668.163200006</v>
      </c>
      <c r="FD12" s="14">
        <v>29798349.156000003</v>
      </c>
      <c r="FE12" s="14">
        <v>35618761.090000004</v>
      </c>
      <c r="FF12" s="14">
        <f t="shared" ref="FF12:FF22" si="39">+SUM(ET12:FE12)</f>
        <v>428571601.48435199</v>
      </c>
      <c r="FG12" s="14">
        <v>38849717.001000002</v>
      </c>
      <c r="FH12" s="14">
        <v>28285187.351999998</v>
      </c>
      <c r="FI12" s="14">
        <v>34118375.840000004</v>
      </c>
      <c r="FJ12" s="14">
        <v>39973011.158999994</v>
      </c>
      <c r="FK12" s="14">
        <v>35045444.640000001</v>
      </c>
      <c r="FL12" s="14">
        <v>39264921.549999997</v>
      </c>
      <c r="FM12" s="14">
        <v>44718794.388000004</v>
      </c>
      <c r="FN12" s="14"/>
      <c r="FO12" s="14"/>
      <c r="FP12" s="14"/>
      <c r="FQ12" s="14"/>
      <c r="FR12" s="14"/>
      <c r="FS12" s="14">
        <f t="shared" ref="FS12:FS22" si="40">+SUM(FG12:FR12)</f>
        <v>260255451.93000001</v>
      </c>
    </row>
    <row r="13" spans="1:175" s="27" customFormat="1" ht="14.25">
      <c r="B13" s="32" t="s">
        <v>62</v>
      </c>
      <c r="C13" s="14">
        <v>104818.4</v>
      </c>
      <c r="D13" s="14">
        <v>102120.3</v>
      </c>
      <c r="E13" s="14">
        <v>110269.1</v>
      </c>
      <c r="F13" s="14">
        <f t="shared" si="18"/>
        <v>317207.80000000005</v>
      </c>
      <c r="G13" s="14">
        <v>74671.5</v>
      </c>
      <c r="H13" s="14">
        <v>125440.6</v>
      </c>
      <c r="I13" s="14">
        <v>141675.79999999999</v>
      </c>
      <c r="J13" s="14">
        <v>106515.4</v>
      </c>
      <c r="K13" s="14">
        <v>142564.20000000001</v>
      </c>
      <c r="L13" s="14">
        <v>150597.4</v>
      </c>
      <c r="M13" s="14">
        <v>150385.60000000001</v>
      </c>
      <c r="N13" s="14">
        <v>151674.9</v>
      </c>
      <c r="O13" s="14">
        <v>116003</v>
      </c>
      <c r="P13" s="14">
        <v>138765.79999999999</v>
      </c>
      <c r="Q13" s="14">
        <v>121516.5</v>
      </c>
      <c r="R13" s="14">
        <v>107695.6</v>
      </c>
      <c r="S13" s="14">
        <f t="shared" si="19"/>
        <v>1527506.3</v>
      </c>
      <c r="T13" s="14">
        <v>120107.4</v>
      </c>
      <c r="U13" s="14">
        <v>122190.2</v>
      </c>
      <c r="V13" s="14">
        <v>135444.4</v>
      </c>
      <c r="W13" s="14">
        <v>141075.5</v>
      </c>
      <c r="X13" s="14">
        <v>148793.29999999999</v>
      </c>
      <c r="Y13" s="14">
        <v>123544.8</v>
      </c>
      <c r="Z13" s="14">
        <v>142778.70000000001</v>
      </c>
      <c r="AA13" s="14">
        <v>157898.70000000001</v>
      </c>
      <c r="AB13" s="14">
        <v>153842.1</v>
      </c>
      <c r="AC13" s="14">
        <v>132213.20000000001</v>
      </c>
      <c r="AD13" s="14">
        <v>156292.29999999999</v>
      </c>
      <c r="AE13" s="14">
        <v>143574.9</v>
      </c>
      <c r="AF13" s="14">
        <f t="shared" si="20"/>
        <v>1677755.5</v>
      </c>
      <c r="AG13" s="14">
        <v>165845.20000000001</v>
      </c>
      <c r="AH13" s="14">
        <v>159247.79999999999</v>
      </c>
      <c r="AI13" s="14">
        <v>171171</v>
      </c>
      <c r="AJ13" s="14">
        <v>170112.3</v>
      </c>
      <c r="AK13" s="14">
        <v>165171.9</v>
      </c>
      <c r="AL13" s="14">
        <v>180945.4</v>
      </c>
      <c r="AM13" s="14">
        <v>181321.5</v>
      </c>
      <c r="AN13" s="14">
        <v>170869.7</v>
      </c>
      <c r="AO13" s="14">
        <v>151857.4</v>
      </c>
      <c r="AP13" s="14">
        <v>164021.79999999999</v>
      </c>
      <c r="AQ13" s="14">
        <v>150229.70000000001</v>
      </c>
      <c r="AR13" s="14">
        <v>142146.9</v>
      </c>
      <c r="AS13" s="14">
        <f t="shared" si="21"/>
        <v>1972940.5999999999</v>
      </c>
      <c r="AT13" s="14">
        <v>159294.20000000001</v>
      </c>
      <c r="AU13" s="14">
        <v>149682.79999999999</v>
      </c>
      <c r="AV13" s="14">
        <v>165519.20000000001</v>
      </c>
      <c r="AW13" s="14">
        <v>154365.6</v>
      </c>
      <c r="AX13" s="14">
        <v>158115.20000000001</v>
      </c>
      <c r="AY13" s="14">
        <v>160224.9</v>
      </c>
      <c r="AZ13" s="14">
        <v>135351.69999998799</v>
      </c>
      <c r="BA13" s="14">
        <v>192983.399999999</v>
      </c>
      <c r="BB13" s="14">
        <v>179165.600000009</v>
      </c>
      <c r="BC13" s="14">
        <v>163450.70000000001</v>
      </c>
      <c r="BD13" s="14">
        <v>157662.09999999401</v>
      </c>
      <c r="BE13" s="14">
        <v>160489.400000013</v>
      </c>
      <c r="BF13" s="14">
        <f t="shared" si="22"/>
        <v>1936304.8000000028</v>
      </c>
      <c r="BG13" s="14">
        <v>159591.70000000001</v>
      </c>
      <c r="BH13" s="14">
        <v>144273</v>
      </c>
      <c r="BI13" s="14">
        <v>136524.79999999999</v>
      </c>
      <c r="BJ13" s="14">
        <v>161732.29999999999</v>
      </c>
      <c r="BK13" s="14">
        <v>179838.2</v>
      </c>
      <c r="BL13" s="14">
        <v>116886.3</v>
      </c>
      <c r="BM13" s="14">
        <v>137550</v>
      </c>
      <c r="BN13" s="14">
        <v>160088.79999999999</v>
      </c>
      <c r="BO13" s="14">
        <v>169944.7</v>
      </c>
      <c r="BP13" s="14">
        <v>145228.5</v>
      </c>
      <c r="BQ13" s="14">
        <v>151097.1</v>
      </c>
      <c r="BR13" s="14">
        <v>141614.1</v>
      </c>
      <c r="BS13" s="14">
        <f t="shared" si="23"/>
        <v>1804369.5000000002</v>
      </c>
      <c r="BT13" s="14">
        <v>164921.4</v>
      </c>
      <c r="BU13" s="14">
        <v>146921.60000000001</v>
      </c>
      <c r="BV13" s="14">
        <v>161128.1</v>
      </c>
      <c r="BW13" s="14">
        <v>157491.1</v>
      </c>
      <c r="BX13" s="14">
        <v>147415.1</v>
      </c>
      <c r="BY13" s="14">
        <v>156842.70000000001</v>
      </c>
      <c r="BZ13" s="14">
        <v>150699.70000000001</v>
      </c>
      <c r="CA13" s="14">
        <v>181430</v>
      </c>
      <c r="CB13" s="14">
        <v>168451.20000000001</v>
      </c>
      <c r="CC13" s="14">
        <v>176675.8</v>
      </c>
      <c r="CD13" s="14">
        <v>166297.29999999999</v>
      </c>
      <c r="CE13" s="14">
        <v>174440.8</v>
      </c>
      <c r="CF13" s="14">
        <f t="shared" si="24"/>
        <v>1952714.8</v>
      </c>
      <c r="CG13" s="14">
        <v>159561</v>
      </c>
      <c r="CH13" s="14">
        <v>168216.4</v>
      </c>
      <c r="CI13" s="14">
        <v>67928.5</v>
      </c>
      <c r="CJ13" s="14">
        <v>5168.8</v>
      </c>
      <c r="CK13" s="14">
        <v>4473</v>
      </c>
      <c r="CL13" s="14">
        <v>9562.7000000000007</v>
      </c>
      <c r="CM13" s="14">
        <v>23466.100000000006</v>
      </c>
      <c r="CN13" s="14">
        <v>50942.299999999996</v>
      </c>
      <c r="CO13" s="14">
        <v>42628.100000000006</v>
      </c>
      <c r="CP13" s="14">
        <v>62725.599999999984</v>
      </c>
      <c r="CQ13" s="14">
        <v>90397.8</v>
      </c>
      <c r="CR13" s="14">
        <v>82993.699999999983</v>
      </c>
      <c r="CS13" s="14">
        <f t="shared" si="14"/>
        <v>768064</v>
      </c>
      <c r="CT13" s="14">
        <v>102579</v>
      </c>
      <c r="CU13" s="14">
        <v>57413.200000000004</v>
      </c>
      <c r="CV13" s="14">
        <v>58934.799999999996</v>
      </c>
      <c r="CW13" s="14">
        <v>39868.400000000001</v>
      </c>
      <c r="CX13" s="14">
        <v>55090</v>
      </c>
      <c r="CY13" s="14">
        <v>74287.700000000012</v>
      </c>
      <c r="CZ13" s="14">
        <v>82414.8</v>
      </c>
      <c r="DA13" s="14">
        <v>98472.700000000026</v>
      </c>
      <c r="DB13" s="14">
        <v>95828.7</v>
      </c>
      <c r="DC13" s="14">
        <v>101835.09999999999</v>
      </c>
      <c r="DD13" s="14">
        <v>80606.199999999983</v>
      </c>
      <c r="DE13" s="14">
        <v>88873.099999999991</v>
      </c>
      <c r="DF13" s="14">
        <f t="shared" si="15"/>
        <v>936203.7</v>
      </c>
      <c r="DG13" s="14">
        <v>63626.100000000006</v>
      </c>
      <c r="DH13" s="14">
        <v>71625.699999999983</v>
      </c>
      <c r="DI13" s="14">
        <v>126168.29999999999</v>
      </c>
      <c r="DJ13" s="14">
        <v>126668.3</v>
      </c>
      <c r="DK13" s="14">
        <v>132733.80000000002</v>
      </c>
      <c r="DL13" s="14">
        <v>120613.1</v>
      </c>
      <c r="DM13" s="14">
        <v>135068.20000000001</v>
      </c>
      <c r="DN13" s="14">
        <v>153913</v>
      </c>
      <c r="DO13" s="14">
        <v>131514.4</v>
      </c>
      <c r="DP13" s="14">
        <v>97650.599999999991</v>
      </c>
      <c r="DQ13" s="14">
        <v>129344.09999999999</v>
      </c>
      <c r="DR13" s="14">
        <v>87196.6</v>
      </c>
      <c r="DS13" s="14">
        <f t="shared" si="16"/>
        <v>1376122.2000000002</v>
      </c>
      <c r="DT13" s="14">
        <v>16042.699999999997</v>
      </c>
      <c r="DU13" s="14">
        <v>11654</v>
      </c>
      <c r="DV13" s="14">
        <v>110552.9</v>
      </c>
      <c r="DW13" s="14">
        <v>114150.69999999998</v>
      </c>
      <c r="DX13" s="14">
        <v>130068.99999999999</v>
      </c>
      <c r="DY13" s="14">
        <v>108477.5</v>
      </c>
      <c r="DZ13" s="14">
        <v>102532.6</v>
      </c>
      <c r="EA13" s="14">
        <v>115557.6</v>
      </c>
      <c r="EB13" s="14">
        <v>134479.30000000002</v>
      </c>
      <c r="EC13" s="14">
        <v>127998.79999999999</v>
      </c>
      <c r="ED13" s="14">
        <v>134050.79999999999</v>
      </c>
      <c r="EE13" s="14">
        <v>120531.59999999999</v>
      </c>
      <c r="EF13" s="14">
        <f t="shared" si="17"/>
        <v>1226097.5</v>
      </c>
      <c r="EG13" s="14">
        <v>108221.59999999999</v>
      </c>
      <c r="EH13" s="14">
        <v>142743.69999999998</v>
      </c>
      <c r="EI13" s="14">
        <v>159956.80000000002</v>
      </c>
      <c r="EJ13" s="14">
        <v>153920.59999999998</v>
      </c>
      <c r="EK13" s="14">
        <v>176781.4</v>
      </c>
      <c r="EL13" s="14">
        <v>169509.3</v>
      </c>
      <c r="EM13" s="14">
        <v>206717.5</v>
      </c>
      <c r="EN13" s="14">
        <v>222539.2</v>
      </c>
      <c r="EO13" s="14">
        <v>197164.09999999998</v>
      </c>
      <c r="EP13" s="14">
        <v>199273.60000000003</v>
      </c>
      <c r="EQ13" s="14">
        <v>181718.49999999997</v>
      </c>
      <c r="ER13" s="14">
        <v>179642.59999999998</v>
      </c>
      <c r="ES13" s="14">
        <f t="shared" si="38"/>
        <v>2098188.9</v>
      </c>
      <c r="ET13" s="14">
        <v>127158.9</v>
      </c>
      <c r="EU13" s="14">
        <v>107449.09999999998</v>
      </c>
      <c r="EV13" s="14">
        <v>144981.40000000002</v>
      </c>
      <c r="EW13" s="14">
        <v>153583.1</v>
      </c>
      <c r="EX13" s="14">
        <v>159836.1</v>
      </c>
      <c r="EY13" s="14">
        <v>167244.6</v>
      </c>
      <c r="EZ13" s="14">
        <v>204437.89999999994</v>
      </c>
      <c r="FA13" s="14">
        <v>157787.5</v>
      </c>
      <c r="FB13" s="14">
        <v>141078.19999999998</v>
      </c>
      <c r="FC13" s="14">
        <v>197564.40000000002</v>
      </c>
      <c r="FD13" s="14">
        <v>161847.39999999997</v>
      </c>
      <c r="FE13" s="14">
        <v>123272.39999999998</v>
      </c>
      <c r="FF13" s="14">
        <f t="shared" si="39"/>
        <v>1846240.9999999995</v>
      </c>
      <c r="FG13" s="14">
        <v>133566.1</v>
      </c>
      <c r="FH13" s="14">
        <v>90765.599999999991</v>
      </c>
      <c r="FI13" s="14">
        <v>146539.40000000002</v>
      </c>
      <c r="FJ13" s="14">
        <v>170704.30000000005</v>
      </c>
      <c r="FK13" s="14">
        <v>183759.4</v>
      </c>
      <c r="FL13" s="14">
        <v>140201.4</v>
      </c>
      <c r="FM13" s="14">
        <v>176411.50000000003</v>
      </c>
      <c r="FN13" s="14"/>
      <c r="FO13" s="14"/>
      <c r="FP13" s="14"/>
      <c r="FQ13" s="14"/>
      <c r="FR13" s="14"/>
      <c r="FS13" s="14">
        <f t="shared" si="40"/>
        <v>1041947.7000000002</v>
      </c>
    </row>
    <row r="14" spans="1:175" s="29" customFormat="1" ht="15">
      <c r="B14" s="30" t="s">
        <v>43</v>
      </c>
      <c r="C14" s="31">
        <f>SUM(C15:C16)</f>
        <v>224526</v>
      </c>
      <c r="D14" s="31">
        <f>SUM(D15:D16)</f>
        <v>188149</v>
      </c>
      <c r="E14" s="31">
        <f>SUM(E15:E16)</f>
        <v>141919</v>
      </c>
      <c r="F14" s="31">
        <f t="shared" si="18"/>
        <v>554594</v>
      </c>
      <c r="G14" s="31">
        <f>SUM(G15:G16)</f>
        <v>156418</v>
      </c>
      <c r="H14" s="31">
        <f t="shared" ref="H14:R14" si="41">SUM(H15:H16)</f>
        <v>119865</v>
      </c>
      <c r="I14" s="31">
        <f t="shared" si="41"/>
        <v>152361</v>
      </c>
      <c r="J14" s="31">
        <f t="shared" si="41"/>
        <v>180193</v>
      </c>
      <c r="K14" s="31">
        <f t="shared" si="41"/>
        <v>199900</v>
      </c>
      <c r="L14" s="31">
        <f t="shared" si="41"/>
        <v>177298</v>
      </c>
      <c r="M14" s="31">
        <f t="shared" si="41"/>
        <v>226958</v>
      </c>
      <c r="N14" s="31">
        <f t="shared" si="41"/>
        <v>250390</v>
      </c>
      <c r="O14" s="31">
        <f t="shared" si="41"/>
        <v>213939</v>
      </c>
      <c r="P14" s="31">
        <f t="shared" si="41"/>
        <v>237876</v>
      </c>
      <c r="Q14" s="31">
        <f t="shared" si="41"/>
        <v>202749</v>
      </c>
      <c r="R14" s="31">
        <f t="shared" si="41"/>
        <v>164975</v>
      </c>
      <c r="S14" s="31">
        <f t="shared" si="19"/>
        <v>2282922</v>
      </c>
      <c r="T14" s="31">
        <f>SUM(T15:T16)</f>
        <v>188555</v>
      </c>
      <c r="U14" s="31">
        <f t="shared" ref="U14:AE14" si="42">SUM(U15:U16)</f>
        <v>149113</v>
      </c>
      <c r="V14" s="31">
        <f t="shared" si="42"/>
        <v>169515</v>
      </c>
      <c r="W14" s="31">
        <f t="shared" si="42"/>
        <v>191393</v>
      </c>
      <c r="X14" s="31">
        <f t="shared" si="42"/>
        <v>214820</v>
      </c>
      <c r="Y14" s="31">
        <f t="shared" si="42"/>
        <v>194362</v>
      </c>
      <c r="Z14" s="31">
        <f t="shared" si="42"/>
        <v>256087</v>
      </c>
      <c r="AA14" s="31">
        <f t="shared" si="42"/>
        <v>263161</v>
      </c>
      <c r="AB14" s="31">
        <f t="shared" si="42"/>
        <v>230849</v>
      </c>
      <c r="AC14" s="31">
        <f t="shared" si="42"/>
        <v>242064</v>
      </c>
      <c r="AD14" s="31">
        <f t="shared" si="42"/>
        <v>204879</v>
      </c>
      <c r="AE14" s="31">
        <f t="shared" si="42"/>
        <v>171257</v>
      </c>
      <c r="AF14" s="31">
        <f t="shared" si="20"/>
        <v>2476055</v>
      </c>
      <c r="AG14" s="31">
        <f>SUM(AG15:AG16)</f>
        <v>193437</v>
      </c>
      <c r="AH14" s="31">
        <f t="shared" ref="AH14:AR14" si="43">SUM(AH15:AH16)</f>
        <v>169467</v>
      </c>
      <c r="AI14" s="31">
        <f t="shared" si="43"/>
        <v>209995</v>
      </c>
      <c r="AJ14" s="31">
        <f t="shared" si="43"/>
        <v>187591</v>
      </c>
      <c r="AK14" s="31">
        <f t="shared" si="43"/>
        <v>244123</v>
      </c>
      <c r="AL14" s="31">
        <f t="shared" si="43"/>
        <v>220177</v>
      </c>
      <c r="AM14" s="31">
        <f t="shared" si="43"/>
        <v>278582</v>
      </c>
      <c r="AN14" s="31">
        <f t="shared" si="43"/>
        <v>280316</v>
      </c>
      <c r="AO14" s="31">
        <f t="shared" si="43"/>
        <v>238736</v>
      </c>
      <c r="AP14" s="31">
        <f t="shared" si="43"/>
        <v>259378</v>
      </c>
      <c r="AQ14" s="31">
        <f t="shared" si="43"/>
        <v>201431</v>
      </c>
      <c r="AR14" s="31">
        <f t="shared" si="43"/>
        <v>181413</v>
      </c>
      <c r="AS14" s="31">
        <f t="shared" si="21"/>
        <v>2664646</v>
      </c>
      <c r="AT14" s="31">
        <f t="shared" ref="AT14:BD14" si="44">SUM(AT15:AT16)</f>
        <v>178702</v>
      </c>
      <c r="AU14" s="31">
        <f t="shared" si="44"/>
        <v>146851</v>
      </c>
      <c r="AV14" s="31">
        <f t="shared" si="44"/>
        <v>170255</v>
      </c>
      <c r="AW14" s="31">
        <f t="shared" si="44"/>
        <v>217350</v>
      </c>
      <c r="AX14" s="31">
        <f t="shared" si="44"/>
        <v>229884</v>
      </c>
      <c r="AY14" s="31">
        <f t="shared" si="44"/>
        <v>228151</v>
      </c>
      <c r="AZ14" s="31">
        <f t="shared" si="44"/>
        <v>272357</v>
      </c>
      <c r="BA14" s="31">
        <f t="shared" si="44"/>
        <v>292462</v>
      </c>
      <c r="BB14" s="31">
        <f t="shared" si="44"/>
        <v>255495</v>
      </c>
      <c r="BC14" s="31">
        <f t="shared" si="44"/>
        <v>277243</v>
      </c>
      <c r="BD14" s="31">
        <f t="shared" si="44"/>
        <v>229054</v>
      </c>
      <c r="BE14" s="31">
        <f>SUM(BE15:BE16)</f>
        <v>198742</v>
      </c>
      <c r="BF14" s="31">
        <f t="shared" si="22"/>
        <v>2696546</v>
      </c>
      <c r="BG14" s="31">
        <f t="shared" ref="BG14:BL14" si="45">SUM(BG15:BG16)</f>
        <v>219591</v>
      </c>
      <c r="BH14" s="31">
        <f t="shared" si="45"/>
        <v>172081</v>
      </c>
      <c r="BI14" s="31">
        <f t="shared" si="45"/>
        <v>207776</v>
      </c>
      <c r="BJ14" s="31">
        <f t="shared" si="45"/>
        <v>220249</v>
      </c>
      <c r="BK14" s="31">
        <f t="shared" si="45"/>
        <v>255684</v>
      </c>
      <c r="BL14" s="31">
        <f t="shared" si="45"/>
        <v>238476</v>
      </c>
      <c r="BM14" s="31">
        <f t="shared" ref="BM14:BR14" si="46">SUM(BM15:BM16)</f>
        <v>291444</v>
      </c>
      <c r="BN14" s="31">
        <f t="shared" si="46"/>
        <v>299624</v>
      </c>
      <c r="BO14" s="31">
        <f t="shared" si="46"/>
        <v>269179</v>
      </c>
      <c r="BP14" s="31">
        <f t="shared" si="46"/>
        <v>271755</v>
      </c>
      <c r="BQ14" s="31">
        <f t="shared" si="46"/>
        <v>225515</v>
      </c>
      <c r="BR14" s="31">
        <f t="shared" si="46"/>
        <v>196067</v>
      </c>
      <c r="BS14" s="31">
        <f t="shared" si="23"/>
        <v>2867441</v>
      </c>
      <c r="BT14" s="31">
        <f t="shared" ref="BT14:CR14" si="47">SUM(BT15:BT16)</f>
        <v>201482</v>
      </c>
      <c r="BU14" s="31">
        <f t="shared" si="47"/>
        <v>152127</v>
      </c>
      <c r="BV14" s="31">
        <f t="shared" si="47"/>
        <v>203040</v>
      </c>
      <c r="BW14" s="31">
        <f t="shared" si="47"/>
        <v>248321</v>
      </c>
      <c r="BX14" s="31">
        <f t="shared" si="47"/>
        <v>256457</v>
      </c>
      <c r="BY14" s="31">
        <f t="shared" si="47"/>
        <v>241244</v>
      </c>
      <c r="BZ14" s="31">
        <f t="shared" si="47"/>
        <v>297174</v>
      </c>
      <c r="CA14" s="31">
        <f t="shared" si="47"/>
        <v>299369</v>
      </c>
      <c r="CB14" s="31">
        <f t="shared" si="47"/>
        <v>272625</v>
      </c>
      <c r="CC14" s="31">
        <f t="shared" si="47"/>
        <v>276429</v>
      </c>
      <c r="CD14" s="31">
        <f t="shared" si="47"/>
        <v>235962</v>
      </c>
      <c r="CE14" s="31">
        <f t="shared" si="47"/>
        <v>196946</v>
      </c>
      <c r="CF14" s="31">
        <f t="shared" si="24"/>
        <v>2881176</v>
      </c>
      <c r="CG14" s="31">
        <f t="shared" si="47"/>
        <v>209851</v>
      </c>
      <c r="CH14" s="31">
        <f t="shared" si="47"/>
        <v>169326</v>
      </c>
      <c r="CI14" s="31">
        <f t="shared" si="47"/>
        <v>91107</v>
      </c>
      <c r="CJ14" s="31">
        <f t="shared" si="47"/>
        <v>270</v>
      </c>
      <c r="CK14" s="31">
        <f t="shared" si="47"/>
        <v>772</v>
      </c>
      <c r="CL14" s="31">
        <f t="shared" si="47"/>
        <v>757</v>
      </c>
      <c r="CM14" s="31">
        <f t="shared" si="47"/>
        <v>7911</v>
      </c>
      <c r="CN14" s="31">
        <f t="shared" si="47"/>
        <v>9298</v>
      </c>
      <c r="CO14" s="31">
        <f t="shared" si="47"/>
        <v>11394</v>
      </c>
      <c r="CP14" s="31">
        <f t="shared" si="47"/>
        <v>18652</v>
      </c>
      <c r="CQ14" s="31">
        <f t="shared" si="47"/>
        <v>47559</v>
      </c>
      <c r="CR14" s="31">
        <f t="shared" si="47"/>
        <v>60590</v>
      </c>
      <c r="CS14" s="14">
        <f t="shared" si="14"/>
        <v>627487</v>
      </c>
      <c r="CT14" s="31">
        <f t="shared" ref="CT14:DE14" si="48">SUM(CT15:CT16)</f>
        <v>68728</v>
      </c>
      <c r="CU14" s="31">
        <f t="shared" si="48"/>
        <v>14662</v>
      </c>
      <c r="CV14" s="31">
        <f t="shared" si="48"/>
        <v>38631</v>
      </c>
      <c r="CW14" s="31">
        <f t="shared" si="48"/>
        <v>44067</v>
      </c>
      <c r="CX14" s="31">
        <f t="shared" si="48"/>
        <v>68328</v>
      </c>
      <c r="CY14" s="31">
        <f t="shared" si="48"/>
        <v>85643</v>
      </c>
      <c r="CZ14" s="31">
        <f t="shared" si="48"/>
        <v>137238</v>
      </c>
      <c r="DA14" s="31">
        <f t="shared" si="48"/>
        <v>170128</v>
      </c>
      <c r="DB14" s="31">
        <f t="shared" si="48"/>
        <v>146143</v>
      </c>
      <c r="DC14" s="31">
        <f t="shared" si="48"/>
        <v>167792</v>
      </c>
      <c r="DD14" s="31">
        <f t="shared" si="48"/>
        <v>146099</v>
      </c>
      <c r="DE14" s="31">
        <f t="shared" si="48"/>
        <v>175405</v>
      </c>
      <c r="DF14" s="14">
        <f t="shared" si="15"/>
        <v>1262864</v>
      </c>
      <c r="DG14" s="31">
        <f t="shared" ref="DG14:DR14" si="49">SUM(DG15:DG16)</f>
        <v>111001</v>
      </c>
      <c r="DH14" s="31">
        <f t="shared" si="49"/>
        <v>99571</v>
      </c>
      <c r="DI14" s="31">
        <f t="shared" si="49"/>
        <v>135980</v>
      </c>
      <c r="DJ14" s="31">
        <f t="shared" si="49"/>
        <v>172753</v>
      </c>
      <c r="DK14" s="31">
        <f t="shared" si="49"/>
        <v>196525</v>
      </c>
      <c r="DL14" s="31">
        <f t="shared" si="49"/>
        <v>210402</v>
      </c>
      <c r="DM14" s="31">
        <f t="shared" si="49"/>
        <v>252429</v>
      </c>
      <c r="DN14" s="31">
        <f t="shared" si="49"/>
        <v>263789</v>
      </c>
      <c r="DO14" s="31">
        <f t="shared" si="49"/>
        <v>229557</v>
      </c>
      <c r="DP14" s="31">
        <f t="shared" si="49"/>
        <v>246535</v>
      </c>
      <c r="DQ14" s="31">
        <f t="shared" si="49"/>
        <v>198363</v>
      </c>
      <c r="DR14" s="31">
        <f t="shared" si="49"/>
        <v>116215</v>
      </c>
      <c r="DS14" s="14">
        <f t="shared" si="16"/>
        <v>2233120</v>
      </c>
      <c r="DT14" s="31">
        <f t="shared" ref="DT14:EE14" si="50">SUM(DT15:DT16)</f>
        <v>43180</v>
      </c>
      <c r="DU14" s="31">
        <f t="shared" si="50"/>
        <v>37461</v>
      </c>
      <c r="DV14" s="31">
        <f t="shared" si="50"/>
        <v>101260</v>
      </c>
      <c r="DW14" s="31">
        <f t="shared" si="50"/>
        <v>151690</v>
      </c>
      <c r="DX14" s="31">
        <f t="shared" si="50"/>
        <v>172842</v>
      </c>
      <c r="DY14" s="31">
        <f t="shared" si="50"/>
        <v>181878</v>
      </c>
      <c r="DZ14" s="31">
        <f t="shared" si="50"/>
        <v>236189</v>
      </c>
      <c r="EA14" s="31">
        <f t="shared" si="50"/>
        <v>235467</v>
      </c>
      <c r="EB14" s="31">
        <f t="shared" si="50"/>
        <v>220382</v>
      </c>
      <c r="EC14" s="31">
        <f t="shared" si="50"/>
        <v>241784</v>
      </c>
      <c r="ED14" s="31">
        <f t="shared" si="50"/>
        <v>218041</v>
      </c>
      <c r="EE14" s="31">
        <f t="shared" si="50"/>
        <v>191035</v>
      </c>
      <c r="EF14" s="14">
        <f t="shared" si="17"/>
        <v>2031209</v>
      </c>
      <c r="EG14" s="31">
        <f t="shared" ref="EG14:ER14" si="51">SUM(EG15:EG16)</f>
        <v>174755</v>
      </c>
      <c r="EH14" s="31">
        <f t="shared" si="51"/>
        <v>166625</v>
      </c>
      <c r="EI14" s="31">
        <f t="shared" si="51"/>
        <v>215600</v>
      </c>
      <c r="EJ14" s="31">
        <f t="shared" si="51"/>
        <v>235501</v>
      </c>
      <c r="EK14" s="31">
        <f t="shared" si="51"/>
        <v>281008</v>
      </c>
      <c r="EL14" s="31">
        <f t="shared" si="51"/>
        <v>274811</v>
      </c>
      <c r="EM14" s="31">
        <f t="shared" si="51"/>
        <v>333258</v>
      </c>
      <c r="EN14" s="31">
        <f t="shared" si="51"/>
        <v>333461</v>
      </c>
      <c r="EO14" s="31">
        <f t="shared" si="51"/>
        <v>307126</v>
      </c>
      <c r="EP14" s="31">
        <f t="shared" si="51"/>
        <v>323998</v>
      </c>
      <c r="EQ14" s="31">
        <f t="shared" si="51"/>
        <v>265915</v>
      </c>
      <c r="ER14" s="31">
        <f t="shared" si="51"/>
        <v>224525</v>
      </c>
      <c r="ES14" s="14">
        <f t="shared" si="38"/>
        <v>3136583</v>
      </c>
      <c r="ET14" s="31">
        <f t="shared" ref="ET14:FE14" si="52">SUM(ET15:ET16)</f>
        <v>248864</v>
      </c>
      <c r="EU14" s="31">
        <f t="shared" si="52"/>
        <v>189659</v>
      </c>
      <c r="EV14" s="31">
        <f t="shared" si="52"/>
        <v>240218</v>
      </c>
      <c r="EW14" s="31">
        <f t="shared" si="52"/>
        <v>292556</v>
      </c>
      <c r="EX14" s="31">
        <f t="shared" si="52"/>
        <v>303963</v>
      </c>
      <c r="EY14" s="31">
        <f t="shared" si="52"/>
        <v>295766</v>
      </c>
      <c r="EZ14" s="31">
        <f t="shared" si="52"/>
        <v>352041</v>
      </c>
      <c r="FA14" s="31">
        <f t="shared" si="52"/>
        <v>366168</v>
      </c>
      <c r="FB14" s="31">
        <f t="shared" si="52"/>
        <v>306338</v>
      </c>
      <c r="FC14" s="31">
        <f t="shared" si="52"/>
        <v>360287</v>
      </c>
      <c r="FD14" s="31">
        <f t="shared" si="52"/>
        <v>272730</v>
      </c>
      <c r="FE14" s="31">
        <f t="shared" si="52"/>
        <v>229217</v>
      </c>
      <c r="FF14" s="14">
        <f t="shared" si="39"/>
        <v>3457807</v>
      </c>
      <c r="FG14" s="31">
        <f t="shared" ref="FG14:FR14" si="53">SUM(FG15:FG16)</f>
        <v>233982</v>
      </c>
      <c r="FH14" s="31">
        <f t="shared" si="53"/>
        <v>175391</v>
      </c>
      <c r="FI14" s="31">
        <f t="shared" si="53"/>
        <v>237137</v>
      </c>
      <c r="FJ14" s="31">
        <f t="shared" si="53"/>
        <v>273118</v>
      </c>
      <c r="FK14" s="31">
        <f t="shared" si="53"/>
        <v>300285</v>
      </c>
      <c r="FL14" s="31">
        <f t="shared" si="53"/>
        <v>266770</v>
      </c>
      <c r="FM14" s="31">
        <f t="shared" si="53"/>
        <v>336854</v>
      </c>
      <c r="FN14" s="31">
        <f t="shared" si="53"/>
        <v>0</v>
      </c>
      <c r="FO14" s="31">
        <f t="shared" si="53"/>
        <v>0</v>
      </c>
      <c r="FP14" s="31">
        <f t="shared" si="53"/>
        <v>0</v>
      </c>
      <c r="FQ14" s="31">
        <f t="shared" si="53"/>
        <v>0</v>
      </c>
      <c r="FR14" s="31">
        <f t="shared" si="53"/>
        <v>0</v>
      </c>
      <c r="FS14" s="14">
        <f t="shared" si="40"/>
        <v>1823537</v>
      </c>
    </row>
    <row r="15" spans="1:175" s="27" customFormat="1" ht="14.25">
      <c r="B15" s="32" t="s">
        <v>61</v>
      </c>
      <c r="C15" s="14">
        <v>2174</v>
      </c>
      <c r="D15" s="14">
        <v>1578</v>
      </c>
      <c r="E15" s="14">
        <v>842</v>
      </c>
      <c r="F15" s="14">
        <f t="shared" si="18"/>
        <v>4594</v>
      </c>
      <c r="G15" s="14">
        <v>888</v>
      </c>
      <c r="H15" s="14">
        <v>693</v>
      </c>
      <c r="I15" s="14">
        <v>809</v>
      </c>
      <c r="J15" s="14">
        <v>2269</v>
      </c>
      <c r="K15" s="14">
        <v>2598</v>
      </c>
      <c r="L15" s="14">
        <v>1461</v>
      </c>
      <c r="M15" s="14">
        <v>1837</v>
      </c>
      <c r="N15" s="14">
        <v>2440</v>
      </c>
      <c r="O15" s="14">
        <v>2553</v>
      </c>
      <c r="P15" s="14">
        <v>2888</v>
      </c>
      <c r="Q15" s="14">
        <v>1641</v>
      </c>
      <c r="R15" s="14">
        <v>1175</v>
      </c>
      <c r="S15" s="14">
        <f t="shared" si="19"/>
        <v>21252</v>
      </c>
      <c r="T15" s="14">
        <v>816</v>
      </c>
      <c r="U15" s="14">
        <v>727</v>
      </c>
      <c r="V15" s="14">
        <v>1174</v>
      </c>
      <c r="W15" s="14">
        <v>2266</v>
      </c>
      <c r="X15" s="14">
        <v>2500</v>
      </c>
      <c r="Y15" s="14">
        <v>1638</v>
      </c>
      <c r="Z15" s="14">
        <v>2378</v>
      </c>
      <c r="AA15" s="14">
        <v>2365</v>
      </c>
      <c r="AB15" s="14">
        <v>2625</v>
      </c>
      <c r="AC15" s="14">
        <v>2651</v>
      </c>
      <c r="AD15" s="14">
        <v>1762</v>
      </c>
      <c r="AE15" s="14">
        <v>1073</v>
      </c>
      <c r="AF15" s="14">
        <f t="shared" si="20"/>
        <v>21975</v>
      </c>
      <c r="AG15" s="14">
        <v>848</v>
      </c>
      <c r="AH15" s="14">
        <v>814</v>
      </c>
      <c r="AI15" s="14">
        <v>1186</v>
      </c>
      <c r="AJ15" s="14">
        <v>1848</v>
      </c>
      <c r="AK15" s="14">
        <v>2356</v>
      </c>
      <c r="AL15" s="14">
        <v>1695</v>
      </c>
      <c r="AM15" s="14">
        <v>2188</v>
      </c>
      <c r="AN15" s="14">
        <v>2407</v>
      </c>
      <c r="AO15" s="14">
        <v>2543</v>
      </c>
      <c r="AP15" s="14">
        <v>2449</v>
      </c>
      <c r="AQ15" s="14">
        <v>1396</v>
      </c>
      <c r="AR15" s="14">
        <v>954</v>
      </c>
      <c r="AS15" s="14">
        <f t="shared" si="21"/>
        <v>20684</v>
      </c>
      <c r="AT15" s="14">
        <v>698</v>
      </c>
      <c r="AU15" s="14">
        <v>519</v>
      </c>
      <c r="AV15" s="14">
        <v>732</v>
      </c>
      <c r="AW15" s="14">
        <v>1094</v>
      </c>
      <c r="AX15" s="14">
        <v>401</v>
      </c>
      <c r="AY15" s="14">
        <v>540</v>
      </c>
      <c r="AZ15" s="14">
        <v>861</v>
      </c>
      <c r="BA15" s="14">
        <v>1125</v>
      </c>
      <c r="BB15" s="14">
        <v>1017</v>
      </c>
      <c r="BC15" s="14">
        <v>1053</v>
      </c>
      <c r="BD15" s="14">
        <v>1026</v>
      </c>
      <c r="BE15" s="14">
        <v>894</v>
      </c>
      <c r="BF15" s="14">
        <f t="shared" si="22"/>
        <v>9960</v>
      </c>
      <c r="BG15" s="14">
        <v>929</v>
      </c>
      <c r="BH15" s="14">
        <v>617</v>
      </c>
      <c r="BI15" s="14">
        <v>1121</v>
      </c>
      <c r="BJ15" s="14">
        <v>1579</v>
      </c>
      <c r="BK15" s="14">
        <v>2008</v>
      </c>
      <c r="BL15" s="14">
        <v>1621</v>
      </c>
      <c r="BM15" s="14">
        <v>1880</v>
      </c>
      <c r="BN15" s="14">
        <v>2064</v>
      </c>
      <c r="BO15" s="14">
        <v>2209</v>
      </c>
      <c r="BP15" s="14">
        <v>2205</v>
      </c>
      <c r="BQ15" s="14">
        <v>1597</v>
      </c>
      <c r="BR15" s="14">
        <v>1085</v>
      </c>
      <c r="BS15" s="14">
        <f t="shared" si="23"/>
        <v>18915</v>
      </c>
      <c r="BT15" s="14">
        <v>1005</v>
      </c>
      <c r="BU15" s="14">
        <v>790</v>
      </c>
      <c r="BV15" s="14">
        <v>1226</v>
      </c>
      <c r="BW15" s="14">
        <v>1895</v>
      </c>
      <c r="BX15" s="14">
        <v>2349</v>
      </c>
      <c r="BY15" s="14">
        <v>1630</v>
      </c>
      <c r="BZ15" s="14">
        <v>1959</v>
      </c>
      <c r="CA15" s="14">
        <v>2466</v>
      </c>
      <c r="CB15" s="14">
        <v>2469</v>
      </c>
      <c r="CC15" s="14">
        <v>2453</v>
      </c>
      <c r="CD15" s="14">
        <v>1675</v>
      </c>
      <c r="CE15" s="14">
        <v>1201</v>
      </c>
      <c r="CF15" s="14">
        <f t="shared" si="24"/>
        <v>21118</v>
      </c>
      <c r="CG15" s="14">
        <v>1208</v>
      </c>
      <c r="CH15" s="14">
        <v>730</v>
      </c>
      <c r="CI15" s="14">
        <v>489</v>
      </c>
      <c r="CJ15" s="14">
        <v>0</v>
      </c>
      <c r="CK15" s="14">
        <v>0</v>
      </c>
      <c r="CL15" s="14"/>
      <c r="CM15" s="14">
        <v>0</v>
      </c>
      <c r="CN15" s="14">
        <v>0</v>
      </c>
      <c r="CO15" s="14">
        <v>0</v>
      </c>
      <c r="CP15" s="14">
        <v>0</v>
      </c>
      <c r="CQ15" s="14">
        <v>0</v>
      </c>
      <c r="CR15" s="14">
        <v>0</v>
      </c>
      <c r="CS15" s="14">
        <f t="shared" si="14"/>
        <v>2427</v>
      </c>
      <c r="CT15" s="14">
        <v>0</v>
      </c>
      <c r="CU15" s="14">
        <v>0</v>
      </c>
      <c r="CV15" s="14">
        <v>0</v>
      </c>
      <c r="CW15" s="14">
        <v>20</v>
      </c>
      <c r="CX15" s="14">
        <v>11</v>
      </c>
      <c r="CY15" s="14">
        <v>22</v>
      </c>
      <c r="CZ15" s="14">
        <v>0</v>
      </c>
      <c r="DA15" s="14">
        <v>0</v>
      </c>
      <c r="DB15" s="14">
        <v>0</v>
      </c>
      <c r="DC15" s="14">
        <v>66</v>
      </c>
      <c r="DD15" s="14">
        <v>0</v>
      </c>
      <c r="DE15" s="14">
        <v>68</v>
      </c>
      <c r="DF15" s="14">
        <f t="shared" si="15"/>
        <v>187</v>
      </c>
      <c r="DG15" s="14">
        <v>2</v>
      </c>
      <c r="DH15" s="14">
        <v>0</v>
      </c>
      <c r="DI15" s="14">
        <v>141</v>
      </c>
      <c r="DJ15" s="14">
        <v>502</v>
      </c>
      <c r="DK15" s="14">
        <v>1217</v>
      </c>
      <c r="DL15" s="14">
        <v>1042</v>
      </c>
      <c r="DM15" s="14">
        <v>1248</v>
      </c>
      <c r="DN15" s="14">
        <v>1956</v>
      </c>
      <c r="DO15" s="14">
        <v>1837</v>
      </c>
      <c r="DP15" s="14">
        <v>2012</v>
      </c>
      <c r="DQ15" s="14">
        <v>1327</v>
      </c>
      <c r="DR15" s="14">
        <v>390</v>
      </c>
      <c r="DS15" s="14">
        <f t="shared" si="16"/>
        <v>11674</v>
      </c>
      <c r="DT15" s="14">
        <v>21</v>
      </c>
      <c r="DU15" s="14">
        <v>0</v>
      </c>
      <c r="DV15" s="14">
        <v>0</v>
      </c>
      <c r="DW15" s="14">
        <v>72</v>
      </c>
      <c r="DX15" s="14">
        <v>496</v>
      </c>
      <c r="DY15" s="14">
        <v>852</v>
      </c>
      <c r="DZ15" s="14">
        <v>1196</v>
      </c>
      <c r="EA15" s="14">
        <v>1556</v>
      </c>
      <c r="EB15" s="14">
        <v>1745</v>
      </c>
      <c r="EC15" s="14">
        <v>1748</v>
      </c>
      <c r="ED15" s="14">
        <v>1687</v>
      </c>
      <c r="EE15" s="14">
        <v>1067</v>
      </c>
      <c r="EF15" s="14">
        <f t="shared" si="17"/>
        <v>10440</v>
      </c>
      <c r="EG15" s="14">
        <v>1095</v>
      </c>
      <c r="EH15" s="14">
        <v>775</v>
      </c>
      <c r="EI15" s="14">
        <v>1717</v>
      </c>
      <c r="EJ15" s="14">
        <v>2336</v>
      </c>
      <c r="EK15" s="14">
        <v>2952</v>
      </c>
      <c r="EL15" s="14">
        <v>2161</v>
      </c>
      <c r="EM15" s="14">
        <v>2599</v>
      </c>
      <c r="EN15" s="14">
        <v>2992</v>
      </c>
      <c r="EO15" s="14">
        <v>2663</v>
      </c>
      <c r="EP15" s="14">
        <v>3079</v>
      </c>
      <c r="EQ15" s="14">
        <v>1725</v>
      </c>
      <c r="ER15" s="14">
        <v>1327</v>
      </c>
      <c r="ES15" s="14">
        <f t="shared" si="38"/>
        <v>25421</v>
      </c>
      <c r="ET15" s="14">
        <v>943</v>
      </c>
      <c r="EU15" s="14">
        <v>756</v>
      </c>
      <c r="EV15" s="14">
        <v>1737</v>
      </c>
      <c r="EW15" s="14">
        <v>2570</v>
      </c>
      <c r="EX15" s="14">
        <v>3082</v>
      </c>
      <c r="EY15" s="14">
        <v>2485</v>
      </c>
      <c r="EZ15" s="14">
        <v>3090</v>
      </c>
      <c r="FA15" s="14">
        <v>3276</v>
      </c>
      <c r="FB15" s="14">
        <v>2909</v>
      </c>
      <c r="FC15" s="14">
        <v>3356</v>
      </c>
      <c r="FD15" s="14">
        <v>2242</v>
      </c>
      <c r="FE15" s="14">
        <v>1373</v>
      </c>
      <c r="FF15" s="14">
        <f t="shared" si="39"/>
        <v>27819</v>
      </c>
      <c r="FG15" s="14">
        <v>1014</v>
      </c>
      <c r="FH15" s="14">
        <v>834</v>
      </c>
      <c r="FI15" s="14">
        <v>1536</v>
      </c>
      <c r="FJ15" s="14">
        <v>2685</v>
      </c>
      <c r="FK15" s="14">
        <v>3284</v>
      </c>
      <c r="FL15" s="14">
        <v>2264</v>
      </c>
      <c r="FM15" s="14">
        <v>2832</v>
      </c>
      <c r="FN15" s="14"/>
      <c r="FO15" s="14"/>
      <c r="FP15" s="14"/>
      <c r="FQ15" s="14"/>
      <c r="FR15" s="14"/>
      <c r="FS15" s="14">
        <f t="shared" si="40"/>
        <v>14449</v>
      </c>
    </row>
    <row r="16" spans="1:175" s="27" customFormat="1" ht="14.25">
      <c r="B16" s="32" t="s">
        <v>62</v>
      </c>
      <c r="C16" s="14">
        <v>222352</v>
      </c>
      <c r="D16" s="14">
        <v>186571</v>
      </c>
      <c r="E16" s="14">
        <v>141077</v>
      </c>
      <c r="F16" s="14">
        <f t="shared" si="18"/>
        <v>550000</v>
      </c>
      <c r="G16" s="14">
        <v>155530</v>
      </c>
      <c r="H16" s="14">
        <v>119172</v>
      </c>
      <c r="I16" s="14">
        <v>151552</v>
      </c>
      <c r="J16" s="14">
        <v>177924</v>
      </c>
      <c r="K16" s="14">
        <v>197302</v>
      </c>
      <c r="L16" s="14">
        <v>175837</v>
      </c>
      <c r="M16" s="14">
        <v>225121</v>
      </c>
      <c r="N16" s="14">
        <v>247950</v>
      </c>
      <c r="O16" s="14">
        <v>211386</v>
      </c>
      <c r="P16" s="14">
        <v>234988</v>
      </c>
      <c r="Q16" s="14">
        <v>201108</v>
      </c>
      <c r="R16" s="14">
        <v>163800</v>
      </c>
      <c r="S16" s="14">
        <f t="shared" si="19"/>
        <v>2261670</v>
      </c>
      <c r="T16" s="14">
        <v>187739</v>
      </c>
      <c r="U16" s="14">
        <v>148386</v>
      </c>
      <c r="V16" s="14">
        <v>168341</v>
      </c>
      <c r="W16" s="14">
        <v>189127</v>
      </c>
      <c r="X16" s="14">
        <v>212320</v>
      </c>
      <c r="Y16" s="14">
        <v>192724</v>
      </c>
      <c r="Z16" s="14">
        <v>253709</v>
      </c>
      <c r="AA16" s="14">
        <v>260796</v>
      </c>
      <c r="AB16" s="14">
        <v>228224</v>
      </c>
      <c r="AC16" s="14">
        <v>239413</v>
      </c>
      <c r="AD16" s="14">
        <v>203117</v>
      </c>
      <c r="AE16" s="14">
        <v>170184</v>
      </c>
      <c r="AF16" s="14">
        <f t="shared" si="20"/>
        <v>2454080</v>
      </c>
      <c r="AG16" s="14">
        <v>192589</v>
      </c>
      <c r="AH16" s="14">
        <v>168653</v>
      </c>
      <c r="AI16" s="14">
        <v>208809</v>
      </c>
      <c r="AJ16" s="14">
        <v>185743</v>
      </c>
      <c r="AK16" s="14">
        <v>241767</v>
      </c>
      <c r="AL16" s="14">
        <v>218482</v>
      </c>
      <c r="AM16" s="14">
        <v>276394</v>
      </c>
      <c r="AN16" s="14">
        <v>277909</v>
      </c>
      <c r="AO16" s="14">
        <v>236193</v>
      </c>
      <c r="AP16" s="14">
        <v>256929</v>
      </c>
      <c r="AQ16" s="14">
        <v>200035</v>
      </c>
      <c r="AR16" s="14">
        <v>180459</v>
      </c>
      <c r="AS16" s="14">
        <f t="shared" si="21"/>
        <v>2643962</v>
      </c>
      <c r="AT16" s="14">
        <v>178004</v>
      </c>
      <c r="AU16" s="14">
        <v>146332</v>
      </c>
      <c r="AV16" s="14">
        <v>169523</v>
      </c>
      <c r="AW16" s="14">
        <v>216256</v>
      </c>
      <c r="AX16" s="14">
        <v>229483</v>
      </c>
      <c r="AY16" s="14">
        <v>227611</v>
      </c>
      <c r="AZ16" s="14">
        <v>271496</v>
      </c>
      <c r="BA16" s="14">
        <v>291337</v>
      </c>
      <c r="BB16" s="14">
        <v>254478</v>
      </c>
      <c r="BC16" s="14">
        <v>276190</v>
      </c>
      <c r="BD16" s="14">
        <v>228028</v>
      </c>
      <c r="BE16" s="14">
        <v>197848</v>
      </c>
      <c r="BF16" s="14">
        <f t="shared" si="22"/>
        <v>2686586</v>
      </c>
      <c r="BG16" s="14">
        <v>218662</v>
      </c>
      <c r="BH16" s="14">
        <v>171464</v>
      </c>
      <c r="BI16" s="14">
        <v>206655</v>
      </c>
      <c r="BJ16" s="14">
        <v>218670</v>
      </c>
      <c r="BK16" s="14">
        <v>253676</v>
      </c>
      <c r="BL16" s="14">
        <v>236855</v>
      </c>
      <c r="BM16" s="14">
        <v>289564</v>
      </c>
      <c r="BN16" s="14">
        <v>297560</v>
      </c>
      <c r="BO16" s="14">
        <v>266970</v>
      </c>
      <c r="BP16" s="14">
        <v>269550</v>
      </c>
      <c r="BQ16" s="14">
        <v>223918</v>
      </c>
      <c r="BR16" s="14">
        <v>194982</v>
      </c>
      <c r="BS16" s="14">
        <f t="shared" si="23"/>
        <v>2848526</v>
      </c>
      <c r="BT16" s="14">
        <v>200477</v>
      </c>
      <c r="BU16" s="14">
        <v>151337</v>
      </c>
      <c r="BV16" s="14">
        <v>201814</v>
      </c>
      <c r="BW16" s="14">
        <v>246426</v>
      </c>
      <c r="BX16" s="14">
        <v>254108</v>
      </c>
      <c r="BY16" s="14">
        <v>239614</v>
      </c>
      <c r="BZ16" s="14">
        <v>295215</v>
      </c>
      <c r="CA16" s="14">
        <v>296903</v>
      </c>
      <c r="CB16" s="14">
        <v>270156</v>
      </c>
      <c r="CC16" s="14">
        <v>273976</v>
      </c>
      <c r="CD16" s="14">
        <v>234287</v>
      </c>
      <c r="CE16" s="14">
        <v>195745</v>
      </c>
      <c r="CF16" s="14">
        <f t="shared" si="24"/>
        <v>2860058</v>
      </c>
      <c r="CG16" s="14">
        <v>208643</v>
      </c>
      <c r="CH16" s="14">
        <v>168596</v>
      </c>
      <c r="CI16" s="14">
        <v>90618</v>
      </c>
      <c r="CJ16" s="14">
        <v>270</v>
      </c>
      <c r="CK16" s="14">
        <v>772</v>
      </c>
      <c r="CL16" s="14">
        <v>757</v>
      </c>
      <c r="CM16" s="14">
        <v>7911</v>
      </c>
      <c r="CN16" s="14">
        <v>9298</v>
      </c>
      <c r="CO16" s="14">
        <v>11394</v>
      </c>
      <c r="CP16" s="14">
        <v>18652</v>
      </c>
      <c r="CQ16" s="14">
        <v>47559</v>
      </c>
      <c r="CR16" s="14">
        <v>60590</v>
      </c>
      <c r="CS16" s="14">
        <f t="shared" si="14"/>
        <v>625060</v>
      </c>
      <c r="CT16" s="14">
        <v>68728</v>
      </c>
      <c r="CU16" s="14">
        <v>14662</v>
      </c>
      <c r="CV16" s="14">
        <v>38631</v>
      </c>
      <c r="CW16" s="14">
        <v>44047</v>
      </c>
      <c r="CX16" s="14">
        <v>68317</v>
      </c>
      <c r="CY16" s="14">
        <v>85621</v>
      </c>
      <c r="CZ16" s="14">
        <v>137238</v>
      </c>
      <c r="DA16" s="14">
        <v>170128</v>
      </c>
      <c r="DB16" s="14">
        <v>146143</v>
      </c>
      <c r="DC16" s="14">
        <v>167726</v>
      </c>
      <c r="DD16" s="14">
        <v>146099</v>
      </c>
      <c r="DE16" s="14">
        <v>175337</v>
      </c>
      <c r="DF16" s="14">
        <f t="shared" si="15"/>
        <v>1262677</v>
      </c>
      <c r="DG16" s="14">
        <v>110999</v>
      </c>
      <c r="DH16" s="14">
        <v>99571</v>
      </c>
      <c r="DI16" s="14">
        <v>135839</v>
      </c>
      <c r="DJ16" s="14">
        <v>172251</v>
      </c>
      <c r="DK16" s="14">
        <v>195308</v>
      </c>
      <c r="DL16" s="14">
        <v>209360</v>
      </c>
      <c r="DM16" s="14">
        <v>251181</v>
      </c>
      <c r="DN16" s="14">
        <v>261833</v>
      </c>
      <c r="DO16" s="14">
        <v>227720</v>
      </c>
      <c r="DP16" s="14">
        <v>244523</v>
      </c>
      <c r="DQ16" s="14">
        <v>197036</v>
      </c>
      <c r="DR16" s="14">
        <v>115825</v>
      </c>
      <c r="DS16" s="14">
        <f t="shared" si="16"/>
        <v>2221446</v>
      </c>
      <c r="DT16" s="14">
        <v>43159</v>
      </c>
      <c r="DU16" s="14">
        <v>37461</v>
      </c>
      <c r="DV16" s="14">
        <v>101260</v>
      </c>
      <c r="DW16" s="14">
        <v>151618</v>
      </c>
      <c r="DX16" s="14">
        <v>172346</v>
      </c>
      <c r="DY16" s="14">
        <v>181026</v>
      </c>
      <c r="DZ16" s="14">
        <v>234993</v>
      </c>
      <c r="EA16" s="14">
        <v>233911</v>
      </c>
      <c r="EB16" s="14">
        <v>218637</v>
      </c>
      <c r="EC16" s="14">
        <v>240036</v>
      </c>
      <c r="ED16" s="14">
        <v>216354</v>
      </c>
      <c r="EE16" s="14">
        <v>189968</v>
      </c>
      <c r="EF16" s="14">
        <f t="shared" si="17"/>
        <v>2020769</v>
      </c>
      <c r="EG16" s="14">
        <v>173660</v>
      </c>
      <c r="EH16" s="14">
        <v>165850</v>
      </c>
      <c r="EI16" s="14">
        <v>213883</v>
      </c>
      <c r="EJ16" s="14">
        <v>233165</v>
      </c>
      <c r="EK16" s="14">
        <v>278056</v>
      </c>
      <c r="EL16" s="14">
        <v>272650</v>
      </c>
      <c r="EM16" s="14">
        <v>330659</v>
      </c>
      <c r="EN16" s="14">
        <v>330469</v>
      </c>
      <c r="EO16" s="14">
        <v>304463</v>
      </c>
      <c r="EP16" s="14">
        <v>320919</v>
      </c>
      <c r="EQ16" s="14">
        <v>264190</v>
      </c>
      <c r="ER16" s="14">
        <v>223198</v>
      </c>
      <c r="ES16" s="14">
        <f t="shared" si="38"/>
        <v>3111162</v>
      </c>
      <c r="ET16" s="14">
        <v>247921</v>
      </c>
      <c r="EU16" s="14">
        <v>188903</v>
      </c>
      <c r="EV16" s="14">
        <v>238481</v>
      </c>
      <c r="EW16" s="14">
        <v>289986</v>
      </c>
      <c r="EX16" s="14">
        <v>300881</v>
      </c>
      <c r="EY16" s="14">
        <v>293281</v>
      </c>
      <c r="EZ16" s="14">
        <v>348951</v>
      </c>
      <c r="FA16" s="14">
        <v>362892</v>
      </c>
      <c r="FB16" s="14">
        <v>303429</v>
      </c>
      <c r="FC16" s="14">
        <v>356931</v>
      </c>
      <c r="FD16" s="14">
        <v>270488</v>
      </c>
      <c r="FE16" s="14">
        <v>227844</v>
      </c>
      <c r="FF16" s="14">
        <f t="shared" si="39"/>
        <v>3429988</v>
      </c>
      <c r="FG16" s="14">
        <v>232968</v>
      </c>
      <c r="FH16" s="14">
        <v>174557</v>
      </c>
      <c r="FI16" s="14">
        <v>235601</v>
      </c>
      <c r="FJ16" s="14">
        <v>270433</v>
      </c>
      <c r="FK16" s="14">
        <v>297001</v>
      </c>
      <c r="FL16" s="14">
        <v>264506</v>
      </c>
      <c r="FM16" s="14">
        <v>334022</v>
      </c>
      <c r="FN16" s="14"/>
      <c r="FO16" s="14"/>
      <c r="FP16" s="14"/>
      <c r="FQ16" s="14"/>
      <c r="FR16" s="14"/>
      <c r="FS16" s="14">
        <f t="shared" si="40"/>
        <v>1809088</v>
      </c>
    </row>
    <row r="17" spans="2:175" s="29" customFormat="1" ht="15">
      <c r="B17" s="30" t="s">
        <v>45</v>
      </c>
      <c r="C17" s="31">
        <f>SUM(C18:C19)</f>
        <v>12452275.5</v>
      </c>
      <c r="D17" s="31">
        <f>SUM(D18:D19)</f>
        <v>10433928.600000001</v>
      </c>
      <c r="E17" s="31">
        <f>SUM(E18:E19)</f>
        <v>7828907.5</v>
      </c>
      <c r="F17" s="31">
        <f>+SUM(C17:E17)</f>
        <v>30715111.600000001</v>
      </c>
      <c r="G17" s="31">
        <f>SUM(G18:G19)</f>
        <v>7576405.5</v>
      </c>
      <c r="H17" s="31">
        <f t="shared" ref="H17:R17" si="54">SUM(H18:H19)</f>
        <v>6156826.0999999996</v>
      </c>
      <c r="I17" s="31">
        <f t="shared" si="54"/>
        <v>6952111.5</v>
      </c>
      <c r="J17" s="31">
        <f t="shared" si="54"/>
        <v>8658894.8000000007</v>
      </c>
      <c r="K17" s="31">
        <f t="shared" si="54"/>
        <v>11359280.100000001</v>
      </c>
      <c r="L17" s="31">
        <f t="shared" si="54"/>
        <v>9804503.7999999989</v>
      </c>
      <c r="M17" s="31">
        <f t="shared" si="54"/>
        <v>12340565.6</v>
      </c>
      <c r="N17" s="31">
        <f t="shared" si="54"/>
        <v>14476977.9</v>
      </c>
      <c r="O17" s="31">
        <f t="shared" si="54"/>
        <v>12103039.100000001</v>
      </c>
      <c r="P17" s="31">
        <f t="shared" si="54"/>
        <v>14316382</v>
      </c>
      <c r="Q17" s="31">
        <f t="shared" si="54"/>
        <v>11118388.1</v>
      </c>
      <c r="R17" s="31">
        <f t="shared" si="54"/>
        <v>9070718.5</v>
      </c>
      <c r="S17" s="31">
        <f t="shared" si="19"/>
        <v>123934093</v>
      </c>
      <c r="T17" s="31">
        <f>SUM(T18:T19)</f>
        <v>8840797.0999999996</v>
      </c>
      <c r="U17" s="31">
        <f t="shared" ref="U17:AE17" si="55">SUM(U18:U19)</f>
        <v>6712784.7999999998</v>
      </c>
      <c r="V17" s="31">
        <f t="shared" si="55"/>
        <v>7826543.7000000002</v>
      </c>
      <c r="W17" s="31">
        <f t="shared" si="55"/>
        <v>9204725</v>
      </c>
      <c r="X17" s="31">
        <f t="shared" si="55"/>
        <v>12208533.9</v>
      </c>
      <c r="Y17" s="31">
        <f t="shared" si="55"/>
        <v>10782127.4</v>
      </c>
      <c r="Z17" s="31">
        <f t="shared" si="55"/>
        <v>14151056.800000001</v>
      </c>
      <c r="AA17" s="31">
        <f t="shared" si="55"/>
        <v>14207267.5</v>
      </c>
      <c r="AB17" s="31">
        <f t="shared" si="55"/>
        <v>12729896.4</v>
      </c>
      <c r="AC17" s="31">
        <f t="shared" si="55"/>
        <v>13065877.6</v>
      </c>
      <c r="AD17" s="31">
        <f t="shared" si="55"/>
        <v>11058719</v>
      </c>
      <c r="AE17" s="31">
        <f t="shared" si="55"/>
        <v>9138053.8000000007</v>
      </c>
      <c r="AF17" s="31">
        <f t="shared" si="20"/>
        <v>129926383</v>
      </c>
      <c r="AG17" s="31">
        <f>SUM(AG18:AG19)</f>
        <v>8476452.4000000004</v>
      </c>
      <c r="AH17" s="31">
        <f t="shared" ref="AH17:AR17" si="56">SUM(AH18:AH19)</f>
        <v>7443190.0000000009</v>
      </c>
      <c r="AI17" s="31">
        <f t="shared" si="56"/>
        <v>9476856.9000000004</v>
      </c>
      <c r="AJ17" s="31">
        <f t="shared" si="56"/>
        <v>8694670.5999999996</v>
      </c>
      <c r="AK17" s="31">
        <f t="shared" si="56"/>
        <v>13357835.5</v>
      </c>
      <c r="AL17" s="31">
        <f t="shared" si="56"/>
        <v>11935806.4</v>
      </c>
      <c r="AM17" s="31">
        <f t="shared" si="56"/>
        <v>15007843.700000001</v>
      </c>
      <c r="AN17" s="31">
        <f t="shared" si="56"/>
        <v>14972263.299999999</v>
      </c>
      <c r="AO17" s="31">
        <f t="shared" si="56"/>
        <v>12919070.200000001</v>
      </c>
      <c r="AP17" s="31">
        <f t="shared" si="56"/>
        <v>13904683.700000001</v>
      </c>
      <c r="AQ17" s="31">
        <f t="shared" si="56"/>
        <v>10537334.5</v>
      </c>
      <c r="AR17" s="31">
        <f t="shared" si="56"/>
        <v>9500288.3999999985</v>
      </c>
      <c r="AS17" s="31">
        <f t="shared" si="21"/>
        <v>136226295.59999999</v>
      </c>
      <c r="AT17" s="31">
        <f t="shared" ref="AT17:BD17" si="57">SUM(AT18:AT19)</f>
        <v>7552619.5</v>
      </c>
      <c r="AU17" s="31">
        <f t="shared" si="57"/>
        <v>6191896.8000000007</v>
      </c>
      <c r="AV17" s="31">
        <f t="shared" si="57"/>
        <v>7476416.7999999998</v>
      </c>
      <c r="AW17" s="31">
        <f t="shared" si="57"/>
        <v>9567692.5</v>
      </c>
      <c r="AX17" s="31">
        <f t="shared" si="57"/>
        <v>11880767.4</v>
      </c>
      <c r="AY17" s="31">
        <f t="shared" si="57"/>
        <v>11973592.300000001</v>
      </c>
      <c r="AZ17" s="31">
        <f t="shared" si="57"/>
        <v>13895708.5</v>
      </c>
      <c r="BA17" s="31">
        <f t="shared" si="57"/>
        <v>14847563.5</v>
      </c>
      <c r="BB17" s="31">
        <f t="shared" si="57"/>
        <v>13153173.400000002</v>
      </c>
      <c r="BC17" s="31">
        <f t="shared" si="57"/>
        <v>13977672.4</v>
      </c>
      <c r="BD17" s="31">
        <f t="shared" si="57"/>
        <v>11607265.5</v>
      </c>
      <c r="BE17" s="31">
        <f>SUM(BE18:BE19)</f>
        <v>10222939</v>
      </c>
      <c r="BF17" s="31">
        <f t="shared" si="22"/>
        <v>132347307.60000001</v>
      </c>
      <c r="BG17" s="31">
        <f t="shared" ref="BG17:BL17" si="58">SUM(BG18:BG19)</f>
        <v>9429501.7000000011</v>
      </c>
      <c r="BH17" s="31">
        <f t="shared" si="58"/>
        <v>7201532.2000000002</v>
      </c>
      <c r="BI17" s="31">
        <f t="shared" si="58"/>
        <v>9340760.8000000007</v>
      </c>
      <c r="BJ17" s="31">
        <f t="shared" si="58"/>
        <v>10035672.200000001</v>
      </c>
      <c r="BK17" s="31">
        <f t="shared" si="58"/>
        <v>13929310</v>
      </c>
      <c r="BL17" s="31">
        <f t="shared" si="58"/>
        <v>12913862.100000001</v>
      </c>
      <c r="BM17" s="31">
        <f t="shared" ref="BM17:BR17" si="59">SUM(BM18:BM19)</f>
        <v>15488129.199999999</v>
      </c>
      <c r="BN17" s="31">
        <f>+BN18+BN19</f>
        <v>15413170.000000002</v>
      </c>
      <c r="BO17" s="31">
        <f>+BO18+BO19</f>
        <v>14267166</v>
      </c>
      <c r="BP17" s="31">
        <f t="shared" si="59"/>
        <v>14165227.200000001</v>
      </c>
      <c r="BQ17" s="31">
        <f t="shared" si="59"/>
        <v>11773816.4</v>
      </c>
      <c r="BR17" s="31">
        <f t="shared" si="59"/>
        <v>10330569.1</v>
      </c>
      <c r="BS17" s="31">
        <f t="shared" si="23"/>
        <v>144288716.90000001</v>
      </c>
      <c r="BT17" s="31">
        <f t="shared" ref="BT17:BZ17" si="60">SUM(BT18:BT19)</f>
        <v>8908517.8000000007</v>
      </c>
      <c r="BU17" s="31">
        <f t="shared" si="60"/>
        <v>6764855.2000000002</v>
      </c>
      <c r="BV17" s="31">
        <f t="shared" si="60"/>
        <v>9247210.5999999996</v>
      </c>
      <c r="BW17" s="31">
        <f t="shared" si="60"/>
        <v>11396366.199999999</v>
      </c>
      <c r="BX17" s="31">
        <f t="shared" si="60"/>
        <v>14287665</v>
      </c>
      <c r="BY17" s="31">
        <f t="shared" si="60"/>
        <v>13405118.6</v>
      </c>
      <c r="BZ17" s="31">
        <f t="shared" si="60"/>
        <v>16238545</v>
      </c>
      <c r="CA17" s="31">
        <f>+CA18+CA19</f>
        <v>16305295.200000001</v>
      </c>
      <c r="CB17" s="31">
        <f>+CB18+CB19</f>
        <v>14898867.899999999</v>
      </c>
      <c r="CC17" s="31">
        <f t="shared" ref="CC17:CR17" si="61">SUM(CC18:CC19)</f>
        <v>15185895.299999999</v>
      </c>
      <c r="CD17" s="31">
        <f t="shared" si="61"/>
        <v>12783239.6</v>
      </c>
      <c r="CE17" s="31">
        <f t="shared" si="61"/>
        <v>10902630.399999999</v>
      </c>
      <c r="CF17" s="31">
        <f t="shared" si="24"/>
        <v>150324206.80000001</v>
      </c>
      <c r="CG17" s="31">
        <f t="shared" si="61"/>
        <v>9410999.2999999989</v>
      </c>
      <c r="CH17" s="31">
        <f t="shared" si="61"/>
        <v>7472486.0999999996</v>
      </c>
      <c r="CI17" s="31">
        <f t="shared" si="61"/>
        <v>4150650.9</v>
      </c>
      <c r="CJ17" s="31">
        <f t="shared" si="61"/>
        <v>11854.5</v>
      </c>
      <c r="CK17" s="31">
        <f t="shared" si="61"/>
        <v>30478</v>
      </c>
      <c r="CL17" s="31">
        <f t="shared" si="61"/>
        <v>28675.5</v>
      </c>
      <c r="CM17" s="31">
        <f t="shared" si="61"/>
        <v>515233.60000000003</v>
      </c>
      <c r="CN17" s="31">
        <f t="shared" si="61"/>
        <v>445592.69999999995</v>
      </c>
      <c r="CO17" s="31">
        <f t="shared" si="61"/>
        <v>506260.29999999993</v>
      </c>
      <c r="CP17" s="31">
        <f t="shared" si="61"/>
        <v>873005.29999999981</v>
      </c>
      <c r="CQ17" s="31">
        <f t="shared" si="61"/>
        <v>2793823.6</v>
      </c>
      <c r="CR17" s="31">
        <f t="shared" si="61"/>
        <v>3506530.7</v>
      </c>
      <c r="CS17" s="14">
        <f t="shared" si="14"/>
        <v>29745590.5</v>
      </c>
      <c r="CT17" s="31">
        <f t="shared" ref="CT17:DE17" si="62">SUM(CT18:CT19)</f>
        <v>3164707.8000000003</v>
      </c>
      <c r="CU17" s="31">
        <f t="shared" si="62"/>
        <v>674372.3</v>
      </c>
      <c r="CV17" s="31">
        <f t="shared" si="62"/>
        <v>1596770.3</v>
      </c>
      <c r="CW17" s="31">
        <f t="shared" si="62"/>
        <v>1794996.2000000002</v>
      </c>
      <c r="CX17" s="31">
        <f t="shared" si="62"/>
        <v>3888878.6</v>
      </c>
      <c r="CY17" s="31">
        <f t="shared" si="62"/>
        <v>3961233.1999999997</v>
      </c>
      <c r="CZ17" s="31">
        <f t="shared" si="62"/>
        <v>6720427.6000000006</v>
      </c>
      <c r="DA17" s="31">
        <f t="shared" si="62"/>
        <v>7983593.1000000015</v>
      </c>
      <c r="DB17" s="31">
        <f t="shared" si="62"/>
        <v>6813564.4000000004</v>
      </c>
      <c r="DC17" s="31">
        <f t="shared" si="62"/>
        <v>7810951</v>
      </c>
      <c r="DD17" s="31">
        <f t="shared" si="62"/>
        <v>6978846.0999999996</v>
      </c>
      <c r="DE17" s="31">
        <f t="shared" si="62"/>
        <v>8231585.700000002</v>
      </c>
      <c r="DF17" s="14">
        <f t="shared" si="15"/>
        <v>59619926.300000004</v>
      </c>
      <c r="DG17" s="31">
        <f t="shared" ref="DG17:DR17" si="63">SUM(DG18:DG19)</f>
        <v>4754812.6999999993</v>
      </c>
      <c r="DH17" s="31">
        <f t="shared" si="63"/>
        <v>4142826</v>
      </c>
      <c r="DI17" s="31">
        <f t="shared" si="63"/>
        <v>5819819.8999999994</v>
      </c>
      <c r="DJ17" s="31">
        <f t="shared" si="63"/>
        <v>7527768.299999998</v>
      </c>
      <c r="DK17" s="31">
        <f t="shared" si="63"/>
        <v>9892995.1999999993</v>
      </c>
      <c r="DL17" s="31">
        <f t="shared" si="63"/>
        <v>10555414.199999999</v>
      </c>
      <c r="DM17" s="31">
        <f t="shared" si="63"/>
        <v>12596487.300000003</v>
      </c>
      <c r="DN17" s="31">
        <f t="shared" si="63"/>
        <v>13260992.999999996</v>
      </c>
      <c r="DO17" s="31">
        <f t="shared" si="63"/>
        <v>11653279.399999997</v>
      </c>
      <c r="DP17" s="31">
        <f t="shared" si="63"/>
        <v>12440121.1</v>
      </c>
      <c r="DQ17" s="31">
        <f t="shared" si="63"/>
        <v>9924335.6000000015</v>
      </c>
      <c r="DR17" s="31">
        <f t="shared" si="63"/>
        <v>5637126.0999999987</v>
      </c>
      <c r="DS17" s="14">
        <f t="shared" si="16"/>
        <v>108205978.79999998</v>
      </c>
      <c r="DT17" s="31">
        <f t="shared" ref="DT17:EE17" si="64">SUM(DT18:DT19)</f>
        <v>1812735.4000000001</v>
      </c>
      <c r="DU17" s="31">
        <f t="shared" si="64"/>
        <v>1546295.4999999998</v>
      </c>
      <c r="DV17" s="31">
        <f t="shared" si="64"/>
        <v>4182866.2</v>
      </c>
      <c r="DW17" s="31">
        <f t="shared" si="64"/>
        <v>6355676.3000000007</v>
      </c>
      <c r="DX17" s="31">
        <f t="shared" si="64"/>
        <v>8525167.0999999978</v>
      </c>
      <c r="DY17" s="31">
        <f t="shared" si="64"/>
        <v>9293629.2000000011</v>
      </c>
      <c r="DZ17" s="31">
        <f t="shared" si="64"/>
        <v>11918685.999999996</v>
      </c>
      <c r="EA17" s="31">
        <f t="shared" si="64"/>
        <v>10613493.499999998</v>
      </c>
      <c r="EB17" s="31">
        <f t="shared" si="64"/>
        <v>10040166.200000001</v>
      </c>
      <c r="EC17" s="31">
        <f t="shared" si="64"/>
        <v>10938327.300000001</v>
      </c>
      <c r="ED17" s="31">
        <f t="shared" si="64"/>
        <v>9950800.7000000011</v>
      </c>
      <c r="EE17" s="31">
        <f t="shared" si="64"/>
        <v>8674111.0999999978</v>
      </c>
      <c r="EF17" s="14">
        <f t="shared" si="17"/>
        <v>93851954.5</v>
      </c>
      <c r="EG17" s="31">
        <f t="shared" ref="EG17:ER17" si="65">SUM(EG18:EG19)</f>
        <v>7778731.0999999996</v>
      </c>
      <c r="EH17" s="31">
        <f t="shared" si="65"/>
        <v>7260252.9999999991</v>
      </c>
      <c r="EI17" s="31">
        <f t="shared" si="65"/>
        <v>9962532.2999999989</v>
      </c>
      <c r="EJ17" s="31">
        <f t="shared" si="65"/>
        <v>11003689.4</v>
      </c>
      <c r="EK17" s="31">
        <f t="shared" si="65"/>
        <v>14696953.300000001</v>
      </c>
      <c r="EL17" s="31">
        <f t="shared" si="65"/>
        <v>14185478.9</v>
      </c>
      <c r="EM17" s="31">
        <f t="shared" si="65"/>
        <v>16869775.699999999</v>
      </c>
      <c r="EN17" s="31">
        <f t="shared" si="65"/>
        <v>16971649.900000002</v>
      </c>
      <c r="EO17" s="31">
        <f t="shared" si="65"/>
        <v>15618141.300000001</v>
      </c>
      <c r="EP17" s="31">
        <f t="shared" si="65"/>
        <v>16279592.900000002</v>
      </c>
      <c r="EQ17" s="31">
        <f t="shared" si="65"/>
        <v>13260400.800000003</v>
      </c>
      <c r="ER17" s="31">
        <f t="shared" si="65"/>
        <v>11361081.399999997</v>
      </c>
      <c r="ES17" s="14">
        <f t="shared" si="38"/>
        <v>155248280</v>
      </c>
      <c r="ET17" s="31">
        <f t="shared" ref="ET17:FE17" si="66">SUM(ET18:ET19)</f>
        <v>10750512.199999999</v>
      </c>
      <c r="EU17" s="31">
        <f t="shared" si="66"/>
        <v>8190537.8000000007</v>
      </c>
      <c r="EV17" s="31">
        <f t="shared" si="66"/>
        <v>10898557.700000001</v>
      </c>
      <c r="EW17" s="31">
        <f t="shared" si="66"/>
        <v>13385189.199999997</v>
      </c>
      <c r="EX17" s="31">
        <f t="shared" si="66"/>
        <v>15417534.199999999</v>
      </c>
      <c r="EY17" s="31">
        <f t="shared" si="66"/>
        <v>14879559.800000001</v>
      </c>
      <c r="EZ17" s="31">
        <f t="shared" si="66"/>
        <v>17614391.5</v>
      </c>
      <c r="FA17" s="31">
        <f t="shared" si="66"/>
        <v>18109425.399999999</v>
      </c>
      <c r="FB17" s="31">
        <f t="shared" si="66"/>
        <v>15186765.700000005</v>
      </c>
      <c r="FC17" s="31">
        <f t="shared" si="66"/>
        <v>17602382.800000001</v>
      </c>
      <c r="FD17" s="31">
        <f t="shared" si="66"/>
        <v>13327648.4</v>
      </c>
      <c r="FE17" s="31">
        <f t="shared" si="66"/>
        <v>11230591.300000001</v>
      </c>
      <c r="FF17" s="14">
        <f t="shared" si="39"/>
        <v>166593096</v>
      </c>
      <c r="FG17" s="31">
        <f t="shared" ref="FG17:FR17" si="67">SUM(FG18:FG19)</f>
        <v>10154116.600000001</v>
      </c>
      <c r="FH17" s="31">
        <f t="shared" si="67"/>
        <v>7590804.1999999993</v>
      </c>
      <c r="FI17" s="31">
        <f t="shared" si="67"/>
        <v>10558361.900000002</v>
      </c>
      <c r="FJ17" s="31">
        <f t="shared" si="67"/>
        <v>12573658.800000004</v>
      </c>
      <c r="FK17" s="31">
        <f t="shared" si="67"/>
        <v>14805084.600000001</v>
      </c>
      <c r="FL17" s="31">
        <f t="shared" si="67"/>
        <v>12946737.5</v>
      </c>
      <c r="FM17" s="31">
        <f t="shared" si="67"/>
        <v>16288412.199999999</v>
      </c>
      <c r="FN17" s="31">
        <f t="shared" si="67"/>
        <v>0</v>
      </c>
      <c r="FO17" s="31">
        <f t="shared" si="67"/>
        <v>0</v>
      </c>
      <c r="FP17" s="31">
        <f t="shared" si="67"/>
        <v>0</v>
      </c>
      <c r="FQ17" s="31">
        <f t="shared" si="67"/>
        <v>0</v>
      </c>
      <c r="FR17" s="31">
        <f t="shared" si="67"/>
        <v>0</v>
      </c>
      <c r="FS17" s="14">
        <f t="shared" si="40"/>
        <v>84917175.800000012</v>
      </c>
    </row>
    <row r="18" spans="2:175" s="27" customFormat="1" ht="14.25">
      <c r="B18" s="32" t="s">
        <v>61</v>
      </c>
      <c r="C18" s="14">
        <v>835033.4</v>
      </c>
      <c r="D18" s="14">
        <v>606109.80000000005</v>
      </c>
      <c r="E18" s="14">
        <v>323412.2</v>
      </c>
      <c r="F18" s="14">
        <f t="shared" si="18"/>
        <v>1764555.4000000001</v>
      </c>
      <c r="G18" s="14">
        <v>341080.8</v>
      </c>
      <c r="H18" s="14">
        <v>266181.3</v>
      </c>
      <c r="I18" s="14">
        <v>310736.90000000002</v>
      </c>
      <c r="J18" s="14">
        <v>871522.9</v>
      </c>
      <c r="K18" s="14">
        <v>997891.8</v>
      </c>
      <c r="L18" s="14">
        <v>561170.1</v>
      </c>
      <c r="M18" s="14">
        <v>705591.7</v>
      </c>
      <c r="N18" s="14">
        <v>937204</v>
      </c>
      <c r="O18" s="14">
        <v>980607.3</v>
      </c>
      <c r="P18" s="14">
        <v>1109280.8</v>
      </c>
      <c r="Q18" s="14">
        <v>630308.1</v>
      </c>
      <c r="R18" s="14">
        <v>451317.5</v>
      </c>
      <c r="S18" s="14">
        <f t="shared" si="19"/>
        <v>8162893.1999999993</v>
      </c>
      <c r="T18" s="14">
        <v>313425.59999999998</v>
      </c>
      <c r="U18" s="14">
        <v>279240.7</v>
      </c>
      <c r="V18" s="14">
        <v>450933.4</v>
      </c>
      <c r="W18" s="14">
        <v>870370.6</v>
      </c>
      <c r="X18" s="14">
        <v>960250</v>
      </c>
      <c r="Y18" s="14">
        <v>629155.80000000005</v>
      </c>
      <c r="Z18" s="14">
        <v>913389.8</v>
      </c>
      <c r="AA18" s="14">
        <v>908396.5</v>
      </c>
      <c r="AB18" s="14">
        <v>1008262.5</v>
      </c>
      <c r="AC18" s="14">
        <v>1018249.1</v>
      </c>
      <c r="AD18" s="14">
        <v>676784.2</v>
      </c>
      <c r="AE18" s="14">
        <v>412139.3</v>
      </c>
      <c r="AF18" s="14">
        <f t="shared" si="20"/>
        <v>8440597.5</v>
      </c>
      <c r="AG18" s="14">
        <v>325716.8</v>
      </c>
      <c r="AH18" s="14">
        <v>312657.40000000002</v>
      </c>
      <c r="AI18" s="14">
        <v>455542.6</v>
      </c>
      <c r="AJ18" s="14">
        <v>709816.8</v>
      </c>
      <c r="AK18" s="14">
        <v>904939.6</v>
      </c>
      <c r="AL18" s="14">
        <v>651049.5</v>
      </c>
      <c r="AM18" s="14">
        <v>840410.8</v>
      </c>
      <c r="AN18" s="14">
        <v>924528.7</v>
      </c>
      <c r="AO18" s="14">
        <v>976766.3</v>
      </c>
      <c r="AP18" s="14">
        <v>940660.9</v>
      </c>
      <c r="AQ18" s="14">
        <v>536203.6</v>
      </c>
      <c r="AR18" s="14">
        <v>366431.4</v>
      </c>
      <c r="AS18" s="14">
        <f t="shared" si="21"/>
        <v>7944724.4000000004</v>
      </c>
      <c r="AT18" s="14">
        <v>268101.8</v>
      </c>
      <c r="AU18" s="14">
        <v>199347.9</v>
      </c>
      <c r="AV18" s="14">
        <v>281161.2</v>
      </c>
      <c r="AW18" s="14">
        <v>420205.4</v>
      </c>
      <c r="AX18" s="14">
        <v>204488.3</v>
      </c>
      <c r="AY18" s="14">
        <v>286577.40000000002</v>
      </c>
      <c r="AZ18" s="14">
        <v>392169</v>
      </c>
      <c r="BA18" s="14">
        <v>534211.19999999995</v>
      </c>
      <c r="BB18" s="14">
        <v>481287</v>
      </c>
      <c r="BC18" s="14">
        <v>496593.9</v>
      </c>
      <c r="BD18" s="14">
        <v>470420.4</v>
      </c>
      <c r="BE18" s="14">
        <v>425618.1</v>
      </c>
      <c r="BF18" s="14">
        <f t="shared" si="22"/>
        <v>4460181.5999999996</v>
      </c>
      <c r="BG18" s="14">
        <v>413887.4</v>
      </c>
      <c r="BH18" s="14">
        <v>236989.7</v>
      </c>
      <c r="BI18" s="14">
        <v>518505.5</v>
      </c>
      <c r="BJ18" s="14">
        <v>691346.5</v>
      </c>
      <c r="BK18" s="14">
        <v>906752.8</v>
      </c>
      <c r="BL18" s="14">
        <v>722824.3</v>
      </c>
      <c r="BM18" s="14">
        <v>814905.5</v>
      </c>
      <c r="BN18" s="14">
        <v>913980.9</v>
      </c>
      <c r="BO18" s="14">
        <v>974347</v>
      </c>
      <c r="BP18" s="14">
        <v>957223.8</v>
      </c>
      <c r="BQ18" s="14">
        <v>742634.8</v>
      </c>
      <c r="BR18" s="14">
        <v>504953.59999999998</v>
      </c>
      <c r="BS18" s="14">
        <f t="shared" si="23"/>
        <v>8398351.8000000007</v>
      </c>
      <c r="BT18" s="14">
        <v>430633.5</v>
      </c>
      <c r="BU18" s="14">
        <v>306991</v>
      </c>
      <c r="BV18" s="14">
        <v>532528.69999999995</v>
      </c>
      <c r="BW18" s="14">
        <v>823349.6</v>
      </c>
      <c r="BX18" s="14">
        <v>1015812</v>
      </c>
      <c r="BY18" s="14">
        <v>713368</v>
      </c>
      <c r="BZ18" s="14">
        <v>813966.3</v>
      </c>
      <c r="CA18" s="14">
        <v>1059125.3999999999</v>
      </c>
      <c r="CB18" s="14">
        <v>1049726.7</v>
      </c>
      <c r="CC18" s="14">
        <v>1057811.6000000001</v>
      </c>
      <c r="CD18" s="14">
        <v>733438.6</v>
      </c>
      <c r="CE18" s="14">
        <v>528278.19999999995</v>
      </c>
      <c r="CF18" s="14">
        <f t="shared" si="24"/>
        <v>9065029.5999999996</v>
      </c>
      <c r="CG18" s="14">
        <v>531226.1</v>
      </c>
      <c r="CH18" s="88">
        <v>283589.8</v>
      </c>
      <c r="CI18" s="88">
        <v>220178.1</v>
      </c>
      <c r="CJ18" s="88">
        <v>0</v>
      </c>
      <c r="CK18" s="88">
        <v>0</v>
      </c>
      <c r="CL18" s="88">
        <v>0</v>
      </c>
      <c r="CM18" s="88">
        <v>0</v>
      </c>
      <c r="CN18" s="14">
        <v>0</v>
      </c>
      <c r="CO18" s="14"/>
      <c r="CP18" s="14">
        <v>0</v>
      </c>
      <c r="CQ18" s="14">
        <v>0</v>
      </c>
      <c r="CR18" s="14">
        <v>0</v>
      </c>
      <c r="CS18" s="14">
        <f t="shared" si="14"/>
        <v>1034993.9999999999</v>
      </c>
      <c r="CT18" s="14">
        <v>0</v>
      </c>
      <c r="CU18" s="14">
        <v>0</v>
      </c>
      <c r="CV18" s="14">
        <v>0</v>
      </c>
      <c r="CW18" s="14">
        <v>14786</v>
      </c>
      <c r="CX18" s="14">
        <v>8132.2999999999993</v>
      </c>
      <c r="CY18" s="14">
        <v>8483.2000000000007</v>
      </c>
      <c r="CZ18" s="14">
        <v>0</v>
      </c>
      <c r="DA18" s="14">
        <v>0</v>
      </c>
      <c r="DB18" s="14">
        <v>0</v>
      </c>
      <c r="DC18" s="14">
        <v>6553.8</v>
      </c>
      <c r="DD18" s="14">
        <v>0</v>
      </c>
      <c r="DE18" s="14">
        <v>26220.800000000003</v>
      </c>
      <c r="DF18" s="14">
        <f t="shared" si="15"/>
        <v>64176.100000000006</v>
      </c>
      <c r="DG18" s="14">
        <v>1478.6</v>
      </c>
      <c r="DH18" s="14">
        <v>0</v>
      </c>
      <c r="DI18" s="14">
        <v>104241.29999999999</v>
      </c>
      <c r="DJ18" s="14">
        <v>262920.09999999998</v>
      </c>
      <c r="DK18" s="14">
        <v>561408.5</v>
      </c>
      <c r="DL18" s="14">
        <v>474731.5</v>
      </c>
      <c r="DM18" s="14">
        <v>566772</v>
      </c>
      <c r="DN18" s="14">
        <v>852023.70000000007</v>
      </c>
      <c r="DO18" s="14">
        <v>805286.2</v>
      </c>
      <c r="DP18" s="14">
        <v>897378.2</v>
      </c>
      <c r="DQ18" s="14">
        <v>571223.80000000005</v>
      </c>
      <c r="DR18" s="14">
        <v>170400.6</v>
      </c>
      <c r="DS18" s="14">
        <f t="shared" si="16"/>
        <v>5267864.5</v>
      </c>
      <c r="DT18" s="14">
        <v>8066.1</v>
      </c>
      <c r="DU18" s="14">
        <v>0</v>
      </c>
      <c r="DV18" s="14">
        <v>0</v>
      </c>
      <c r="DW18" s="14">
        <v>27655.200000000004</v>
      </c>
      <c r="DX18" s="14">
        <v>209694.40000000002</v>
      </c>
      <c r="DY18" s="14">
        <v>361778.1</v>
      </c>
      <c r="DZ18" s="14">
        <v>504566.00000000006</v>
      </c>
      <c r="EA18" s="14">
        <v>669192.80000000005</v>
      </c>
      <c r="EB18" s="14">
        <v>730811</v>
      </c>
      <c r="EC18" s="14">
        <v>740216.9</v>
      </c>
      <c r="ED18" s="14">
        <v>743641.00000000012</v>
      </c>
      <c r="EE18" s="14">
        <v>475978.4</v>
      </c>
      <c r="EF18" s="14">
        <f t="shared" si="17"/>
        <v>4471599.9000000004</v>
      </c>
      <c r="EG18" s="14">
        <v>503033.39999999997</v>
      </c>
      <c r="EH18" s="14">
        <v>297677.5</v>
      </c>
      <c r="EI18" s="14">
        <v>768304.9</v>
      </c>
      <c r="EJ18" s="14">
        <v>985951.4</v>
      </c>
      <c r="EK18" s="14">
        <v>1256382</v>
      </c>
      <c r="EL18" s="14">
        <v>911902.6</v>
      </c>
      <c r="EM18" s="14">
        <v>1059151.6000000001</v>
      </c>
      <c r="EN18" s="14">
        <v>1258447.6000000001</v>
      </c>
      <c r="EO18" s="14">
        <v>1102027.7000000002</v>
      </c>
      <c r="EP18" s="14">
        <v>1269660.7000000002</v>
      </c>
      <c r="EQ18" s="14">
        <v>742246.8</v>
      </c>
      <c r="ER18" s="14">
        <v>550288</v>
      </c>
      <c r="ES18" s="14">
        <f t="shared" si="38"/>
        <v>10705074.200000001</v>
      </c>
      <c r="ET18" s="14">
        <v>395980.3</v>
      </c>
      <c r="EU18" s="14">
        <v>291093</v>
      </c>
      <c r="EV18" s="14">
        <v>755305.79999999993</v>
      </c>
      <c r="EW18" s="14">
        <v>1082706.8</v>
      </c>
      <c r="EX18" s="14">
        <v>1280678.7000000002</v>
      </c>
      <c r="EY18" s="14">
        <v>1038916.8</v>
      </c>
      <c r="EZ18" s="14">
        <v>1265419.2</v>
      </c>
      <c r="FA18" s="14">
        <v>1388906.2000000002</v>
      </c>
      <c r="FB18" s="14">
        <v>1226590.1000000001</v>
      </c>
      <c r="FC18" s="14">
        <v>1411994.3</v>
      </c>
      <c r="FD18" s="14">
        <v>946314.6</v>
      </c>
      <c r="FE18" s="14">
        <v>602592.1</v>
      </c>
      <c r="FF18" s="14">
        <f t="shared" si="39"/>
        <v>11686497.9</v>
      </c>
      <c r="FG18" s="14">
        <v>433167.89999999997</v>
      </c>
      <c r="FH18" s="14">
        <v>322470.60000000003</v>
      </c>
      <c r="FI18" s="14">
        <v>649245.70000000007</v>
      </c>
      <c r="FJ18" s="14">
        <v>1126737.9000000001</v>
      </c>
      <c r="FK18" s="14">
        <v>1368383.8</v>
      </c>
      <c r="FL18" s="14">
        <v>941460.8</v>
      </c>
      <c r="FM18" s="14">
        <v>1174541.8</v>
      </c>
      <c r="FN18" s="14"/>
      <c r="FO18" s="14"/>
      <c r="FP18" s="14"/>
      <c r="FQ18" s="14"/>
      <c r="FR18" s="14"/>
      <c r="FS18" s="14">
        <f t="shared" si="40"/>
        <v>6016008.5</v>
      </c>
    </row>
    <row r="19" spans="2:175" s="27" customFormat="1" ht="14.25">
      <c r="B19" s="32" t="s">
        <v>62</v>
      </c>
      <c r="C19" s="14">
        <v>11617242.1</v>
      </c>
      <c r="D19" s="14">
        <v>9827818.8000000007</v>
      </c>
      <c r="E19" s="14">
        <v>7505495.2999999998</v>
      </c>
      <c r="F19" s="14">
        <f t="shared" si="18"/>
        <v>28950556.199999999</v>
      </c>
      <c r="G19" s="14">
        <v>7235324.7000000002</v>
      </c>
      <c r="H19" s="14">
        <v>5890644.7999999998</v>
      </c>
      <c r="I19" s="14">
        <v>6641374.5999999996</v>
      </c>
      <c r="J19" s="14">
        <v>7787371.9000000004</v>
      </c>
      <c r="K19" s="14">
        <v>10361388.300000001</v>
      </c>
      <c r="L19" s="14">
        <v>9243333.6999999993</v>
      </c>
      <c r="M19" s="14">
        <v>11634973.9</v>
      </c>
      <c r="N19" s="14">
        <v>13539773.9</v>
      </c>
      <c r="O19" s="14">
        <v>11122431.800000001</v>
      </c>
      <c r="P19" s="14">
        <v>13207101.199999999</v>
      </c>
      <c r="Q19" s="14">
        <v>10488080</v>
      </c>
      <c r="R19" s="14">
        <v>8619401</v>
      </c>
      <c r="S19" s="14">
        <f t="shared" si="19"/>
        <v>115771199.8</v>
      </c>
      <c r="T19" s="14">
        <v>8527371.5</v>
      </c>
      <c r="U19" s="14">
        <v>6433544.0999999996</v>
      </c>
      <c r="V19" s="14">
        <v>7375610.2999999998</v>
      </c>
      <c r="W19" s="14">
        <v>8334354.4000000004</v>
      </c>
      <c r="X19" s="14">
        <v>11248283.9</v>
      </c>
      <c r="Y19" s="14">
        <v>10152971.6</v>
      </c>
      <c r="Z19" s="14">
        <v>13237667</v>
      </c>
      <c r="AA19" s="14">
        <v>13298871</v>
      </c>
      <c r="AB19" s="14">
        <v>11721633.9</v>
      </c>
      <c r="AC19" s="14">
        <v>12047628.5</v>
      </c>
      <c r="AD19" s="14">
        <v>10381934.800000001</v>
      </c>
      <c r="AE19" s="14">
        <v>8725914.5</v>
      </c>
      <c r="AF19" s="14">
        <f t="shared" si="20"/>
        <v>121485785.5</v>
      </c>
      <c r="AG19" s="14">
        <v>8150735.5999999996</v>
      </c>
      <c r="AH19" s="14">
        <v>7130532.6000000006</v>
      </c>
      <c r="AI19" s="14">
        <v>9021314.3000000007</v>
      </c>
      <c r="AJ19" s="14">
        <v>7984853.7999999998</v>
      </c>
      <c r="AK19" s="14">
        <v>12452895.9</v>
      </c>
      <c r="AL19" s="14">
        <v>11284756.9</v>
      </c>
      <c r="AM19" s="14">
        <v>14167432.9</v>
      </c>
      <c r="AN19" s="14">
        <v>14047734.6</v>
      </c>
      <c r="AO19" s="14">
        <v>11942303.9</v>
      </c>
      <c r="AP19" s="14">
        <v>12964022.800000001</v>
      </c>
      <c r="AQ19" s="14">
        <v>10001130.9</v>
      </c>
      <c r="AR19" s="14">
        <v>9133856.9999999981</v>
      </c>
      <c r="AS19" s="14">
        <f t="shared" si="21"/>
        <v>128281571.2</v>
      </c>
      <c r="AT19" s="14">
        <v>7284517.7000000002</v>
      </c>
      <c r="AU19" s="14">
        <v>5992548.9000000004</v>
      </c>
      <c r="AV19" s="14">
        <v>7195255.5999999996</v>
      </c>
      <c r="AW19" s="14">
        <v>9147487.0999999996</v>
      </c>
      <c r="AX19" s="14">
        <v>11676279.1</v>
      </c>
      <c r="AY19" s="14">
        <v>11687014.9</v>
      </c>
      <c r="AZ19" s="14">
        <v>13503539.5</v>
      </c>
      <c r="BA19" s="14">
        <v>14313352.300000001</v>
      </c>
      <c r="BB19" s="14">
        <v>12671886.400000002</v>
      </c>
      <c r="BC19" s="14">
        <v>13481078.5</v>
      </c>
      <c r="BD19" s="14">
        <v>11136845.1</v>
      </c>
      <c r="BE19" s="14">
        <v>9797320.9000000004</v>
      </c>
      <c r="BF19" s="14">
        <f t="shared" si="22"/>
        <v>127887126.00000001</v>
      </c>
      <c r="BG19" s="14">
        <v>9015614.3000000007</v>
      </c>
      <c r="BH19" s="14">
        <v>6964542.5</v>
      </c>
      <c r="BI19" s="14">
        <v>8822255.3000000007</v>
      </c>
      <c r="BJ19" s="14">
        <v>9344325.7000000011</v>
      </c>
      <c r="BK19" s="14">
        <v>13022557.199999999</v>
      </c>
      <c r="BL19" s="14">
        <v>12191037.800000001</v>
      </c>
      <c r="BM19" s="14">
        <v>14673223.699999999</v>
      </c>
      <c r="BN19" s="14">
        <v>14499189.100000001</v>
      </c>
      <c r="BO19" s="14">
        <v>13292819</v>
      </c>
      <c r="BP19" s="14">
        <v>13208003.4</v>
      </c>
      <c r="BQ19" s="14">
        <v>11031181.6</v>
      </c>
      <c r="BR19" s="14">
        <v>9825615.5</v>
      </c>
      <c r="BS19" s="14">
        <f t="shared" si="23"/>
        <v>135890365.09999999</v>
      </c>
      <c r="BT19" s="14">
        <v>8477884.3000000007</v>
      </c>
      <c r="BU19" s="14">
        <v>6457864.2000000002</v>
      </c>
      <c r="BV19" s="14">
        <v>8714681.9000000004</v>
      </c>
      <c r="BW19" s="14">
        <v>10573016.6</v>
      </c>
      <c r="BX19" s="14">
        <v>13271853</v>
      </c>
      <c r="BY19" s="14">
        <v>12691750.6</v>
      </c>
      <c r="BZ19" s="14">
        <v>15424578.699999999</v>
      </c>
      <c r="CA19" s="14">
        <v>15246169.800000001</v>
      </c>
      <c r="CB19" s="14">
        <v>13849141.199999999</v>
      </c>
      <c r="CC19" s="14">
        <v>14128083.699999999</v>
      </c>
      <c r="CD19" s="14">
        <v>12049801</v>
      </c>
      <c r="CE19" s="14">
        <v>10374352.199999999</v>
      </c>
      <c r="CF19" s="14">
        <f t="shared" si="24"/>
        <v>141259177.19999999</v>
      </c>
      <c r="CG19" s="14">
        <v>8879773.1999999993</v>
      </c>
      <c r="CH19" s="88">
        <v>7188896.2999999998</v>
      </c>
      <c r="CI19" s="88">
        <v>3930472.8</v>
      </c>
      <c r="CJ19" s="88">
        <v>11854.5</v>
      </c>
      <c r="CK19" s="88">
        <v>30478</v>
      </c>
      <c r="CL19" s="88">
        <v>28675.5</v>
      </c>
      <c r="CM19" s="88">
        <v>515233.60000000003</v>
      </c>
      <c r="CN19" s="14">
        <v>445592.69999999995</v>
      </c>
      <c r="CO19" s="14">
        <v>506260.29999999993</v>
      </c>
      <c r="CP19" s="14">
        <v>873005.29999999981</v>
      </c>
      <c r="CQ19" s="14">
        <v>2793823.6</v>
      </c>
      <c r="CR19" s="14">
        <v>3506530.7</v>
      </c>
      <c r="CS19" s="14">
        <f t="shared" si="14"/>
        <v>28710596.500000004</v>
      </c>
      <c r="CT19" s="14">
        <v>3164707.8000000003</v>
      </c>
      <c r="CU19" s="14">
        <v>674372.3</v>
      </c>
      <c r="CV19" s="14">
        <v>1596770.3</v>
      </c>
      <c r="CW19" s="14">
        <v>1780210.2000000002</v>
      </c>
      <c r="CX19" s="14">
        <v>3880746.3000000003</v>
      </c>
      <c r="CY19" s="14">
        <v>3952749.9999999995</v>
      </c>
      <c r="CZ19" s="14">
        <v>6720427.6000000006</v>
      </c>
      <c r="DA19" s="14">
        <v>7983593.1000000015</v>
      </c>
      <c r="DB19" s="14">
        <v>6813564.4000000004</v>
      </c>
      <c r="DC19" s="14">
        <v>7804397.2000000002</v>
      </c>
      <c r="DD19" s="14">
        <v>6978846.0999999996</v>
      </c>
      <c r="DE19" s="14">
        <v>8205364.9000000022</v>
      </c>
      <c r="DF19" s="14">
        <f t="shared" si="15"/>
        <v>59555750.200000003</v>
      </c>
      <c r="DG19" s="14">
        <v>4753334.0999999996</v>
      </c>
      <c r="DH19" s="14">
        <v>4142826</v>
      </c>
      <c r="DI19" s="14">
        <v>5715578.5999999996</v>
      </c>
      <c r="DJ19" s="14">
        <v>7264848.1999999983</v>
      </c>
      <c r="DK19" s="14">
        <v>9331586.6999999993</v>
      </c>
      <c r="DL19" s="14">
        <v>10080682.699999999</v>
      </c>
      <c r="DM19" s="14">
        <v>12029715.300000003</v>
      </c>
      <c r="DN19" s="14">
        <v>12408969.299999997</v>
      </c>
      <c r="DO19" s="14">
        <v>10847993.199999997</v>
      </c>
      <c r="DP19" s="14">
        <v>11542742.9</v>
      </c>
      <c r="DQ19" s="14">
        <v>9353111.8000000007</v>
      </c>
      <c r="DR19" s="14">
        <v>5466725.4999999991</v>
      </c>
      <c r="DS19" s="14">
        <f t="shared" si="16"/>
        <v>102938114.3</v>
      </c>
      <c r="DT19" s="14">
        <v>1804669.3</v>
      </c>
      <c r="DU19" s="14">
        <v>1546295.4999999998</v>
      </c>
      <c r="DV19" s="14">
        <v>4182866.2</v>
      </c>
      <c r="DW19" s="14">
        <v>6328021.1000000006</v>
      </c>
      <c r="DX19" s="14">
        <v>8315472.6999999983</v>
      </c>
      <c r="DY19" s="14">
        <v>8931851.1000000015</v>
      </c>
      <c r="DZ19" s="14">
        <v>11414119.999999996</v>
      </c>
      <c r="EA19" s="14">
        <v>9944300.6999999974</v>
      </c>
      <c r="EB19" s="14">
        <v>9309355.2000000011</v>
      </c>
      <c r="EC19" s="14">
        <v>10198110.4</v>
      </c>
      <c r="ED19" s="14">
        <v>9207159.7000000011</v>
      </c>
      <c r="EE19" s="14">
        <v>8198132.6999999983</v>
      </c>
      <c r="EF19" s="14">
        <f t="shared" si="17"/>
        <v>89380354.600000009</v>
      </c>
      <c r="EG19" s="14">
        <v>7275697.6999999993</v>
      </c>
      <c r="EH19" s="14">
        <v>6962575.4999999991</v>
      </c>
      <c r="EI19" s="14">
        <v>9194227.3999999985</v>
      </c>
      <c r="EJ19" s="14">
        <v>10017738</v>
      </c>
      <c r="EK19" s="14">
        <v>13440571.300000001</v>
      </c>
      <c r="EL19" s="14">
        <v>13273576.300000001</v>
      </c>
      <c r="EM19" s="14">
        <v>15810624.1</v>
      </c>
      <c r="EN19" s="14">
        <v>15713202.300000001</v>
      </c>
      <c r="EO19" s="14">
        <v>14516113.600000001</v>
      </c>
      <c r="EP19" s="14">
        <v>15009932.200000001</v>
      </c>
      <c r="EQ19" s="14">
        <v>12518154.000000002</v>
      </c>
      <c r="ER19" s="14">
        <v>10810793.399999997</v>
      </c>
      <c r="ES19" s="14">
        <f t="shared" si="38"/>
        <v>144543205.79999998</v>
      </c>
      <c r="ET19" s="14">
        <v>10354531.899999999</v>
      </c>
      <c r="EU19" s="14">
        <v>7899444.8000000007</v>
      </c>
      <c r="EV19" s="14">
        <v>10143251.9</v>
      </c>
      <c r="EW19" s="14">
        <v>12302482.399999997</v>
      </c>
      <c r="EX19" s="14">
        <v>14136855.5</v>
      </c>
      <c r="EY19" s="14">
        <v>13840643</v>
      </c>
      <c r="EZ19" s="14">
        <v>16348972.300000001</v>
      </c>
      <c r="FA19" s="14">
        <v>16720519.199999999</v>
      </c>
      <c r="FB19" s="14">
        <v>13960175.600000005</v>
      </c>
      <c r="FC19" s="14">
        <v>16190388.5</v>
      </c>
      <c r="FD19" s="14">
        <v>12381333.800000001</v>
      </c>
      <c r="FE19" s="14">
        <v>10627999.200000001</v>
      </c>
      <c r="FF19" s="14">
        <f t="shared" si="39"/>
        <v>154906598.09999999</v>
      </c>
      <c r="FG19" s="14">
        <v>9720948.7000000011</v>
      </c>
      <c r="FH19" s="14">
        <v>7268333.5999999996</v>
      </c>
      <c r="FI19" s="14">
        <v>9909116.200000003</v>
      </c>
      <c r="FJ19" s="14">
        <v>11446920.900000004</v>
      </c>
      <c r="FK19" s="14">
        <v>13436700.800000001</v>
      </c>
      <c r="FL19" s="14">
        <v>12005276.699999999</v>
      </c>
      <c r="FM19" s="14">
        <v>15113870.399999999</v>
      </c>
      <c r="FN19" s="14"/>
      <c r="FO19" s="14"/>
      <c r="FP19" s="14"/>
      <c r="FQ19" s="14"/>
      <c r="FR19" s="14"/>
      <c r="FS19" s="14">
        <f t="shared" si="40"/>
        <v>78901167.300000012</v>
      </c>
    </row>
    <row r="20" spans="2:175" s="29" customFormat="1" ht="15">
      <c r="B20" s="30" t="s">
        <v>64</v>
      </c>
      <c r="C20" s="31">
        <f>SUM(C21:C22)</f>
        <v>1069363.9080000001</v>
      </c>
      <c r="D20" s="31">
        <f>SUM(D21:D22)</f>
        <v>1057705.8999999999</v>
      </c>
      <c r="E20" s="31">
        <f>SUM(E21:E22)</f>
        <v>1036123.9</v>
      </c>
      <c r="F20" s="31">
        <f>+SUM(C20:E20)</f>
        <v>3163193.7080000001</v>
      </c>
      <c r="G20" s="31">
        <f>SUM(G21:G22)</f>
        <v>993875.7</v>
      </c>
      <c r="H20" s="31">
        <f t="shared" ref="H20:R20" si="68">SUM(H21:H22)</f>
        <v>804625.60000000009</v>
      </c>
      <c r="I20" s="31">
        <f t="shared" si="68"/>
        <v>938132.89999999991</v>
      </c>
      <c r="J20" s="31">
        <f t="shared" si="68"/>
        <v>930969.3</v>
      </c>
      <c r="K20" s="31">
        <f t="shared" si="68"/>
        <v>843520.4</v>
      </c>
      <c r="L20" s="31">
        <f t="shared" si="68"/>
        <v>1041763.4</v>
      </c>
      <c r="M20" s="31">
        <f t="shared" si="68"/>
        <v>1107647.8</v>
      </c>
      <c r="N20" s="31">
        <f t="shared" si="68"/>
        <v>1137455.8999999999</v>
      </c>
      <c r="O20" s="31">
        <f t="shared" si="68"/>
        <v>944877</v>
      </c>
      <c r="P20" s="31">
        <f t="shared" si="68"/>
        <v>1033965.1399999999</v>
      </c>
      <c r="Q20" s="31">
        <f t="shared" si="68"/>
        <v>1025615.8999999999</v>
      </c>
      <c r="R20" s="31">
        <f t="shared" si="68"/>
        <v>1036739.6</v>
      </c>
      <c r="S20" s="31">
        <f t="shared" si="19"/>
        <v>11839188.640000001</v>
      </c>
      <c r="T20" s="31">
        <f>SUM(T21:T22)</f>
        <v>670372.30000000005</v>
      </c>
      <c r="U20" s="31">
        <f t="shared" ref="U20:AE20" si="69">SUM(U21:U22)</f>
        <v>554946.4</v>
      </c>
      <c r="V20" s="31">
        <f t="shared" si="69"/>
        <v>922621.39999999991</v>
      </c>
      <c r="W20" s="31">
        <f t="shared" si="69"/>
        <v>900047.70000000007</v>
      </c>
      <c r="X20" s="31">
        <f t="shared" si="69"/>
        <v>919525.3</v>
      </c>
      <c r="Y20" s="31">
        <f t="shared" si="69"/>
        <v>910877.9</v>
      </c>
      <c r="Z20" s="31">
        <f t="shared" si="69"/>
        <v>1050235.5</v>
      </c>
      <c r="AA20" s="31">
        <f t="shared" si="69"/>
        <v>1184595.2000000002</v>
      </c>
      <c r="AB20" s="31">
        <f t="shared" si="69"/>
        <v>1189352.8999999999</v>
      </c>
      <c r="AC20" s="31">
        <f t="shared" si="69"/>
        <v>1233053.3</v>
      </c>
      <c r="AD20" s="31">
        <f t="shared" si="69"/>
        <v>1090539.3999999999</v>
      </c>
      <c r="AE20" s="31">
        <f t="shared" si="69"/>
        <v>1211661.7</v>
      </c>
      <c r="AF20" s="31">
        <f t="shared" si="20"/>
        <v>11837829.000000002</v>
      </c>
      <c r="AG20" s="31">
        <f>SUM(AG21:AG22)</f>
        <v>1207216.3</v>
      </c>
      <c r="AH20" s="31">
        <f t="shared" ref="AH20:AR20" si="70">SUM(AH21:AH22)</f>
        <v>1206757.7</v>
      </c>
      <c r="AI20" s="31">
        <f t="shared" si="70"/>
        <v>1516874.1</v>
      </c>
      <c r="AJ20" s="31">
        <f t="shared" si="70"/>
        <v>1453185.5</v>
      </c>
      <c r="AK20" s="31">
        <f t="shared" si="70"/>
        <v>1777360.4</v>
      </c>
      <c r="AL20" s="31">
        <f t="shared" si="70"/>
        <v>1726669.3</v>
      </c>
      <c r="AM20" s="31">
        <f t="shared" si="70"/>
        <v>1638676.8</v>
      </c>
      <c r="AN20" s="31">
        <f t="shared" si="70"/>
        <v>1529085.1</v>
      </c>
      <c r="AO20" s="31">
        <f t="shared" si="70"/>
        <v>2071520.2</v>
      </c>
      <c r="AP20" s="31">
        <f t="shared" si="70"/>
        <v>2084254.2</v>
      </c>
      <c r="AQ20" s="31">
        <f t="shared" si="70"/>
        <v>2219994.5</v>
      </c>
      <c r="AR20" s="31">
        <f t="shared" si="70"/>
        <v>2239716.2000000002</v>
      </c>
      <c r="AS20" s="31">
        <f t="shared" si="21"/>
        <v>20671310.300000001</v>
      </c>
      <c r="AT20" s="31">
        <f t="shared" ref="AT20:BD20" si="71">SUM(AT21:AT22)</f>
        <v>1845195.3</v>
      </c>
      <c r="AU20" s="31">
        <f t="shared" si="71"/>
        <v>1702602.8</v>
      </c>
      <c r="AV20" s="31">
        <f t="shared" si="71"/>
        <v>1834493.1</v>
      </c>
      <c r="AW20" s="31">
        <f t="shared" si="71"/>
        <v>2032113.8</v>
      </c>
      <c r="AX20" s="31">
        <f t="shared" si="71"/>
        <v>2328720.5</v>
      </c>
      <c r="AY20" s="31">
        <f t="shared" si="71"/>
        <v>2303523.7000000002</v>
      </c>
      <c r="AZ20" s="31">
        <f t="shared" si="71"/>
        <v>2245025.2000000002</v>
      </c>
      <c r="BA20" s="31">
        <f t="shared" si="71"/>
        <v>1852862.9000000001</v>
      </c>
      <c r="BB20" s="31">
        <f t="shared" si="71"/>
        <v>2420824.4</v>
      </c>
      <c r="BC20" s="31">
        <f t="shared" si="71"/>
        <v>2532991.6</v>
      </c>
      <c r="BD20" s="31">
        <f t="shared" si="71"/>
        <v>367769.4</v>
      </c>
      <c r="BE20" s="31">
        <f>SUM(BE21:BE22)</f>
        <v>2232507.6</v>
      </c>
      <c r="BF20" s="31">
        <f t="shared" si="22"/>
        <v>23698630.300000001</v>
      </c>
      <c r="BG20" s="31">
        <f t="shared" ref="BG20:BL20" si="72">SUM(BG21:BG22)</f>
        <v>2190505.6</v>
      </c>
      <c r="BH20" s="31">
        <f t="shared" si="72"/>
        <v>1560389</v>
      </c>
      <c r="BI20" s="31">
        <f t="shared" si="72"/>
        <v>2194367</v>
      </c>
      <c r="BJ20" s="31">
        <f t="shared" si="72"/>
        <v>1858010.7000000002</v>
      </c>
      <c r="BK20" s="31">
        <f t="shared" si="72"/>
        <v>2747387.3</v>
      </c>
      <c r="BL20" s="31">
        <f t="shared" si="72"/>
        <v>2502196.2000000002</v>
      </c>
      <c r="BM20" s="31">
        <f t="shared" ref="BM20:BR20" si="73">SUM(BM21:BM22)</f>
        <v>2341959.6</v>
      </c>
      <c r="BN20" s="31">
        <f t="shared" si="73"/>
        <v>2193106</v>
      </c>
      <c r="BO20" s="31">
        <f t="shared" si="73"/>
        <v>2501953</v>
      </c>
      <c r="BP20" s="31">
        <f t="shared" si="73"/>
        <v>2540916.6</v>
      </c>
      <c r="BQ20" s="31">
        <f t="shared" si="73"/>
        <v>2415109.7999999998</v>
      </c>
      <c r="BR20" s="31">
        <f t="shared" si="73"/>
        <v>2539068.1</v>
      </c>
      <c r="BS20" s="31">
        <f t="shared" si="23"/>
        <v>27584968.900000002</v>
      </c>
      <c r="BT20" s="31">
        <f t="shared" ref="BT20:CR20" si="74">SUM(BT21:BT22)</f>
        <v>2325455.2000000002</v>
      </c>
      <c r="BU20" s="31">
        <f t="shared" si="74"/>
        <v>1071991.3</v>
      </c>
      <c r="BV20" s="31">
        <f t="shared" si="74"/>
        <v>1226168.2999999998</v>
      </c>
      <c r="BW20" s="31">
        <f t="shared" si="74"/>
        <v>1875837.6</v>
      </c>
      <c r="BX20" s="31">
        <f t="shared" si="74"/>
        <v>2485093.7000000002</v>
      </c>
      <c r="BY20" s="31">
        <f t="shared" si="74"/>
        <v>2477897.5</v>
      </c>
      <c r="BZ20" s="31">
        <f t="shared" si="74"/>
        <v>1588790.4</v>
      </c>
      <c r="CA20" s="31">
        <f t="shared" si="74"/>
        <v>2095276.7000000002</v>
      </c>
      <c r="CB20" s="31">
        <f t="shared" si="74"/>
        <v>2219066.7000000002</v>
      </c>
      <c r="CC20" s="31">
        <f t="shared" si="74"/>
        <v>1824777.5</v>
      </c>
      <c r="CD20" s="31">
        <f t="shared" si="74"/>
        <v>2560442.5</v>
      </c>
      <c r="CE20" s="31">
        <f t="shared" si="74"/>
        <v>2600448.4</v>
      </c>
      <c r="CF20" s="31">
        <f t="shared" si="24"/>
        <v>24351245.800000001</v>
      </c>
      <c r="CG20" s="31">
        <f t="shared" si="74"/>
        <v>2290688</v>
      </c>
      <c r="CH20" s="89">
        <f t="shared" si="74"/>
        <v>1681931.4</v>
      </c>
      <c r="CI20" s="89">
        <f t="shared" si="74"/>
        <v>1401809.3</v>
      </c>
      <c r="CJ20" s="89">
        <f t="shared" si="74"/>
        <v>397259.5</v>
      </c>
      <c r="CK20" s="89">
        <f t="shared" si="74"/>
        <v>1467869.5999999999</v>
      </c>
      <c r="CL20" s="89">
        <f t="shared" si="74"/>
        <v>1784679</v>
      </c>
      <c r="CM20" s="89">
        <f t="shared" si="74"/>
        <v>1312943.4000000001</v>
      </c>
      <c r="CN20" s="31">
        <f t="shared" si="74"/>
        <v>1194195.4000000001</v>
      </c>
      <c r="CO20" s="31">
        <f t="shared" si="74"/>
        <v>1859663.1</v>
      </c>
      <c r="CP20" s="31">
        <f t="shared" si="74"/>
        <v>1683294.8</v>
      </c>
      <c r="CQ20" s="31">
        <f t="shared" si="74"/>
        <v>2059258.6</v>
      </c>
      <c r="CR20" s="31">
        <f t="shared" si="74"/>
        <v>1035326.8</v>
      </c>
      <c r="CS20" s="14">
        <f t="shared" si="14"/>
        <v>18168918.900000002</v>
      </c>
      <c r="CT20" s="31">
        <f t="shared" ref="CT20:DE20" si="75">SUM(CT21:CT22)</f>
        <v>1756649.7000000002</v>
      </c>
      <c r="CU20" s="31">
        <f t="shared" si="75"/>
        <v>1827162.8</v>
      </c>
      <c r="CV20" s="31">
        <f t="shared" si="75"/>
        <v>1834355.0000000002</v>
      </c>
      <c r="CW20" s="31">
        <f t="shared" si="75"/>
        <v>1882834.4999999998</v>
      </c>
      <c r="CX20" s="31">
        <f t="shared" si="75"/>
        <v>2175957.2000000002</v>
      </c>
      <c r="CY20" s="31">
        <f t="shared" si="75"/>
        <v>1899599.3</v>
      </c>
      <c r="CZ20" s="31">
        <f t="shared" si="75"/>
        <v>1472527.8</v>
      </c>
      <c r="DA20" s="31">
        <f t="shared" si="75"/>
        <v>1889036.9000000001</v>
      </c>
      <c r="DB20" s="31">
        <f t="shared" si="75"/>
        <v>1371472.5999999996</v>
      </c>
      <c r="DC20" s="31">
        <f t="shared" si="75"/>
        <v>1638250.9</v>
      </c>
      <c r="DD20" s="31">
        <f t="shared" si="75"/>
        <v>1618476.5</v>
      </c>
      <c r="DE20" s="31">
        <f t="shared" si="75"/>
        <v>946742.4</v>
      </c>
      <c r="DF20" s="14">
        <f t="shared" si="15"/>
        <v>20313065.599999998</v>
      </c>
      <c r="DG20" s="89">
        <f t="shared" ref="DG20:DR20" si="76">SUM(DG21:DG22)</f>
        <v>1706121.5</v>
      </c>
      <c r="DH20" s="89">
        <f t="shared" si="76"/>
        <v>1131749.0999999999</v>
      </c>
      <c r="DI20" s="89">
        <f t="shared" si="76"/>
        <v>1324256.7999999998</v>
      </c>
      <c r="DJ20" s="31">
        <f t="shared" si="76"/>
        <v>1540625.1</v>
      </c>
      <c r="DK20" s="31">
        <f t="shared" si="76"/>
        <v>921132.7</v>
      </c>
      <c r="DL20" s="31">
        <f t="shared" si="76"/>
        <v>1847040.9000000001</v>
      </c>
      <c r="DM20" s="31">
        <f t="shared" si="76"/>
        <v>2388465.8000000003</v>
      </c>
      <c r="DN20" s="31">
        <f t="shared" si="76"/>
        <v>2101374.9000000004</v>
      </c>
      <c r="DO20" s="31">
        <f t="shared" si="76"/>
        <v>2061303.1</v>
      </c>
      <c r="DP20" s="31">
        <f t="shared" si="76"/>
        <v>1799451.9000000001</v>
      </c>
      <c r="DQ20" s="31">
        <f t="shared" si="76"/>
        <v>796066.6</v>
      </c>
      <c r="DR20" s="31">
        <f t="shared" si="76"/>
        <v>974750.5</v>
      </c>
      <c r="DS20" s="14">
        <f t="shared" si="16"/>
        <v>18592338.900000002</v>
      </c>
      <c r="DT20" s="89">
        <f t="shared" ref="DT20:EE20" si="77">SUM(DT21:DT22)</f>
        <v>594785.9</v>
      </c>
      <c r="DU20" s="89">
        <f t="shared" si="77"/>
        <v>390049.6</v>
      </c>
      <c r="DV20" s="89">
        <f t="shared" si="77"/>
        <v>1427620.7</v>
      </c>
      <c r="DW20" s="31">
        <f t="shared" si="77"/>
        <v>2051164.4000000001</v>
      </c>
      <c r="DX20" s="31">
        <f t="shared" si="77"/>
        <v>2104512.2000000002</v>
      </c>
      <c r="DY20" s="31">
        <f t="shared" si="77"/>
        <v>2277165.7999999998</v>
      </c>
      <c r="DZ20" s="31">
        <f t="shared" si="77"/>
        <v>2261793.1</v>
      </c>
      <c r="EA20" s="31">
        <f t="shared" si="77"/>
        <v>2309958</v>
      </c>
      <c r="EB20" s="31">
        <f t="shared" si="77"/>
        <v>2297155.6999999997</v>
      </c>
      <c r="EC20" s="31">
        <f t="shared" si="77"/>
        <v>2291683.5</v>
      </c>
      <c r="ED20" s="31">
        <f t="shared" si="77"/>
        <v>1790390.5999999999</v>
      </c>
      <c r="EE20" s="31">
        <f t="shared" si="77"/>
        <v>1853880.9000000001</v>
      </c>
      <c r="EF20" s="14">
        <f t="shared" si="17"/>
        <v>21650160.399999999</v>
      </c>
      <c r="EG20" s="89">
        <f t="shared" ref="EG20:ER20" si="78">SUM(EG21:EG22)</f>
        <v>1237481.3</v>
      </c>
      <c r="EH20" s="89">
        <f t="shared" si="78"/>
        <v>1518430.7</v>
      </c>
      <c r="EI20" s="89">
        <f t="shared" si="78"/>
        <v>1602679.4000000004</v>
      </c>
      <c r="EJ20" s="31">
        <f t="shared" si="78"/>
        <v>1526082</v>
      </c>
      <c r="EK20" s="31">
        <f t="shared" si="78"/>
        <v>2406935.5</v>
      </c>
      <c r="EL20" s="31">
        <f t="shared" si="78"/>
        <v>2210703</v>
      </c>
      <c r="EM20" s="31">
        <f t="shared" si="78"/>
        <v>2282070.7999999998</v>
      </c>
      <c r="EN20" s="31">
        <f t="shared" si="78"/>
        <v>2430174.7999999998</v>
      </c>
      <c r="EO20" s="31">
        <f t="shared" si="78"/>
        <v>2367859.3000000003</v>
      </c>
      <c r="EP20" s="31">
        <f t="shared" si="78"/>
        <v>2452531.5999999996</v>
      </c>
      <c r="EQ20" s="31">
        <f t="shared" si="78"/>
        <v>2212209.5000000005</v>
      </c>
      <c r="ER20" s="31">
        <f t="shared" si="78"/>
        <v>2334887.0999999996</v>
      </c>
      <c r="ES20" s="14">
        <f t="shared" si="38"/>
        <v>24582045</v>
      </c>
      <c r="ET20" s="89">
        <f t="shared" ref="ET20:FE20" si="79">SUM(ET21:ET22)</f>
        <v>2161953.3000000003</v>
      </c>
      <c r="EU20" s="89">
        <f t="shared" si="79"/>
        <v>1814123</v>
      </c>
      <c r="EV20" s="89">
        <f t="shared" si="79"/>
        <v>2002875.8000000003</v>
      </c>
      <c r="EW20" s="31">
        <f t="shared" si="79"/>
        <v>1624396.6</v>
      </c>
      <c r="EX20" s="31">
        <f t="shared" si="79"/>
        <v>2029477.3</v>
      </c>
      <c r="EY20" s="31">
        <f t="shared" si="79"/>
        <v>2105759.1</v>
      </c>
      <c r="EZ20" s="31">
        <f t="shared" si="79"/>
        <v>1640210.5999999999</v>
      </c>
      <c r="FA20" s="31">
        <f t="shared" si="79"/>
        <v>2332865.1</v>
      </c>
      <c r="FB20" s="31">
        <f t="shared" si="79"/>
        <v>2239217.6</v>
      </c>
      <c r="FC20" s="31">
        <f t="shared" si="79"/>
        <v>2129595</v>
      </c>
      <c r="FD20" s="31">
        <f t="shared" si="79"/>
        <v>1782708.7999999998</v>
      </c>
      <c r="FE20" s="31">
        <f t="shared" si="79"/>
        <v>1944719</v>
      </c>
      <c r="FF20" s="14">
        <f t="shared" si="39"/>
        <v>23807901.200000003</v>
      </c>
      <c r="FG20" s="31">
        <f t="shared" ref="FG20:FR20" si="80">SUM(FG21:FG22)</f>
        <v>1998496.2</v>
      </c>
      <c r="FH20" s="89">
        <f t="shared" si="80"/>
        <v>1403465.5999999999</v>
      </c>
      <c r="FI20" s="89">
        <f t="shared" si="80"/>
        <v>1830622.7999999998</v>
      </c>
      <c r="FJ20" s="31">
        <f t="shared" si="80"/>
        <v>2107481.4</v>
      </c>
      <c r="FK20" s="31">
        <f t="shared" si="80"/>
        <v>2058712.3</v>
      </c>
      <c r="FL20" s="31">
        <f t="shared" si="80"/>
        <v>2139841.2000000002</v>
      </c>
      <c r="FM20" s="31">
        <f t="shared" si="80"/>
        <v>2423662.2999999998</v>
      </c>
      <c r="FN20" s="31">
        <f t="shared" si="80"/>
        <v>0</v>
      </c>
      <c r="FO20" s="31">
        <f t="shared" si="80"/>
        <v>0</v>
      </c>
      <c r="FP20" s="31">
        <f t="shared" si="80"/>
        <v>0</v>
      </c>
      <c r="FQ20" s="31">
        <f t="shared" si="80"/>
        <v>0</v>
      </c>
      <c r="FR20" s="31">
        <f t="shared" si="80"/>
        <v>0</v>
      </c>
      <c r="FS20" s="14">
        <f t="shared" si="40"/>
        <v>13962281.800000001</v>
      </c>
    </row>
    <row r="21" spans="2:175" s="27" customFormat="1" ht="14.25">
      <c r="B21" s="32" t="s">
        <v>61</v>
      </c>
      <c r="C21" s="14">
        <v>753205.3</v>
      </c>
      <c r="D21" s="14">
        <v>771607.3</v>
      </c>
      <c r="E21" s="14">
        <v>773057.8</v>
      </c>
      <c r="F21" s="14">
        <f t="shared" si="18"/>
        <v>2297870.4000000004</v>
      </c>
      <c r="G21" s="14">
        <v>767395.5</v>
      </c>
      <c r="H21" s="14">
        <v>614124.9</v>
      </c>
      <c r="I21" s="14">
        <v>704402.7</v>
      </c>
      <c r="J21" s="14">
        <v>682801</v>
      </c>
      <c r="K21" s="14">
        <v>523139</v>
      </c>
      <c r="L21" s="14">
        <v>744347.3</v>
      </c>
      <c r="M21" s="14">
        <v>781307.8</v>
      </c>
      <c r="N21" s="14">
        <v>800353.4</v>
      </c>
      <c r="O21" s="14">
        <v>626807.4</v>
      </c>
      <c r="P21" s="14">
        <v>696099.1</v>
      </c>
      <c r="Q21" s="14">
        <v>719232.1</v>
      </c>
      <c r="R21" s="14">
        <v>780831.6</v>
      </c>
      <c r="S21" s="14">
        <f t="shared" si="19"/>
        <v>8440841.7999999989</v>
      </c>
      <c r="T21" s="14">
        <v>426215.2</v>
      </c>
      <c r="U21" s="14">
        <v>348611.9</v>
      </c>
      <c r="V21" s="14">
        <v>672471.6</v>
      </c>
      <c r="W21" s="14">
        <v>626568.80000000005</v>
      </c>
      <c r="X21" s="14">
        <v>569651.9</v>
      </c>
      <c r="Y21" s="14">
        <v>583469.80000000005</v>
      </c>
      <c r="Z21" s="14">
        <v>679790.9</v>
      </c>
      <c r="AA21" s="14">
        <v>819451.8</v>
      </c>
      <c r="AB21" s="14">
        <v>849627.8</v>
      </c>
      <c r="AC21" s="14">
        <v>890151.5</v>
      </c>
      <c r="AD21" s="14">
        <v>770591</v>
      </c>
      <c r="AE21" s="14">
        <v>922350.2</v>
      </c>
      <c r="AF21" s="14">
        <f t="shared" si="20"/>
        <v>8158952.4000000004</v>
      </c>
      <c r="AG21" s="14">
        <v>959332.3</v>
      </c>
      <c r="AH21" s="14">
        <v>989853.3</v>
      </c>
      <c r="AI21" s="14">
        <v>1245875.8</v>
      </c>
      <c r="AJ21" s="14">
        <v>1200644</v>
      </c>
      <c r="AK21" s="14">
        <v>1406423.8</v>
      </c>
      <c r="AL21" s="14">
        <v>1373308.8</v>
      </c>
      <c r="AM21" s="14">
        <v>1244570</v>
      </c>
      <c r="AN21" s="14">
        <v>1136268.1000000001</v>
      </c>
      <c r="AO21" s="14">
        <v>1713228.4</v>
      </c>
      <c r="AP21" s="14">
        <v>1696880.4</v>
      </c>
      <c r="AQ21" s="14">
        <v>1896899.1</v>
      </c>
      <c r="AR21" s="14">
        <v>1927683</v>
      </c>
      <c r="AS21" s="14">
        <f t="shared" si="21"/>
        <v>16790967</v>
      </c>
      <c r="AT21" s="14">
        <v>1584788.6</v>
      </c>
      <c r="AU21" s="14">
        <v>1486443.7</v>
      </c>
      <c r="AV21" s="14">
        <v>1561784.7</v>
      </c>
      <c r="AW21" s="14">
        <v>1791261.7</v>
      </c>
      <c r="AX21" s="14">
        <v>1936435.9</v>
      </c>
      <c r="AY21" s="14">
        <v>1913301.7</v>
      </c>
      <c r="AZ21" s="14">
        <v>1861153.1</v>
      </c>
      <c r="BA21" s="14">
        <v>1462946.1</v>
      </c>
      <c r="BB21" s="14">
        <v>2020247.8</v>
      </c>
      <c r="BC21" s="14">
        <v>2116051.4</v>
      </c>
      <c r="BD21" s="14" t="s">
        <v>65</v>
      </c>
      <c r="BE21" s="14">
        <v>1891823.6</v>
      </c>
      <c r="BF21" s="14">
        <f t="shared" si="22"/>
        <v>19626238.300000001</v>
      </c>
      <c r="BG21" s="14">
        <v>1889205.5</v>
      </c>
      <c r="BH21" s="14">
        <v>1309084</v>
      </c>
      <c r="BI21" s="14">
        <v>1883495.4</v>
      </c>
      <c r="BJ21" s="14">
        <v>1531238.3</v>
      </c>
      <c r="BK21" s="14">
        <v>2289705.7999999998</v>
      </c>
      <c r="BL21" s="14">
        <v>2072520.7</v>
      </c>
      <c r="BM21" s="14">
        <v>1874681.7</v>
      </c>
      <c r="BN21" s="14">
        <v>1728979.9</v>
      </c>
      <c r="BO21" s="14">
        <v>2068507</v>
      </c>
      <c r="BP21" s="14">
        <v>2099163.5</v>
      </c>
      <c r="BQ21" s="14">
        <v>2019633.8</v>
      </c>
      <c r="BR21" s="14">
        <v>2177200.7000000002</v>
      </c>
      <c r="BS21" s="14">
        <f t="shared" si="23"/>
        <v>22943416.299999997</v>
      </c>
      <c r="BT21" s="14">
        <v>2016186.6</v>
      </c>
      <c r="BU21" s="14">
        <v>819114.4</v>
      </c>
      <c r="BV21" s="14">
        <v>898136.7</v>
      </c>
      <c r="BW21" s="14">
        <v>1513518.8</v>
      </c>
      <c r="BX21" s="14">
        <v>2016322</v>
      </c>
      <c r="BY21" s="14">
        <v>2026170.8</v>
      </c>
      <c r="BZ21" s="14">
        <v>1087074.3</v>
      </c>
      <c r="CA21" s="14">
        <v>1603760.1</v>
      </c>
      <c r="CB21" s="14">
        <v>1756137.5</v>
      </c>
      <c r="CC21" s="14">
        <v>1341109</v>
      </c>
      <c r="CD21" s="14">
        <v>2124038.1</v>
      </c>
      <c r="CE21" s="14">
        <v>2197040.2999999998</v>
      </c>
      <c r="CF21" s="14">
        <f t="shared" si="24"/>
        <v>19398608.600000001</v>
      </c>
      <c r="CG21" s="14">
        <v>1967695.3</v>
      </c>
      <c r="CH21" s="88">
        <v>1399284</v>
      </c>
      <c r="CI21" s="88">
        <v>1234435.8</v>
      </c>
      <c r="CJ21" s="88">
        <v>388766.3</v>
      </c>
      <c r="CK21" s="88">
        <v>1463008.7999999998</v>
      </c>
      <c r="CL21" s="88">
        <v>1778065.7</v>
      </c>
      <c r="CM21" s="88">
        <v>1287609.8</v>
      </c>
      <c r="CN21" s="14">
        <v>1138297.5000000002</v>
      </c>
      <c r="CO21" s="14">
        <v>1814496.6</v>
      </c>
      <c r="CP21" s="14">
        <v>1627283.6</v>
      </c>
      <c r="CQ21" s="14">
        <v>1909198.9000000001</v>
      </c>
      <c r="CR21" s="14">
        <v>893860.9</v>
      </c>
      <c r="CS21" s="14">
        <f t="shared" si="14"/>
        <v>16902003.199999999</v>
      </c>
      <c r="CT21" s="14">
        <v>1617751.4000000001</v>
      </c>
      <c r="CU21" s="14">
        <v>1769441.8</v>
      </c>
      <c r="CV21" s="14">
        <v>1742564.3000000003</v>
      </c>
      <c r="CW21" s="14">
        <v>1786051.7999999998</v>
      </c>
      <c r="CX21" s="14">
        <v>2031924.0000000002</v>
      </c>
      <c r="CY21" s="14">
        <v>1731101.5</v>
      </c>
      <c r="CZ21" s="14">
        <v>1253823.6000000001</v>
      </c>
      <c r="DA21" s="14">
        <v>1644428.1</v>
      </c>
      <c r="DB21" s="14">
        <v>1141664.6999999997</v>
      </c>
      <c r="DC21" s="14">
        <v>1385388.2</v>
      </c>
      <c r="DD21" s="14">
        <v>1385442.5</v>
      </c>
      <c r="DE21" s="14">
        <v>721432.6</v>
      </c>
      <c r="DF21" s="14">
        <f t="shared" si="15"/>
        <v>18211014.5</v>
      </c>
      <c r="DG21" s="88">
        <v>1548407.7</v>
      </c>
      <c r="DH21" s="88">
        <v>977025.39999999991</v>
      </c>
      <c r="DI21" s="88">
        <v>1119202.8999999999</v>
      </c>
      <c r="DJ21" s="14">
        <v>1304292.1000000001</v>
      </c>
      <c r="DK21" s="14">
        <v>606501.89999999991</v>
      </c>
      <c r="DL21" s="14">
        <v>1531103.1</v>
      </c>
      <c r="DM21" s="14">
        <v>2027530.2000000002</v>
      </c>
      <c r="DN21" s="14">
        <v>1726538.1</v>
      </c>
      <c r="DO21" s="14">
        <v>1714475</v>
      </c>
      <c r="DP21" s="14">
        <v>1437345.1</v>
      </c>
      <c r="DQ21" s="14">
        <v>490403.9</v>
      </c>
      <c r="DR21" s="14">
        <v>755255.7</v>
      </c>
      <c r="DS21" s="14">
        <f t="shared" si="16"/>
        <v>15238081.1</v>
      </c>
      <c r="DT21" s="88">
        <v>516934</v>
      </c>
      <c r="DU21" s="88">
        <v>346094.8</v>
      </c>
      <c r="DV21" s="88">
        <v>1265089.8</v>
      </c>
      <c r="DW21" s="14">
        <v>1821390.8</v>
      </c>
      <c r="DX21" s="14">
        <v>1807930.6</v>
      </c>
      <c r="DY21" s="14">
        <v>1967162.2999999998</v>
      </c>
      <c r="DZ21" s="14">
        <v>1907995.1</v>
      </c>
      <c r="EA21" s="14">
        <v>1998231.1</v>
      </c>
      <c r="EB21" s="14">
        <v>1998229.0999999999</v>
      </c>
      <c r="EC21" s="14">
        <v>1972364.1</v>
      </c>
      <c r="ED21" s="14">
        <v>1498251.2</v>
      </c>
      <c r="EE21" s="14">
        <v>1569376.1</v>
      </c>
      <c r="EF21" s="14">
        <f t="shared" si="17"/>
        <v>18669049</v>
      </c>
      <c r="EG21" s="88">
        <v>990268.8</v>
      </c>
      <c r="EH21" s="88">
        <v>1255710.5</v>
      </c>
      <c r="EI21" s="88">
        <v>1278332.3000000003</v>
      </c>
      <c r="EJ21" s="14">
        <v>1189224.7</v>
      </c>
      <c r="EK21" s="14">
        <v>1955396</v>
      </c>
      <c r="EL21" s="14">
        <v>1771285.3</v>
      </c>
      <c r="EM21" s="14">
        <v>1807652.2</v>
      </c>
      <c r="EN21" s="14">
        <v>1951179.8</v>
      </c>
      <c r="EO21" s="14">
        <v>1915803.3000000003</v>
      </c>
      <c r="EP21" s="14">
        <v>1990690.0999999999</v>
      </c>
      <c r="EQ21" s="14">
        <v>1804121.3000000003</v>
      </c>
      <c r="ER21" s="14">
        <v>1947577.7999999998</v>
      </c>
      <c r="ES21" s="14">
        <f t="shared" si="38"/>
        <v>19857242.100000001</v>
      </c>
      <c r="ET21" s="88">
        <v>1840393.2000000002</v>
      </c>
      <c r="EU21" s="88">
        <v>1547647.7</v>
      </c>
      <c r="EV21" s="88">
        <v>1662513.7000000002</v>
      </c>
      <c r="EW21" s="14">
        <v>1247498.8</v>
      </c>
      <c r="EX21" s="14">
        <v>1571175.9000000001</v>
      </c>
      <c r="EY21" s="14">
        <v>1660063.7</v>
      </c>
      <c r="EZ21" s="14">
        <v>1156818.0999999999</v>
      </c>
      <c r="FA21" s="14">
        <v>1895148.5</v>
      </c>
      <c r="FB21" s="14">
        <v>1810608.6</v>
      </c>
      <c r="FC21" s="14">
        <v>1648668.2999999998</v>
      </c>
      <c r="FD21" s="14">
        <v>1371060.2999999998</v>
      </c>
      <c r="FE21" s="14">
        <v>1563839.3</v>
      </c>
      <c r="FF21" s="14">
        <f t="shared" si="39"/>
        <v>18975436.100000001</v>
      </c>
      <c r="FG21" s="14">
        <v>1687047.2</v>
      </c>
      <c r="FH21" s="88">
        <v>1155603.3999999999</v>
      </c>
      <c r="FI21" s="88">
        <v>1507886.2</v>
      </c>
      <c r="FJ21" s="14">
        <v>1747788</v>
      </c>
      <c r="FK21" s="14">
        <v>1605872.7</v>
      </c>
      <c r="FL21" s="14">
        <v>1722925.5</v>
      </c>
      <c r="FM21" s="14">
        <v>1946225.2</v>
      </c>
      <c r="FN21" s="14"/>
      <c r="FO21" s="14"/>
      <c r="FP21" s="14"/>
      <c r="FQ21" s="14"/>
      <c r="FR21" s="14"/>
      <c r="FS21" s="14">
        <f t="shared" si="40"/>
        <v>11373348.199999999</v>
      </c>
    </row>
    <row r="22" spans="2:175" s="27" customFormat="1" ht="14.25">
      <c r="B22" s="32" t="s">
        <v>62</v>
      </c>
      <c r="C22" s="14">
        <v>316158.60800000001</v>
      </c>
      <c r="D22" s="14">
        <v>286098.59999999998</v>
      </c>
      <c r="E22" s="14">
        <v>263066.09999999998</v>
      </c>
      <c r="F22" s="14">
        <f t="shared" si="18"/>
        <v>865323.30799999996</v>
      </c>
      <c r="G22" s="14">
        <v>226480.2</v>
      </c>
      <c r="H22" s="14">
        <v>190500.7</v>
      </c>
      <c r="I22" s="14">
        <v>233730.2</v>
      </c>
      <c r="J22" s="14">
        <v>248168.3</v>
      </c>
      <c r="K22" s="14">
        <v>320381.40000000002</v>
      </c>
      <c r="L22" s="14">
        <v>297416.09999999998</v>
      </c>
      <c r="M22" s="14">
        <v>326340</v>
      </c>
      <c r="N22" s="14">
        <v>337102.5</v>
      </c>
      <c r="O22" s="14">
        <v>318069.59999999998</v>
      </c>
      <c r="P22" s="14">
        <v>337866.04</v>
      </c>
      <c r="Q22" s="14">
        <v>306383.8</v>
      </c>
      <c r="R22" s="14">
        <v>255908</v>
      </c>
      <c r="S22" s="14">
        <f t="shared" si="19"/>
        <v>3398346.8400000003</v>
      </c>
      <c r="T22" s="14">
        <v>244157.1</v>
      </c>
      <c r="U22" s="14">
        <v>206334.5</v>
      </c>
      <c r="V22" s="14">
        <v>250149.8</v>
      </c>
      <c r="W22" s="14">
        <v>273478.90000000002</v>
      </c>
      <c r="X22" s="14">
        <v>349873.4</v>
      </c>
      <c r="Y22" s="14">
        <v>327408.09999999998</v>
      </c>
      <c r="Z22" s="14">
        <v>370444.6</v>
      </c>
      <c r="AA22" s="14">
        <v>365143.4</v>
      </c>
      <c r="AB22" s="14">
        <v>339725.1</v>
      </c>
      <c r="AC22" s="14">
        <v>342901.8</v>
      </c>
      <c r="AD22" s="14">
        <v>319948.40000000002</v>
      </c>
      <c r="AE22" s="14">
        <v>289311.5</v>
      </c>
      <c r="AF22" s="14">
        <f t="shared" si="20"/>
        <v>3678876.5999999996</v>
      </c>
      <c r="AG22" s="14">
        <v>247884</v>
      </c>
      <c r="AH22" s="14">
        <v>216904.4</v>
      </c>
      <c r="AI22" s="14">
        <v>270998.3</v>
      </c>
      <c r="AJ22" s="14">
        <v>252541.5</v>
      </c>
      <c r="AK22" s="14">
        <v>370936.6</v>
      </c>
      <c r="AL22" s="14">
        <v>353360.5</v>
      </c>
      <c r="AM22" s="14">
        <v>394106.8</v>
      </c>
      <c r="AN22" s="14">
        <v>392817</v>
      </c>
      <c r="AO22" s="14">
        <v>358291.8</v>
      </c>
      <c r="AP22" s="14">
        <v>387373.8</v>
      </c>
      <c r="AQ22" s="14">
        <v>323095.40000000002</v>
      </c>
      <c r="AR22" s="14">
        <v>312033.2</v>
      </c>
      <c r="AS22" s="14">
        <f>+SUM(AG22:AR22)</f>
        <v>3880343.2999999993</v>
      </c>
      <c r="AT22" s="14">
        <v>260406.7</v>
      </c>
      <c r="AU22" s="14">
        <v>216159.1</v>
      </c>
      <c r="AV22" s="14">
        <v>272708.40000000002</v>
      </c>
      <c r="AW22" s="14">
        <v>240852.1</v>
      </c>
      <c r="AX22" s="14">
        <v>392284.6</v>
      </c>
      <c r="AY22" s="14">
        <v>390222</v>
      </c>
      <c r="AZ22" s="14">
        <v>383872.1</v>
      </c>
      <c r="BA22" s="14">
        <v>389916.8</v>
      </c>
      <c r="BB22" s="14">
        <v>400576.6</v>
      </c>
      <c r="BC22" s="14">
        <v>416940.2</v>
      </c>
      <c r="BD22" s="14">
        <v>367769.4</v>
      </c>
      <c r="BE22" s="14">
        <v>340684</v>
      </c>
      <c r="BF22" s="14">
        <f>+SUM(AT22:BE22)</f>
        <v>4072392</v>
      </c>
      <c r="BG22" s="14">
        <v>301300.09999999998</v>
      </c>
      <c r="BH22" s="14">
        <v>251305</v>
      </c>
      <c r="BI22" s="14">
        <v>310871.59999999998</v>
      </c>
      <c r="BJ22" s="14">
        <v>326772.40000000002</v>
      </c>
      <c r="BK22" s="14">
        <v>457681.5</v>
      </c>
      <c r="BL22" s="14">
        <v>429675.5</v>
      </c>
      <c r="BM22" s="14">
        <v>467277.9</v>
      </c>
      <c r="BN22" s="14">
        <v>464126.1</v>
      </c>
      <c r="BO22" s="14">
        <v>433446</v>
      </c>
      <c r="BP22" s="14">
        <v>441753.1</v>
      </c>
      <c r="BQ22" s="14">
        <v>395476</v>
      </c>
      <c r="BR22" s="14">
        <v>361867.4</v>
      </c>
      <c r="BS22" s="14">
        <f t="shared" si="23"/>
        <v>4641552.6000000006</v>
      </c>
      <c r="BT22" s="14">
        <v>309268.59999999998</v>
      </c>
      <c r="BU22" s="14">
        <v>252876.9</v>
      </c>
      <c r="BV22" s="14">
        <v>328031.59999999998</v>
      </c>
      <c r="BW22" s="14">
        <v>362318.8</v>
      </c>
      <c r="BX22" s="14">
        <v>468771.7</v>
      </c>
      <c r="BY22" s="14">
        <v>451726.7</v>
      </c>
      <c r="BZ22" s="14">
        <v>501716.1</v>
      </c>
      <c r="CA22" s="14">
        <v>491516.6</v>
      </c>
      <c r="CB22" s="14">
        <v>462929.2</v>
      </c>
      <c r="CC22" s="14">
        <v>483668.5</v>
      </c>
      <c r="CD22" s="14">
        <v>436404.4</v>
      </c>
      <c r="CE22" s="14">
        <v>403408.1</v>
      </c>
      <c r="CF22" s="14">
        <f t="shared" si="24"/>
        <v>4952637.2</v>
      </c>
      <c r="CG22" s="14">
        <v>322992.7</v>
      </c>
      <c r="CH22" s="88">
        <v>282647.40000000002</v>
      </c>
      <c r="CI22" s="88">
        <v>167373.5</v>
      </c>
      <c r="CJ22" s="88">
        <v>8493.1999999999989</v>
      </c>
      <c r="CK22" s="88">
        <v>4860.7999999999993</v>
      </c>
      <c r="CL22" s="88">
        <v>6613.2999999999993</v>
      </c>
      <c r="CM22" s="88">
        <v>25333.599999999999</v>
      </c>
      <c r="CN22" s="14">
        <v>55897.899999999994</v>
      </c>
      <c r="CO22" s="14">
        <v>45166.5</v>
      </c>
      <c r="CP22" s="14">
        <v>56011.199999999997</v>
      </c>
      <c r="CQ22" s="14">
        <v>150059.70000000001</v>
      </c>
      <c r="CR22" s="14">
        <v>141465.90000000002</v>
      </c>
      <c r="CS22" s="14">
        <f t="shared" si="14"/>
        <v>1266915.7000000002</v>
      </c>
      <c r="CT22" s="14">
        <v>138898.29999999999</v>
      </c>
      <c r="CU22" s="14">
        <v>57721</v>
      </c>
      <c r="CV22" s="14">
        <v>91790.699999999983</v>
      </c>
      <c r="CW22" s="14">
        <v>96782.7</v>
      </c>
      <c r="CX22" s="14">
        <v>144033.19999999998</v>
      </c>
      <c r="CY22" s="14">
        <v>168497.8</v>
      </c>
      <c r="CZ22" s="14">
        <v>218704.2</v>
      </c>
      <c r="DA22" s="14">
        <v>244608.8</v>
      </c>
      <c r="DB22" s="14">
        <v>229807.9</v>
      </c>
      <c r="DC22" s="14">
        <v>252862.7</v>
      </c>
      <c r="DD22" s="14">
        <v>233034</v>
      </c>
      <c r="DE22" s="14">
        <v>225309.80000000002</v>
      </c>
      <c r="DF22" s="14">
        <f t="shared" si="15"/>
        <v>2102051.0999999996</v>
      </c>
      <c r="DG22" s="88">
        <v>157713.79999999999</v>
      </c>
      <c r="DH22" s="88">
        <v>154723.70000000001</v>
      </c>
      <c r="DI22" s="88">
        <v>205053.90000000002</v>
      </c>
      <c r="DJ22" s="14">
        <v>236332.99999999997</v>
      </c>
      <c r="DK22" s="14">
        <v>314630.80000000005</v>
      </c>
      <c r="DL22" s="14">
        <v>315937.80000000005</v>
      </c>
      <c r="DM22" s="14">
        <v>360935.6</v>
      </c>
      <c r="DN22" s="14">
        <v>374836.80000000005</v>
      </c>
      <c r="DO22" s="14">
        <v>346828.1</v>
      </c>
      <c r="DP22" s="14">
        <v>362106.80000000005</v>
      </c>
      <c r="DQ22" s="14">
        <v>305662.69999999995</v>
      </c>
      <c r="DR22" s="14">
        <v>219494.8</v>
      </c>
      <c r="DS22" s="14">
        <f t="shared" si="16"/>
        <v>3354257.8000000007</v>
      </c>
      <c r="DT22" s="88">
        <v>77851.899999999994</v>
      </c>
      <c r="DU22" s="88">
        <v>43954.8</v>
      </c>
      <c r="DV22" s="88">
        <v>162530.9</v>
      </c>
      <c r="DW22" s="14">
        <v>229773.6</v>
      </c>
      <c r="DX22" s="14">
        <v>296581.60000000003</v>
      </c>
      <c r="DY22" s="14">
        <v>310003.49999999994</v>
      </c>
      <c r="DZ22" s="14">
        <v>353798</v>
      </c>
      <c r="EA22" s="14">
        <v>311726.89999999997</v>
      </c>
      <c r="EB22" s="14">
        <v>298926.59999999998</v>
      </c>
      <c r="EC22" s="14">
        <v>319319.39999999997</v>
      </c>
      <c r="ED22" s="14">
        <v>292139.39999999997</v>
      </c>
      <c r="EE22" s="14">
        <v>284504.8</v>
      </c>
      <c r="EF22" s="14">
        <f t="shared" si="17"/>
        <v>2981111.3999999994</v>
      </c>
      <c r="EG22" s="88">
        <v>247212.49999999997</v>
      </c>
      <c r="EH22" s="88">
        <v>262720.2</v>
      </c>
      <c r="EI22" s="88">
        <v>324347.09999999998</v>
      </c>
      <c r="EJ22" s="14">
        <v>336857.3</v>
      </c>
      <c r="EK22" s="14">
        <v>451539.5</v>
      </c>
      <c r="EL22" s="14">
        <v>439417.7</v>
      </c>
      <c r="EM22" s="14">
        <v>474418.6</v>
      </c>
      <c r="EN22" s="14">
        <v>478995</v>
      </c>
      <c r="EO22" s="14">
        <v>452056</v>
      </c>
      <c r="EP22" s="14">
        <v>461841.49999999994</v>
      </c>
      <c r="EQ22" s="14">
        <v>408088.2</v>
      </c>
      <c r="ER22" s="14">
        <v>387309.30000000005</v>
      </c>
      <c r="ES22" s="14">
        <f t="shared" si="38"/>
        <v>4724802.8999999994</v>
      </c>
      <c r="ET22" s="88">
        <v>321560.10000000003</v>
      </c>
      <c r="EU22" s="88">
        <v>266475.3</v>
      </c>
      <c r="EV22" s="88">
        <v>340362.1</v>
      </c>
      <c r="EW22" s="14">
        <v>376897.8</v>
      </c>
      <c r="EX22" s="14">
        <v>458301.39999999997</v>
      </c>
      <c r="EY22" s="14">
        <v>445695.4</v>
      </c>
      <c r="EZ22" s="14">
        <v>483392.50000000006</v>
      </c>
      <c r="FA22" s="14">
        <v>437716.6</v>
      </c>
      <c r="FB22" s="14">
        <v>428609</v>
      </c>
      <c r="FC22" s="14">
        <v>480926.7</v>
      </c>
      <c r="FD22" s="14">
        <v>411648.5</v>
      </c>
      <c r="FE22" s="14">
        <v>380879.7</v>
      </c>
      <c r="FF22" s="14">
        <f t="shared" si="39"/>
        <v>4832465.1000000006</v>
      </c>
      <c r="FG22" s="14">
        <v>311449</v>
      </c>
      <c r="FH22" s="88">
        <v>247862.2</v>
      </c>
      <c r="FI22" s="88">
        <v>322736.59999999998</v>
      </c>
      <c r="FJ22" s="14">
        <v>359693.4</v>
      </c>
      <c r="FK22" s="14">
        <v>452839.60000000003</v>
      </c>
      <c r="FL22" s="14">
        <v>416915.7</v>
      </c>
      <c r="FM22" s="14">
        <v>477437.1</v>
      </c>
      <c r="FN22" s="14"/>
      <c r="FO22" s="14"/>
      <c r="FP22" s="14"/>
      <c r="FQ22" s="14"/>
      <c r="FR22" s="14"/>
      <c r="FS22" s="14">
        <f t="shared" si="40"/>
        <v>2588933.6</v>
      </c>
    </row>
    <row r="23" spans="2:175" s="33" customFormat="1" ht="24">
      <c r="B23" s="76" t="s">
        <v>66</v>
      </c>
    </row>
    <row r="24" spans="2:175" s="33" customFormat="1" ht="3" customHeight="1"/>
    <row r="25" spans="2:175" s="33" customFormat="1" ht="15">
      <c r="B25" s="7" t="s">
        <v>67</v>
      </c>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T25" s="28"/>
    </row>
    <row r="26" spans="2:175" s="3" customFormat="1" ht="15">
      <c r="B26" s="105" t="s">
        <v>12</v>
      </c>
      <c r="C26" s="99">
        <v>2013</v>
      </c>
      <c r="D26" s="99"/>
      <c r="E26" s="99"/>
      <c r="F26" s="100" t="s">
        <v>14</v>
      </c>
      <c r="G26" s="99">
        <v>2014</v>
      </c>
      <c r="H26" s="99"/>
      <c r="I26" s="99"/>
      <c r="J26" s="99"/>
      <c r="K26" s="99"/>
      <c r="L26" s="99"/>
      <c r="M26" s="99"/>
      <c r="N26" s="99"/>
      <c r="O26" s="99"/>
      <c r="P26" s="99"/>
      <c r="Q26" s="99"/>
      <c r="R26" s="99"/>
      <c r="S26" s="100" t="s">
        <v>15</v>
      </c>
      <c r="T26" s="99">
        <v>2015</v>
      </c>
      <c r="U26" s="99"/>
      <c r="V26" s="99"/>
      <c r="W26" s="99"/>
      <c r="X26" s="99"/>
      <c r="Y26" s="99"/>
      <c r="Z26" s="99"/>
      <c r="AA26" s="99"/>
      <c r="AB26" s="99"/>
      <c r="AC26" s="99"/>
      <c r="AD26" s="99"/>
      <c r="AE26" s="99"/>
      <c r="AF26" s="100" t="s">
        <v>16</v>
      </c>
      <c r="AG26" s="99">
        <v>2016</v>
      </c>
      <c r="AH26" s="99"/>
      <c r="AI26" s="99"/>
      <c r="AJ26" s="99"/>
      <c r="AK26" s="99"/>
      <c r="AL26" s="99"/>
      <c r="AM26" s="99"/>
      <c r="AN26" s="99"/>
      <c r="AO26" s="99"/>
      <c r="AP26" s="99"/>
      <c r="AQ26" s="99"/>
      <c r="AR26" s="99"/>
      <c r="AS26" s="100" t="s">
        <v>17</v>
      </c>
      <c r="AT26" s="99">
        <v>2017</v>
      </c>
      <c r="AU26" s="99"/>
      <c r="AV26" s="99"/>
      <c r="AW26" s="99"/>
      <c r="AX26" s="99"/>
      <c r="AY26" s="99"/>
      <c r="AZ26" s="99"/>
      <c r="BA26" s="99"/>
      <c r="BB26" s="99"/>
      <c r="BC26" s="99"/>
      <c r="BD26" s="99"/>
      <c r="BE26" s="99"/>
      <c r="BF26" s="100" t="s">
        <v>18</v>
      </c>
      <c r="BG26" s="99">
        <v>2018</v>
      </c>
      <c r="BH26" s="99"/>
      <c r="BI26" s="99"/>
      <c r="BJ26" s="99"/>
      <c r="BK26" s="99"/>
      <c r="BL26" s="99"/>
      <c r="BM26" s="99"/>
      <c r="BN26" s="99"/>
      <c r="BO26" s="99"/>
      <c r="BP26" s="99"/>
      <c r="BQ26" s="99"/>
      <c r="BR26" s="99"/>
      <c r="BS26" s="100" t="s">
        <v>19</v>
      </c>
      <c r="BT26" s="99">
        <v>2019</v>
      </c>
      <c r="BU26" s="99"/>
      <c r="BV26" s="99"/>
      <c r="BW26" s="99"/>
      <c r="BX26" s="99"/>
      <c r="BY26" s="99"/>
      <c r="BZ26" s="99"/>
      <c r="CA26" s="99"/>
      <c r="CB26" s="99"/>
      <c r="CC26" s="99"/>
      <c r="CD26" s="99"/>
      <c r="CE26" s="99"/>
      <c r="CF26" s="100" t="s">
        <v>20</v>
      </c>
      <c r="CG26" s="99">
        <v>2020</v>
      </c>
      <c r="CH26" s="99"/>
      <c r="CI26" s="99"/>
      <c r="CJ26" s="99"/>
      <c r="CK26" s="99"/>
      <c r="CL26" s="99"/>
      <c r="CM26" s="99"/>
      <c r="CN26" s="99"/>
      <c r="CO26" s="99"/>
      <c r="CP26" s="99"/>
      <c r="CQ26" s="99"/>
      <c r="CR26" s="99"/>
      <c r="CS26" s="100" t="s">
        <v>21</v>
      </c>
      <c r="CT26" s="99">
        <v>2021</v>
      </c>
      <c r="CU26" s="99"/>
      <c r="CV26" s="99"/>
      <c r="CW26" s="99"/>
      <c r="CX26" s="99"/>
      <c r="CY26" s="99"/>
      <c r="CZ26" s="99"/>
      <c r="DA26" s="99"/>
      <c r="DB26" s="99"/>
      <c r="DC26" s="99"/>
      <c r="DD26" s="99"/>
      <c r="DE26" s="99"/>
      <c r="DF26" s="100" t="s">
        <v>22</v>
      </c>
      <c r="DG26" s="99">
        <v>2022</v>
      </c>
      <c r="DH26" s="99"/>
      <c r="DI26" s="99"/>
      <c r="DJ26" s="99"/>
      <c r="DK26" s="99"/>
      <c r="DL26" s="99"/>
      <c r="DM26" s="99"/>
      <c r="DN26" s="99"/>
      <c r="DO26" s="99"/>
      <c r="DP26" s="99"/>
      <c r="DQ26" s="99"/>
      <c r="DR26" s="99"/>
      <c r="DS26" s="100" t="s">
        <v>23</v>
      </c>
      <c r="DT26" s="99">
        <v>2023</v>
      </c>
      <c r="DU26" s="99"/>
      <c r="DV26" s="99"/>
      <c r="DW26" s="99"/>
      <c r="DX26" s="99"/>
      <c r="DY26" s="99"/>
      <c r="DZ26" s="99"/>
      <c r="EA26" s="99"/>
      <c r="EB26" s="99"/>
      <c r="EC26" s="99"/>
      <c r="ED26" s="99"/>
      <c r="EE26" s="99"/>
      <c r="EF26" s="100" t="s">
        <v>24</v>
      </c>
      <c r="EG26" s="99">
        <v>2024</v>
      </c>
      <c r="EH26" s="99"/>
      <c r="EI26" s="99"/>
      <c r="EJ26" s="99"/>
      <c r="EK26" s="99"/>
      <c r="EL26" s="99"/>
      <c r="EM26" s="99"/>
      <c r="EN26" s="99"/>
      <c r="EO26" s="99"/>
      <c r="EP26" s="99"/>
      <c r="EQ26" s="99"/>
      <c r="ER26" s="99"/>
      <c r="ES26" s="100" t="s">
        <v>25</v>
      </c>
      <c r="ET26" s="99">
        <v>2025</v>
      </c>
      <c r="EU26" s="99"/>
      <c r="EV26" s="99"/>
      <c r="EW26" s="99"/>
      <c r="EX26" s="99"/>
      <c r="EY26" s="99"/>
      <c r="EZ26" s="99"/>
      <c r="FA26" s="99"/>
      <c r="FB26" s="99"/>
      <c r="FC26" s="99"/>
      <c r="FD26" s="99"/>
      <c r="FE26" s="99"/>
      <c r="FF26" s="100" t="s">
        <v>26</v>
      </c>
      <c r="FG26" s="99">
        <v>2026</v>
      </c>
      <c r="FH26" s="99"/>
      <c r="FI26" s="99"/>
      <c r="FJ26" s="99"/>
      <c r="FK26" s="99"/>
      <c r="FL26" s="99"/>
      <c r="FM26" s="99"/>
      <c r="FN26" s="99"/>
      <c r="FO26" s="99"/>
      <c r="FP26" s="99"/>
      <c r="FQ26" s="99"/>
      <c r="FR26" s="99"/>
      <c r="FS26" s="100" t="s">
        <v>158</v>
      </c>
    </row>
    <row r="27" spans="2:175" s="3" customFormat="1" ht="30">
      <c r="B27" s="106"/>
      <c r="C27" s="11" t="s">
        <v>36</v>
      </c>
      <c r="D27" s="11" t="s">
        <v>37</v>
      </c>
      <c r="E27" s="11" t="s">
        <v>38</v>
      </c>
      <c r="F27" s="101"/>
      <c r="G27" s="11" t="s">
        <v>27</v>
      </c>
      <c r="H27" s="11" t="s">
        <v>28</v>
      </c>
      <c r="I27" s="11" t="s">
        <v>29</v>
      </c>
      <c r="J27" s="11" t="s">
        <v>30</v>
      </c>
      <c r="K27" s="11" t="s">
        <v>31</v>
      </c>
      <c r="L27" s="11" t="s">
        <v>32</v>
      </c>
      <c r="M27" s="11" t="s">
        <v>33</v>
      </c>
      <c r="N27" s="11" t="s">
        <v>34</v>
      </c>
      <c r="O27" s="11" t="s">
        <v>35</v>
      </c>
      <c r="P27" s="11" t="s">
        <v>36</v>
      </c>
      <c r="Q27" s="11" t="s">
        <v>37</v>
      </c>
      <c r="R27" s="11" t="s">
        <v>38</v>
      </c>
      <c r="S27" s="107"/>
      <c r="T27" s="11" t="s">
        <v>27</v>
      </c>
      <c r="U27" s="11" t="s">
        <v>28</v>
      </c>
      <c r="V27" s="11" t="s">
        <v>29</v>
      </c>
      <c r="W27" s="11" t="s">
        <v>30</v>
      </c>
      <c r="X27" s="11" t="s">
        <v>31</v>
      </c>
      <c r="Y27" s="11" t="s">
        <v>32</v>
      </c>
      <c r="Z27" s="11" t="s">
        <v>33</v>
      </c>
      <c r="AA27" s="11" t="s">
        <v>34</v>
      </c>
      <c r="AB27" s="11" t="s">
        <v>35</v>
      </c>
      <c r="AC27" s="11" t="s">
        <v>36</v>
      </c>
      <c r="AD27" s="11" t="s">
        <v>37</v>
      </c>
      <c r="AE27" s="11" t="s">
        <v>38</v>
      </c>
      <c r="AF27" s="107"/>
      <c r="AG27" s="11" t="s">
        <v>27</v>
      </c>
      <c r="AH27" s="11" t="s">
        <v>28</v>
      </c>
      <c r="AI27" s="11" t="s">
        <v>29</v>
      </c>
      <c r="AJ27" s="11" t="s">
        <v>30</v>
      </c>
      <c r="AK27" s="11" t="s">
        <v>31</v>
      </c>
      <c r="AL27" s="11" t="s">
        <v>32</v>
      </c>
      <c r="AM27" s="11" t="s">
        <v>33</v>
      </c>
      <c r="AN27" s="11" t="s">
        <v>34</v>
      </c>
      <c r="AO27" s="11" t="s">
        <v>35</v>
      </c>
      <c r="AP27" s="11" t="s">
        <v>36</v>
      </c>
      <c r="AQ27" s="11" t="s">
        <v>37</v>
      </c>
      <c r="AR27" s="11" t="s">
        <v>38</v>
      </c>
      <c r="AS27" s="107"/>
      <c r="AT27" s="11" t="s">
        <v>27</v>
      </c>
      <c r="AU27" s="11" t="s">
        <v>28</v>
      </c>
      <c r="AV27" s="11" t="s">
        <v>29</v>
      </c>
      <c r="AW27" s="11" t="s">
        <v>30</v>
      </c>
      <c r="AX27" s="11" t="s">
        <v>31</v>
      </c>
      <c r="AY27" s="11" t="s">
        <v>32</v>
      </c>
      <c r="AZ27" s="11" t="s">
        <v>33</v>
      </c>
      <c r="BA27" s="11" t="s">
        <v>34</v>
      </c>
      <c r="BB27" s="11" t="s">
        <v>35</v>
      </c>
      <c r="BC27" s="11" t="s">
        <v>36</v>
      </c>
      <c r="BD27" s="11" t="s">
        <v>37</v>
      </c>
      <c r="BE27" s="11" t="s">
        <v>38</v>
      </c>
      <c r="BF27" s="107"/>
      <c r="BG27" s="11" t="s">
        <v>27</v>
      </c>
      <c r="BH27" s="11" t="s">
        <v>28</v>
      </c>
      <c r="BI27" s="11" t="s">
        <v>29</v>
      </c>
      <c r="BJ27" s="11" t="s">
        <v>30</v>
      </c>
      <c r="BK27" s="11" t="s">
        <v>31</v>
      </c>
      <c r="BL27" s="11" t="s">
        <v>32</v>
      </c>
      <c r="BM27" s="11" t="s">
        <v>33</v>
      </c>
      <c r="BN27" s="11" t="s">
        <v>34</v>
      </c>
      <c r="BO27" s="11" t="s">
        <v>35</v>
      </c>
      <c r="BP27" s="11" t="s">
        <v>36</v>
      </c>
      <c r="BQ27" s="11" t="s">
        <v>37</v>
      </c>
      <c r="BR27" s="11" t="s">
        <v>38</v>
      </c>
      <c r="BS27" s="101"/>
      <c r="BT27" s="11" t="s">
        <v>27</v>
      </c>
      <c r="BU27" s="11" t="s">
        <v>28</v>
      </c>
      <c r="BV27" s="11" t="s">
        <v>29</v>
      </c>
      <c r="BW27" s="11" t="s">
        <v>30</v>
      </c>
      <c r="BX27" s="11" t="s">
        <v>31</v>
      </c>
      <c r="BY27" s="11" t="s">
        <v>32</v>
      </c>
      <c r="BZ27" s="11" t="s">
        <v>33</v>
      </c>
      <c r="CA27" s="11" t="s">
        <v>34</v>
      </c>
      <c r="CB27" s="11" t="s">
        <v>35</v>
      </c>
      <c r="CC27" s="11" t="s">
        <v>36</v>
      </c>
      <c r="CD27" s="11" t="s">
        <v>37</v>
      </c>
      <c r="CE27" s="11" t="s">
        <v>38</v>
      </c>
      <c r="CF27" s="101"/>
      <c r="CG27" s="11" t="s">
        <v>27</v>
      </c>
      <c r="CH27" s="11" t="s">
        <v>28</v>
      </c>
      <c r="CI27" s="11" t="s">
        <v>29</v>
      </c>
      <c r="CJ27" s="11" t="s">
        <v>30</v>
      </c>
      <c r="CK27" s="11" t="s">
        <v>31</v>
      </c>
      <c r="CL27" s="11" t="s">
        <v>32</v>
      </c>
      <c r="CM27" s="11" t="s">
        <v>33</v>
      </c>
      <c r="CN27" s="11" t="s">
        <v>34</v>
      </c>
      <c r="CO27" s="11" t="s">
        <v>35</v>
      </c>
      <c r="CP27" s="11" t="s">
        <v>36</v>
      </c>
      <c r="CQ27" s="11" t="s">
        <v>37</v>
      </c>
      <c r="CR27" s="11" t="s">
        <v>38</v>
      </c>
      <c r="CS27" s="101"/>
      <c r="CT27" s="11" t="s">
        <v>27</v>
      </c>
      <c r="CU27" s="11" t="s">
        <v>28</v>
      </c>
      <c r="CV27" s="11" t="s">
        <v>29</v>
      </c>
      <c r="CW27" s="11" t="s">
        <v>30</v>
      </c>
      <c r="CX27" s="11" t="s">
        <v>31</v>
      </c>
      <c r="CY27" s="11" t="s">
        <v>32</v>
      </c>
      <c r="CZ27" s="11" t="s">
        <v>33</v>
      </c>
      <c r="DA27" s="11" t="s">
        <v>34</v>
      </c>
      <c r="DB27" s="11" t="s">
        <v>35</v>
      </c>
      <c r="DC27" s="11" t="s">
        <v>36</v>
      </c>
      <c r="DD27" s="11" t="s">
        <v>37</v>
      </c>
      <c r="DE27" s="11" t="s">
        <v>38</v>
      </c>
      <c r="DF27" s="101"/>
      <c r="DG27" s="11" t="s">
        <v>27</v>
      </c>
      <c r="DH27" s="11" t="s">
        <v>28</v>
      </c>
      <c r="DI27" s="11" t="s">
        <v>29</v>
      </c>
      <c r="DJ27" s="11" t="s">
        <v>30</v>
      </c>
      <c r="DK27" s="11" t="s">
        <v>31</v>
      </c>
      <c r="DL27" s="11" t="s">
        <v>32</v>
      </c>
      <c r="DM27" s="11" t="s">
        <v>33</v>
      </c>
      <c r="DN27" s="11" t="s">
        <v>34</v>
      </c>
      <c r="DO27" s="11" t="s">
        <v>35</v>
      </c>
      <c r="DP27" s="11" t="s">
        <v>36</v>
      </c>
      <c r="DQ27" s="11" t="s">
        <v>37</v>
      </c>
      <c r="DR27" s="11" t="s">
        <v>38</v>
      </c>
      <c r="DS27" s="101"/>
      <c r="DT27" s="11" t="s">
        <v>27</v>
      </c>
      <c r="DU27" s="11" t="s">
        <v>28</v>
      </c>
      <c r="DV27" s="11" t="s">
        <v>29</v>
      </c>
      <c r="DW27" s="11" t="s">
        <v>30</v>
      </c>
      <c r="DX27" s="11" t="s">
        <v>31</v>
      </c>
      <c r="DY27" s="11" t="s">
        <v>32</v>
      </c>
      <c r="DZ27" s="11" t="s">
        <v>33</v>
      </c>
      <c r="EA27" s="11" t="s">
        <v>34</v>
      </c>
      <c r="EB27" s="11" t="s">
        <v>35</v>
      </c>
      <c r="EC27" s="11" t="s">
        <v>36</v>
      </c>
      <c r="ED27" s="11" t="s">
        <v>37</v>
      </c>
      <c r="EE27" s="11" t="s">
        <v>38</v>
      </c>
      <c r="EF27" s="101"/>
      <c r="EG27" s="11" t="s">
        <v>27</v>
      </c>
      <c r="EH27" s="11" t="s">
        <v>28</v>
      </c>
      <c r="EI27" s="11" t="s">
        <v>29</v>
      </c>
      <c r="EJ27" s="11" t="s">
        <v>30</v>
      </c>
      <c r="EK27" s="11" t="s">
        <v>31</v>
      </c>
      <c r="EL27" s="11" t="s">
        <v>32</v>
      </c>
      <c r="EM27" s="11" t="s">
        <v>33</v>
      </c>
      <c r="EN27" s="11" t="s">
        <v>34</v>
      </c>
      <c r="EO27" s="11" t="s">
        <v>35</v>
      </c>
      <c r="EP27" s="11" t="s">
        <v>36</v>
      </c>
      <c r="EQ27" s="11" t="s">
        <v>37</v>
      </c>
      <c r="ER27" s="11" t="s">
        <v>38</v>
      </c>
      <c r="ES27" s="101"/>
      <c r="ET27" s="11" t="s">
        <v>27</v>
      </c>
      <c r="EU27" s="11" t="s">
        <v>28</v>
      </c>
      <c r="EV27" s="11" t="s">
        <v>29</v>
      </c>
      <c r="EW27" s="11" t="s">
        <v>30</v>
      </c>
      <c r="EX27" s="11" t="s">
        <v>31</v>
      </c>
      <c r="EY27" s="11" t="s">
        <v>32</v>
      </c>
      <c r="EZ27" s="11" t="s">
        <v>33</v>
      </c>
      <c r="FA27" s="11" t="s">
        <v>34</v>
      </c>
      <c r="FB27" s="11" t="s">
        <v>35</v>
      </c>
      <c r="FC27" s="11" t="s">
        <v>36</v>
      </c>
      <c r="FD27" s="11" t="s">
        <v>37</v>
      </c>
      <c r="FE27" s="11" t="s">
        <v>38</v>
      </c>
      <c r="FF27" s="101"/>
      <c r="FG27" s="11" t="s">
        <v>27</v>
      </c>
      <c r="FH27" s="11" t="s">
        <v>28</v>
      </c>
      <c r="FI27" s="11" t="s">
        <v>29</v>
      </c>
      <c r="FJ27" s="11" t="s">
        <v>30</v>
      </c>
      <c r="FK27" s="11" t="s">
        <v>31</v>
      </c>
      <c r="FL27" s="11" t="s">
        <v>32</v>
      </c>
      <c r="FM27" s="11" t="s">
        <v>33</v>
      </c>
      <c r="FN27" s="11" t="s">
        <v>34</v>
      </c>
      <c r="FO27" s="11" t="s">
        <v>35</v>
      </c>
      <c r="FP27" s="11" t="s">
        <v>36</v>
      </c>
      <c r="FQ27" s="11" t="s">
        <v>37</v>
      </c>
      <c r="FR27" s="11" t="s">
        <v>38</v>
      </c>
      <c r="FS27" s="101"/>
    </row>
    <row r="28" spans="2:175" s="29" customFormat="1" ht="15">
      <c r="B28" s="30" t="s">
        <v>52</v>
      </c>
      <c r="C28" s="31">
        <f>SUM(C29:C30)</f>
        <v>5135564.6343577001</v>
      </c>
      <c r="D28" s="31">
        <f>SUM(D29:D30)</f>
        <v>4841176.3722100798</v>
      </c>
      <c r="E28" s="31">
        <f>SUM(E29:E30)</f>
        <v>4524860.5412347708</v>
      </c>
      <c r="F28" s="31">
        <f>SUM(C28:E28)</f>
        <v>14501601.547802551</v>
      </c>
      <c r="G28" s="31">
        <f>SUM(G29:G30)</f>
        <v>4094028.0721484004</v>
      </c>
      <c r="H28" s="31">
        <f t="shared" ref="H28:R28" si="81">SUM(H29:H30)</f>
        <v>3301806.4004432601</v>
      </c>
      <c r="I28" s="31">
        <f t="shared" si="81"/>
        <v>4053694.41645966</v>
      </c>
      <c r="J28" s="31">
        <f t="shared" si="81"/>
        <v>4242727.1193128601</v>
      </c>
      <c r="K28" s="31">
        <f t="shared" si="81"/>
        <v>4729277.6021155603</v>
      </c>
      <c r="L28" s="31">
        <f t="shared" si="81"/>
        <v>4940390.6992188198</v>
      </c>
      <c r="M28" s="31">
        <f t="shared" si="81"/>
        <v>5376381.58924272</v>
      </c>
      <c r="N28" s="31">
        <f t="shared" si="81"/>
        <v>5686602.7469445597</v>
      </c>
      <c r="O28" s="31">
        <f t="shared" si="81"/>
        <v>5177174.31954714</v>
      </c>
      <c r="P28" s="31">
        <f t="shared" si="81"/>
        <v>5685849.8956495998</v>
      </c>
      <c r="Q28" s="31">
        <f t="shared" si="81"/>
        <v>5287537.2432191996</v>
      </c>
      <c r="R28" s="31">
        <f t="shared" si="81"/>
        <v>5189838.0377479997</v>
      </c>
      <c r="S28" s="31">
        <f>SUM(G28:R28)</f>
        <v>57765308.142049775</v>
      </c>
      <c r="T28" s="31">
        <f t="shared" ref="T28:AD28" si="82">SUM(T29:T30)</f>
        <v>3966722.88805936</v>
      </c>
      <c r="U28" s="31">
        <f t="shared" si="82"/>
        <v>3316323.6909147999</v>
      </c>
      <c r="V28" s="31">
        <f t="shared" si="82"/>
        <v>4728794.5260287998</v>
      </c>
      <c r="W28" s="31">
        <f t="shared" si="82"/>
        <v>5044033.4413481597</v>
      </c>
      <c r="X28" s="31">
        <f t="shared" si="82"/>
        <v>6061780.0488104001</v>
      </c>
      <c r="Y28" s="31">
        <f t="shared" si="82"/>
        <v>5784358.2790408004</v>
      </c>
      <c r="Z28" s="31">
        <f t="shared" si="82"/>
        <v>6711945.1443908801</v>
      </c>
      <c r="AA28" s="31">
        <f t="shared" si="82"/>
        <v>7076783.6136312</v>
      </c>
      <c r="AB28" s="31">
        <f t="shared" si="82"/>
        <v>6659992.0678816801</v>
      </c>
      <c r="AC28" s="31">
        <f t="shared" si="82"/>
        <v>7018410.0974966008</v>
      </c>
      <c r="AD28" s="31">
        <f t="shared" si="82"/>
        <v>6452332.0956960004</v>
      </c>
      <c r="AE28" s="31">
        <f>SUM(AE29:AE30)</f>
        <v>6347952.7064624</v>
      </c>
      <c r="AF28" s="31">
        <f>SUM(T28:AE28)</f>
        <v>69169428.599761084</v>
      </c>
      <c r="AG28" s="31">
        <f>SUM(AG29:AG30)</f>
        <v>5914823.5507027199</v>
      </c>
      <c r="AH28" s="31">
        <f t="shared" ref="AH28:AR28" si="83">SUM(AH29:AH30)</f>
        <v>5604084.3672000002</v>
      </c>
      <c r="AI28" s="31">
        <f t="shared" si="83"/>
        <v>6876003.3383618407</v>
      </c>
      <c r="AJ28" s="31">
        <f t="shared" si="83"/>
        <v>6311215.5759711992</v>
      </c>
      <c r="AK28" s="31">
        <f t="shared" si="83"/>
        <v>8900977.334084399</v>
      </c>
      <c r="AL28" s="31">
        <f t="shared" si="83"/>
        <v>8395114.8442209605</v>
      </c>
      <c r="AM28" s="31">
        <f t="shared" si="83"/>
        <v>8880914.1437183991</v>
      </c>
      <c r="AN28" s="31">
        <f t="shared" si="83"/>
        <v>8629810.5280538406</v>
      </c>
      <c r="AO28" s="31">
        <f t="shared" si="83"/>
        <v>9652794.2164178006</v>
      </c>
      <c r="AP28" s="31">
        <f t="shared" si="83"/>
        <v>10065173.057427481</v>
      </c>
      <c r="AQ28" s="31">
        <f t="shared" si="83"/>
        <v>9736734.3572480399</v>
      </c>
      <c r="AR28" s="31">
        <f t="shared" si="83"/>
        <v>9316633.1468448006</v>
      </c>
      <c r="AS28" s="31">
        <f>SUM(AG28:AR28)</f>
        <v>98284278.46025148</v>
      </c>
      <c r="AT28" s="31">
        <f t="shared" ref="AT28:BD28" si="84">SUM(AT29:AT30)</f>
        <v>7488903.46</v>
      </c>
      <c r="AU28" s="31">
        <f t="shared" si="84"/>
        <v>6493927.3804713003</v>
      </c>
      <c r="AV28" s="31">
        <f t="shared" si="84"/>
        <v>7513554.0052594999</v>
      </c>
      <c r="AW28" s="31">
        <f t="shared" si="84"/>
        <v>8696186.5234699808</v>
      </c>
      <c r="AX28" s="31">
        <f t="shared" si="84"/>
        <v>10639860.238754621</v>
      </c>
      <c r="AY28" s="31">
        <f t="shared" si="84"/>
        <v>10277037.1952304</v>
      </c>
      <c r="AZ28" s="31">
        <f t="shared" si="84"/>
        <v>10244257.6384525</v>
      </c>
      <c r="BA28" s="31">
        <f t="shared" si="84"/>
        <v>9878445.0030420013</v>
      </c>
      <c r="BB28" s="31">
        <f t="shared" si="84"/>
        <v>10891315.122859601</v>
      </c>
      <c r="BC28" s="31">
        <f t="shared" si="84"/>
        <v>11513130.01971134</v>
      </c>
      <c r="BD28" s="31">
        <f t="shared" si="84"/>
        <v>10281580.122423459</v>
      </c>
      <c r="BE28" s="31">
        <f>SUM(BE29:BE30)</f>
        <v>9582581.7579822</v>
      </c>
      <c r="BF28" s="31">
        <f>SUM(AT28:BE28)</f>
        <v>113500778.4676569</v>
      </c>
      <c r="BG28" s="31">
        <f t="shared" ref="BG28:BL28" si="85">SUM(BG29:BG30)</f>
        <v>8876873.7723966613</v>
      </c>
      <c r="BH28" s="31">
        <f t="shared" si="85"/>
        <v>6742302.9828960001</v>
      </c>
      <c r="BI28" s="31">
        <f t="shared" si="85"/>
        <v>9114103.9305410199</v>
      </c>
      <c r="BJ28" s="31">
        <f t="shared" si="85"/>
        <v>8536438.7699999996</v>
      </c>
      <c r="BK28" s="31">
        <f t="shared" si="85"/>
        <v>12690619.449999999</v>
      </c>
      <c r="BL28" s="31">
        <f t="shared" si="85"/>
        <v>11756083.43</v>
      </c>
      <c r="BM28" s="31">
        <f t="shared" ref="BM28:BR28" si="86">SUM(BM29:BM30)</f>
        <v>11798542.030000001</v>
      </c>
      <c r="BN28" s="31">
        <f t="shared" si="86"/>
        <v>11450461.91</v>
      </c>
      <c r="BO28" s="31">
        <f t="shared" si="86"/>
        <v>11936422.67</v>
      </c>
      <c r="BP28" s="31">
        <f t="shared" si="86"/>
        <v>12464993.92</v>
      </c>
      <c r="BQ28" s="31">
        <f t="shared" si="86"/>
        <v>11532485.73</v>
      </c>
      <c r="BR28" s="31">
        <f t="shared" si="86"/>
        <v>11243440.5</v>
      </c>
      <c r="BS28" s="31">
        <f>+SUM(BG28:BR28)</f>
        <v>128142769.09583367</v>
      </c>
      <c r="BT28" s="31">
        <f t="shared" ref="BT28:DE28" si="87">SUM(BT29:BT30)</f>
        <v>9915040.2633270994</v>
      </c>
      <c r="BU28" s="31">
        <f t="shared" si="87"/>
        <v>5744462.46</v>
      </c>
      <c r="BV28" s="31">
        <f t="shared" si="87"/>
        <v>7224910.3099999996</v>
      </c>
      <c r="BW28" s="31">
        <f t="shared" si="87"/>
        <v>9482455.4199999999</v>
      </c>
      <c r="BX28" s="31">
        <f t="shared" si="87"/>
        <v>12814813.26</v>
      </c>
      <c r="BY28" s="31">
        <f t="shared" si="87"/>
        <v>12241856.525623759</v>
      </c>
      <c r="BZ28" s="31">
        <f t="shared" si="87"/>
        <v>10694883.77</v>
      </c>
      <c r="CA28" s="31">
        <f t="shared" si="87"/>
        <v>12157103.573707091</v>
      </c>
      <c r="CB28" s="31">
        <f t="shared" si="87"/>
        <v>12104845.440000001</v>
      </c>
      <c r="CC28" s="31">
        <f t="shared" si="87"/>
        <v>11378082.26879039</v>
      </c>
      <c r="CD28" s="31">
        <f t="shared" si="87"/>
        <v>12796950.89485017</v>
      </c>
      <c r="CE28" s="31">
        <f t="shared" si="87"/>
        <v>12034472.140000001</v>
      </c>
      <c r="CF28" s="31">
        <f>+SUM(BT28:CE28)</f>
        <v>128589876.32629851</v>
      </c>
      <c r="CG28" s="31">
        <f t="shared" si="87"/>
        <v>10193494.1094</v>
      </c>
      <c r="CH28" s="31">
        <f t="shared" si="87"/>
        <v>8181819.0800000001</v>
      </c>
      <c r="CI28" s="31">
        <f t="shared" si="87"/>
        <v>5825614.9100000001</v>
      </c>
      <c r="CJ28" s="31">
        <f t="shared" si="87"/>
        <v>1148389.4520000012</v>
      </c>
      <c r="CK28" s="31">
        <f t="shared" si="87"/>
        <v>4060727.179599999</v>
      </c>
      <c r="CL28" s="31">
        <f t="shared" si="87"/>
        <v>5099946.3900000006</v>
      </c>
      <c r="CM28" s="31">
        <f t="shared" si="87"/>
        <v>3838699.8074000026</v>
      </c>
      <c r="CN28" s="31">
        <f t="shared" si="87"/>
        <v>3561093.9160000007</v>
      </c>
      <c r="CO28" s="31">
        <f t="shared" si="87"/>
        <v>5488142.6900000004</v>
      </c>
      <c r="CP28" s="31">
        <f t="shared" si="87"/>
        <v>5218194.57</v>
      </c>
      <c r="CQ28" s="31">
        <f t="shared" si="87"/>
        <v>7455097.79</v>
      </c>
      <c r="CR28" s="31">
        <f t="shared" si="87"/>
        <v>4543974.9399999995</v>
      </c>
      <c r="CS28" s="14">
        <f t="shared" ref="CS28:CS38" si="88">+SUM(CG28:CR28)</f>
        <v>64615194.834400006</v>
      </c>
      <c r="CT28" s="31">
        <f t="shared" si="87"/>
        <v>6530654.5636</v>
      </c>
      <c r="CU28" s="31">
        <f t="shared" si="87"/>
        <v>5788739.9300000006</v>
      </c>
      <c r="CV28" s="31">
        <f t="shared" si="87"/>
        <v>6319739.1799999997</v>
      </c>
      <c r="CW28" s="31">
        <f t="shared" si="87"/>
        <v>6597241.3027999997</v>
      </c>
      <c r="CX28" s="31">
        <f t="shared" si="87"/>
        <v>8252985.9384000013</v>
      </c>
      <c r="CY28" s="31">
        <f t="shared" si="87"/>
        <v>8104341.1732000001</v>
      </c>
      <c r="CZ28" s="31">
        <f t="shared" si="87"/>
        <v>7737540.5449999999</v>
      </c>
      <c r="DA28" s="31">
        <f t="shared" si="87"/>
        <v>9581449.2667999994</v>
      </c>
      <c r="DB28" s="31">
        <f t="shared" si="87"/>
        <v>7742173.2603999991</v>
      </c>
      <c r="DC28" s="31">
        <f t="shared" si="87"/>
        <v>9069270.1724000014</v>
      </c>
      <c r="DD28" s="31">
        <f t="shared" si="87"/>
        <v>8819315.374400001</v>
      </c>
      <c r="DE28" s="31">
        <f t="shared" si="87"/>
        <v>6249568.4155999999</v>
      </c>
      <c r="DF28" s="14">
        <f t="shared" ref="DF28:DF38" si="89">+SUM(CT28:DE28)</f>
        <v>90793019.122600004</v>
      </c>
      <c r="DG28" s="89">
        <f t="shared" ref="DG28:DR28" si="90">SUM(DG29:DG30)</f>
        <v>7541613.3569999998</v>
      </c>
      <c r="DH28" s="31">
        <f t="shared" si="90"/>
        <v>5347495.3849999998</v>
      </c>
      <c r="DI28" s="31">
        <f t="shared" si="90"/>
        <v>6028998.2300000004</v>
      </c>
      <c r="DJ28" s="31">
        <f t="shared" si="90"/>
        <v>8357764.6799999997</v>
      </c>
      <c r="DK28" s="31">
        <f t="shared" si="90"/>
        <v>7549490.9199999999</v>
      </c>
      <c r="DL28" s="31">
        <f t="shared" si="90"/>
        <v>10412358.7158</v>
      </c>
      <c r="DM28" s="31">
        <f t="shared" si="90"/>
        <v>13577521.42</v>
      </c>
      <c r="DN28" s="31">
        <f t="shared" si="90"/>
        <v>12595460.890000001</v>
      </c>
      <c r="DO28" s="31">
        <f t="shared" si="90"/>
        <v>12594760.91</v>
      </c>
      <c r="DP28" s="31">
        <f t="shared" si="90"/>
        <v>12530845.342799999</v>
      </c>
      <c r="DQ28" s="31">
        <f t="shared" si="90"/>
        <v>7601782.5798000004</v>
      </c>
      <c r="DR28" s="31">
        <f t="shared" si="90"/>
        <v>6606634.7990000006</v>
      </c>
      <c r="DS28" s="14">
        <f t="shared" ref="DS28:DS38" si="91">+SUM(DG28:DR28)</f>
        <v>110744727.22939999</v>
      </c>
      <c r="DT28" s="89">
        <f t="shared" ref="DT28:EE28" si="92">SUM(DT29:DT30)</f>
        <v>3184033.05</v>
      </c>
      <c r="DU28" s="31">
        <f t="shared" si="92"/>
        <v>1867203.7154000001</v>
      </c>
      <c r="DV28" s="31">
        <f t="shared" si="92"/>
        <v>6761523.1999999993</v>
      </c>
      <c r="DW28" s="31">
        <f t="shared" si="92"/>
        <v>10157397.609999999</v>
      </c>
      <c r="DX28" s="31">
        <f t="shared" si="92"/>
        <v>11337664.210000001</v>
      </c>
      <c r="DY28" s="31">
        <f t="shared" si="92"/>
        <v>12090540.378800001</v>
      </c>
      <c r="DZ28" s="31">
        <f t="shared" si="92"/>
        <v>12728823.09</v>
      </c>
      <c r="EA28" s="31">
        <f t="shared" si="92"/>
        <v>12375060.9168</v>
      </c>
      <c r="EB28" s="31">
        <f t="shared" si="92"/>
        <v>12512755.93</v>
      </c>
      <c r="EC28" s="31">
        <f t="shared" si="92"/>
        <v>13475777.3422</v>
      </c>
      <c r="ED28" s="31">
        <f t="shared" si="92"/>
        <v>10785030.02</v>
      </c>
      <c r="EE28" s="31">
        <f t="shared" si="92"/>
        <v>10741489.27</v>
      </c>
      <c r="EF28" s="14">
        <f t="shared" ref="EF28:EF38" si="93">+SUM(DT28:EE28)</f>
        <v>118017298.7332</v>
      </c>
      <c r="EG28" s="89">
        <f t="shared" ref="EG28:ER28" si="94">SUM(EG29:EG30)</f>
        <v>8455248.9949999992</v>
      </c>
      <c r="EH28" s="31">
        <f t="shared" si="94"/>
        <v>9588331.5813999996</v>
      </c>
      <c r="EI28" s="31">
        <f t="shared" si="94"/>
        <v>10983421.940000001</v>
      </c>
      <c r="EJ28" s="31">
        <f t="shared" si="94"/>
        <v>11034963.52</v>
      </c>
      <c r="EK28" s="31">
        <f t="shared" si="94"/>
        <v>16247492.710000001</v>
      </c>
      <c r="EL28" s="31">
        <f t="shared" si="94"/>
        <v>15706874.870000001</v>
      </c>
      <c r="EM28" s="31">
        <f t="shared" si="94"/>
        <v>16222018.08</v>
      </c>
      <c r="EN28" s="31">
        <f t="shared" si="94"/>
        <v>16883917.120000001</v>
      </c>
      <c r="EO28" s="31">
        <f t="shared" si="94"/>
        <v>16387290.310000001</v>
      </c>
      <c r="EP28" s="31">
        <f t="shared" si="94"/>
        <v>17355680.379999999</v>
      </c>
      <c r="EQ28" s="31">
        <f t="shared" si="94"/>
        <v>15255426.039999999</v>
      </c>
      <c r="ER28" s="31">
        <f t="shared" si="94"/>
        <v>15297461.318599999</v>
      </c>
      <c r="ES28" s="14">
        <f t="shared" ref="ES28:ES38" si="95">+SUM(EG28:ER28)</f>
        <v>169418126.86500001</v>
      </c>
      <c r="ET28" s="89">
        <f t="shared" ref="ET28:FE28" si="96">SUM(ET29:ET30)</f>
        <v>13249099.660799999</v>
      </c>
      <c r="EU28" s="31">
        <f t="shared" si="96"/>
        <v>10808839.765999999</v>
      </c>
      <c r="EV28" s="31">
        <f t="shared" si="96"/>
        <v>12841073.710000001</v>
      </c>
      <c r="EW28" s="31">
        <f t="shared" si="96"/>
        <v>12344702.809</v>
      </c>
      <c r="EX28" s="31">
        <f t="shared" si="96"/>
        <v>14959268.309999999</v>
      </c>
      <c r="EY28" s="31">
        <f t="shared" si="96"/>
        <v>15031311.210000001</v>
      </c>
      <c r="EZ28" s="31">
        <f t="shared" si="96"/>
        <v>14006993.140000001</v>
      </c>
      <c r="FA28" s="31">
        <f t="shared" si="96"/>
        <v>15485140.640000001</v>
      </c>
      <c r="FB28" s="31">
        <f t="shared" si="96"/>
        <v>15084298.559999999</v>
      </c>
      <c r="FC28" s="31">
        <f t="shared" si="96"/>
        <v>15416207.050000001</v>
      </c>
      <c r="FD28" s="31">
        <f t="shared" si="96"/>
        <v>12769874.699999999</v>
      </c>
      <c r="FE28" s="31">
        <f t="shared" si="96"/>
        <v>12700086.0286</v>
      </c>
      <c r="FF28" s="14">
        <f t="shared" ref="FF28:FF38" si="97">+SUM(ET28:FE28)</f>
        <v>164696895.5844</v>
      </c>
      <c r="FG28" s="89">
        <f t="shared" ref="FG28:FR28" si="98">SUM(FG29:FG30)</f>
        <v>11601479.030000001</v>
      </c>
      <c r="FH28" s="31">
        <f t="shared" si="98"/>
        <v>8465282.0199999996</v>
      </c>
      <c r="FI28" s="31">
        <f t="shared" si="98"/>
        <v>11713885.699999999</v>
      </c>
      <c r="FJ28" s="31">
        <f t="shared" si="98"/>
        <v>13632493.370000001</v>
      </c>
      <c r="FK28" s="31">
        <f t="shared" si="98"/>
        <v>14692979.080000002</v>
      </c>
      <c r="FL28" s="31">
        <f t="shared" si="98"/>
        <v>14295520.65</v>
      </c>
      <c r="FM28" s="31">
        <f t="shared" si="98"/>
        <v>16374487.7336</v>
      </c>
      <c r="FN28" s="31">
        <f t="shared" si="98"/>
        <v>0</v>
      </c>
      <c r="FO28" s="31">
        <f t="shared" si="98"/>
        <v>0</v>
      </c>
      <c r="FP28" s="31">
        <f t="shared" si="98"/>
        <v>0</v>
      </c>
      <c r="FQ28" s="31">
        <f t="shared" si="98"/>
        <v>0</v>
      </c>
      <c r="FR28" s="31">
        <f t="shared" si="98"/>
        <v>0</v>
      </c>
      <c r="FS28" s="14">
        <f t="shared" ref="FS28:FS38" si="99">+SUM(FG28:FR28)</f>
        <v>90776127.583600014</v>
      </c>
    </row>
    <row r="29" spans="2:175" s="27" customFormat="1" ht="14.25">
      <c r="B29" s="32" t="s">
        <v>68</v>
      </c>
      <c r="C29" s="14">
        <v>1544294.7176151599</v>
      </c>
      <c r="D29" s="14">
        <v>1607263.2528296399</v>
      </c>
      <c r="E29" s="14">
        <v>1606836.5071819201</v>
      </c>
      <c r="F29" s="14">
        <f>SUM(C29:E29)</f>
        <v>4758394.4776267204</v>
      </c>
      <c r="G29" s="14">
        <v>1608188.2356393</v>
      </c>
      <c r="H29" s="14">
        <v>1280139.4236506401</v>
      </c>
      <c r="I29" s="14">
        <v>1471988.49074298</v>
      </c>
      <c r="J29" s="14">
        <v>1425324.6916272</v>
      </c>
      <c r="K29" s="14">
        <v>1076090.5407042</v>
      </c>
      <c r="L29" s="14">
        <v>1549927.13967882</v>
      </c>
      <c r="M29" s="14">
        <v>1620499.5696707999</v>
      </c>
      <c r="N29" s="14">
        <v>1692725.8314582</v>
      </c>
      <c r="O29" s="14">
        <v>1354897.0151805</v>
      </c>
      <c r="P29" s="14">
        <v>1533975.2096537601</v>
      </c>
      <c r="Q29" s="14">
        <v>1586039.1192063999</v>
      </c>
      <c r="R29" s="14">
        <v>1763155.2327167999</v>
      </c>
      <c r="S29" s="14">
        <f t="shared" ref="S29:S38" si="100">SUM(G29:R29)</f>
        <v>17962950.499929599</v>
      </c>
      <c r="T29" s="14">
        <v>984302.06482432003</v>
      </c>
      <c r="U29" s="14">
        <v>814825.93279360002</v>
      </c>
      <c r="V29" s="14">
        <v>1572305.3099827201</v>
      </c>
      <c r="W29" s="14">
        <v>1477282.8137267199</v>
      </c>
      <c r="X29" s="14">
        <v>1358575.1207910399</v>
      </c>
      <c r="Y29" s="14">
        <v>1398139.2673738</v>
      </c>
      <c r="Z29" s="14">
        <v>1639216.2339622399</v>
      </c>
      <c r="AA29" s="14">
        <v>2014356.7479168</v>
      </c>
      <c r="AB29" s="14">
        <v>2056940.3860518399</v>
      </c>
      <c r="AC29" s="14">
        <v>2209660.8108736002</v>
      </c>
      <c r="AD29" s="14">
        <v>1965828.1917696001</v>
      </c>
      <c r="AE29" s="14">
        <v>2375265.7502464</v>
      </c>
      <c r="AF29" s="14">
        <f t="shared" ref="AF29:AF38" si="101">SUM(T29:AE29)</f>
        <v>19866698.630312681</v>
      </c>
      <c r="AG29" s="14">
        <v>2515320.3932467201</v>
      </c>
      <c r="AH29" s="14">
        <v>2635068.6728639998</v>
      </c>
      <c r="AI29" s="14">
        <v>3164197.6141900802</v>
      </c>
      <c r="AJ29" s="14">
        <v>2968622.0659711999</v>
      </c>
      <c r="AK29" s="14">
        <v>3571947.4063948798</v>
      </c>
      <c r="AL29" s="14">
        <v>3428727.9958425602</v>
      </c>
      <c r="AM29" s="14">
        <v>3158061.5270400001</v>
      </c>
      <c r="AN29" s="14">
        <v>2892687.69460352</v>
      </c>
      <c r="AO29" s="14">
        <v>4408972.0186999999</v>
      </c>
      <c r="AP29" s="14">
        <v>4376968.9382483996</v>
      </c>
      <c r="AQ29" s="14">
        <v>4978741.7483933996</v>
      </c>
      <c r="AR29" s="14">
        <v>4967870.4129600003</v>
      </c>
      <c r="AS29" s="14">
        <f t="shared" ref="AS29:AS36" si="102">SUM(AG29:AR29)</f>
        <v>43067186.488454759</v>
      </c>
      <c r="AT29" s="14">
        <v>3999103.1</v>
      </c>
      <c r="AU29" s="14">
        <v>3711033.0447645001</v>
      </c>
      <c r="AV29" s="14">
        <v>3887149.3857459999</v>
      </c>
      <c r="AW29" s="14">
        <v>4494288.5503073996</v>
      </c>
      <c r="AX29" s="14">
        <v>4960860.5769931003</v>
      </c>
      <c r="AY29" s="14">
        <v>4663919.6212245002</v>
      </c>
      <c r="AZ29" s="14">
        <v>4639389.3900250001</v>
      </c>
      <c r="BA29" s="14">
        <v>3637782.2535054004</v>
      </c>
      <c r="BB29" s="14">
        <v>5066475.1111018006</v>
      </c>
      <c r="BC29" s="14">
        <v>5360881.6487080399</v>
      </c>
      <c r="BD29" s="14">
        <v>5004301.3532265602</v>
      </c>
      <c r="BE29" s="14">
        <v>4781027.9528615996</v>
      </c>
      <c r="BF29" s="14">
        <f t="shared" ref="BF29:BF36" si="103">SUM(AT29:BE29)</f>
        <v>54206211.988463894</v>
      </c>
      <c r="BG29" s="14">
        <v>4733214.7040178003</v>
      </c>
      <c r="BH29" s="14">
        <v>3313422.5123999999</v>
      </c>
      <c r="BI29" s="14">
        <v>4736511.0239925198</v>
      </c>
      <c r="BJ29" s="14">
        <v>3864984.51</v>
      </c>
      <c r="BK29" s="14">
        <v>5834705.25</v>
      </c>
      <c r="BL29" s="14">
        <v>5338287.99</v>
      </c>
      <c r="BM29" s="14">
        <v>4777126.9000000004</v>
      </c>
      <c r="BN29" s="14">
        <v>4440854.4400000004</v>
      </c>
      <c r="BO29" s="14">
        <v>5351805.21</v>
      </c>
      <c r="BP29" s="14">
        <v>5576251.5099999998</v>
      </c>
      <c r="BQ29" s="14">
        <v>5395325.2699999996</v>
      </c>
      <c r="BR29" s="14">
        <v>5800763.7199999997</v>
      </c>
      <c r="BS29" s="14">
        <f t="shared" ref="BS29:BS38" si="104">+SUM(BG29:BR29)</f>
        <v>59163253.04041031</v>
      </c>
      <c r="BT29" s="14">
        <v>5347860.3575958004</v>
      </c>
      <c r="BU29" s="14">
        <v>2140938.64</v>
      </c>
      <c r="BV29" s="14">
        <v>2358132.09</v>
      </c>
      <c r="BW29" s="14">
        <v>3969082.27</v>
      </c>
      <c r="BX29" s="14">
        <v>5360972.33</v>
      </c>
      <c r="BY29" s="14">
        <v>5270220.1874391995</v>
      </c>
      <c r="BZ29" s="14">
        <v>2836155.11</v>
      </c>
      <c r="CA29" s="14">
        <v>4309703.3664689399</v>
      </c>
      <c r="CB29" s="14">
        <v>4692341.37</v>
      </c>
      <c r="CC29" s="14">
        <v>3603878.53</v>
      </c>
      <c r="CD29" s="14">
        <v>5793011.4500000002</v>
      </c>
      <c r="CE29" s="14">
        <v>5862831.4299999997</v>
      </c>
      <c r="CF29" s="14">
        <f t="shared" ref="CF29:CF38" si="105">+SUM(BT29:CE29)</f>
        <v>51545127.13150394</v>
      </c>
      <c r="CG29" s="14">
        <v>5305032.4950000001</v>
      </c>
      <c r="CH29" s="14">
        <v>3874732.69</v>
      </c>
      <c r="CI29" s="14">
        <v>3406368.29</v>
      </c>
      <c r="CJ29" s="14">
        <v>1052194.1055999999</v>
      </c>
      <c r="CK29" s="14">
        <v>4031235.2862</v>
      </c>
      <c r="CL29" s="14">
        <v>5024907.53</v>
      </c>
      <c r="CM29" s="14">
        <v>3623217.5294000027</v>
      </c>
      <c r="CN29" s="14">
        <v>3233329.5404000012</v>
      </c>
      <c r="CO29" s="14">
        <v>5226773.2300000004</v>
      </c>
      <c r="CP29" s="14">
        <v>4789637.5</v>
      </c>
      <c r="CQ29" s="14">
        <v>5610081.3399999999</v>
      </c>
      <c r="CR29" s="14">
        <v>2635297.02</v>
      </c>
      <c r="CS29" s="14">
        <f t="shared" si="88"/>
        <v>47812806.556600012</v>
      </c>
      <c r="CT29" s="14">
        <v>4797144.7774</v>
      </c>
      <c r="CU29" s="14">
        <v>5259920.9400000004</v>
      </c>
      <c r="CV29" s="14">
        <v>5338928.7699999996</v>
      </c>
      <c r="CW29" s="14">
        <v>5517247.648</v>
      </c>
      <c r="CX29" s="14">
        <v>6217033.5028000008</v>
      </c>
      <c r="CY29" s="14">
        <v>5542007.9183999998</v>
      </c>
      <c r="CZ29" s="14">
        <v>4128370.7149999999</v>
      </c>
      <c r="DA29" s="14">
        <v>5460007.1695999997</v>
      </c>
      <c r="DB29" s="14">
        <v>3864200.7047999995</v>
      </c>
      <c r="DC29" s="14">
        <v>4698687.0288000004</v>
      </c>
      <c r="DD29" s="14">
        <v>4777735.0282000005</v>
      </c>
      <c r="DE29" s="14">
        <v>2446200.1800000002</v>
      </c>
      <c r="DF29" s="14">
        <f t="shared" si="89"/>
        <v>58047484.383000009</v>
      </c>
      <c r="DG29" s="88">
        <v>5063464.1459999997</v>
      </c>
      <c r="DH29" s="14">
        <v>3123593.9890000001</v>
      </c>
      <c r="DI29" s="14">
        <v>3376397.04</v>
      </c>
      <c r="DJ29" s="14">
        <v>4252989.8099999996</v>
      </c>
      <c r="DK29" s="14">
        <v>1897791.03</v>
      </c>
      <c r="DL29" s="14">
        <v>4927525.8565999996</v>
      </c>
      <c r="DM29" s="14">
        <v>6761164.3799999999</v>
      </c>
      <c r="DN29" s="14">
        <v>5629834.6500000004</v>
      </c>
      <c r="DO29" s="14">
        <v>5911102.4800000004</v>
      </c>
      <c r="DP29" s="14">
        <v>5195155.6622000001</v>
      </c>
      <c r="DQ29" s="14">
        <v>1714150.03</v>
      </c>
      <c r="DR29" s="14">
        <v>2621380.7143999999</v>
      </c>
      <c r="DS29" s="14">
        <f t="shared" si="91"/>
        <v>50474549.788200013</v>
      </c>
      <c r="DT29" s="88">
        <v>1812519.22</v>
      </c>
      <c r="DU29" s="14">
        <v>1199986.0022</v>
      </c>
      <c r="DV29" s="14">
        <v>4323121.3</v>
      </c>
      <c r="DW29" s="14">
        <v>6154631.3899999997</v>
      </c>
      <c r="DX29" s="14">
        <v>6040155.4299999997</v>
      </c>
      <c r="DY29" s="14">
        <v>6498854.3306</v>
      </c>
      <c r="DZ29" s="14">
        <v>6244442.8700000001</v>
      </c>
      <c r="EA29" s="14">
        <v>6710430.879399999</v>
      </c>
      <c r="EB29" s="14">
        <v>6924155.2999999998</v>
      </c>
      <c r="EC29" s="14">
        <v>7170221.9975999994</v>
      </c>
      <c r="ED29" s="14">
        <v>5285422.71</v>
      </c>
      <c r="EE29" s="14">
        <v>5500776.2400000002</v>
      </c>
      <c r="EF29" s="14">
        <f t="shared" si="93"/>
        <v>63864717.669799998</v>
      </c>
      <c r="EG29" s="88">
        <v>3564444.8209999995</v>
      </c>
      <c r="EH29" s="14">
        <v>4500928.5278000003</v>
      </c>
      <c r="EI29" s="14">
        <v>4490300.7</v>
      </c>
      <c r="EJ29" s="14">
        <v>4191893.4</v>
      </c>
      <c r="EK29" s="14">
        <v>6927639.5300000003</v>
      </c>
      <c r="EL29" s="14">
        <v>6415822.0700000003</v>
      </c>
      <c r="EM29" s="14">
        <v>6385437.4000000004</v>
      </c>
      <c r="EN29" s="14">
        <v>6907176.4900000002</v>
      </c>
      <c r="EO29" s="14">
        <v>6874822.0099999998</v>
      </c>
      <c r="EP29" s="14">
        <v>7361998.7800000003</v>
      </c>
      <c r="EQ29" s="14">
        <v>6617251.75</v>
      </c>
      <c r="ER29" s="14">
        <v>7191115.5024000006</v>
      </c>
      <c r="ES29" s="14">
        <f t="shared" si="95"/>
        <v>71428830.981199995</v>
      </c>
      <c r="ET29" s="88">
        <v>6705229.6754000001</v>
      </c>
      <c r="EU29" s="14">
        <v>5568924.8629999999</v>
      </c>
      <c r="EV29" s="14">
        <v>5949683.6600000001</v>
      </c>
      <c r="EW29" s="14">
        <v>4487672.6201999998</v>
      </c>
      <c r="EX29" s="14">
        <v>5588956.7999999998</v>
      </c>
      <c r="EY29" s="14">
        <v>5775077.4100000001</v>
      </c>
      <c r="EZ29" s="14">
        <v>4044765.92</v>
      </c>
      <c r="FA29" s="14">
        <v>6570623.9000000004</v>
      </c>
      <c r="FB29" s="14">
        <v>6292089.1299999999</v>
      </c>
      <c r="FC29" s="14">
        <v>5685087.0700000003</v>
      </c>
      <c r="FD29" s="14">
        <v>4686073.53</v>
      </c>
      <c r="FE29" s="14">
        <v>5346549.5088</v>
      </c>
      <c r="FF29" s="14">
        <f t="shared" si="97"/>
        <v>66700734.087400004</v>
      </c>
      <c r="FG29" s="88">
        <v>5743812</v>
      </c>
      <c r="FH29" s="14">
        <v>3941466</v>
      </c>
      <c r="FI29" s="14">
        <v>5348059.1900000004</v>
      </c>
      <c r="FJ29" s="14">
        <v>6259229.4100000001</v>
      </c>
      <c r="FK29" s="14">
        <v>5558651.4500000002</v>
      </c>
      <c r="FL29" s="14">
        <v>5980700.6600000001</v>
      </c>
      <c r="FM29" s="14">
        <v>6713124.6896000002</v>
      </c>
      <c r="FN29" s="14"/>
      <c r="FO29" s="14"/>
      <c r="FP29" s="14"/>
      <c r="FQ29" s="14"/>
      <c r="FR29" s="14"/>
      <c r="FS29" s="14">
        <f t="shared" si="99"/>
        <v>39545043.399599999</v>
      </c>
    </row>
    <row r="30" spans="2:175" s="27" customFormat="1" ht="14.25">
      <c r="B30" s="32" t="s">
        <v>69</v>
      </c>
      <c r="C30" s="14">
        <v>3591269.91674254</v>
      </c>
      <c r="D30" s="14">
        <v>3233913.1193804401</v>
      </c>
      <c r="E30" s="14">
        <v>2918024.0340528502</v>
      </c>
      <c r="F30" s="14">
        <f>SUM(C30:E30)</f>
        <v>9743207.0701758303</v>
      </c>
      <c r="G30" s="14">
        <v>2485839.8365091002</v>
      </c>
      <c r="H30" s="14">
        <v>2021666.97679262</v>
      </c>
      <c r="I30" s="14">
        <v>2581705.92571668</v>
      </c>
      <c r="J30" s="14">
        <v>2817402.4276856598</v>
      </c>
      <c r="K30" s="14">
        <v>3653187.0614113598</v>
      </c>
      <c r="L30" s="14">
        <v>3390463.5595399998</v>
      </c>
      <c r="M30" s="14">
        <v>3755882.0195719199</v>
      </c>
      <c r="N30" s="14">
        <v>3993876.91548636</v>
      </c>
      <c r="O30" s="14">
        <v>3822277.3043666398</v>
      </c>
      <c r="P30" s="14">
        <v>4151874.68599584</v>
      </c>
      <c r="Q30" s="14">
        <v>3701498.1240127999</v>
      </c>
      <c r="R30" s="14">
        <v>3426682.8050311999</v>
      </c>
      <c r="S30" s="14">
        <f t="shared" si="100"/>
        <v>39802357.642120183</v>
      </c>
      <c r="T30" s="14">
        <v>2982420.8232350401</v>
      </c>
      <c r="U30" s="14">
        <v>2501497.7581211999</v>
      </c>
      <c r="V30" s="14">
        <v>3156489.21604608</v>
      </c>
      <c r="W30" s="14">
        <v>3566750.6276214402</v>
      </c>
      <c r="X30" s="14">
        <v>4703204.9280193597</v>
      </c>
      <c r="Y30" s="14">
        <v>4386219.0116670001</v>
      </c>
      <c r="Z30" s="14">
        <v>5072728.9104286404</v>
      </c>
      <c r="AA30" s="14">
        <v>5062426.8657144001</v>
      </c>
      <c r="AB30" s="14">
        <v>4603051.6818298399</v>
      </c>
      <c r="AC30" s="14">
        <v>4808749.2866230002</v>
      </c>
      <c r="AD30" s="14">
        <v>4486503.9039264005</v>
      </c>
      <c r="AE30" s="14">
        <v>3972686.956216</v>
      </c>
      <c r="AF30" s="14">
        <f t="shared" si="101"/>
        <v>49302729.96944841</v>
      </c>
      <c r="AG30" s="14">
        <v>3399503.1574559999</v>
      </c>
      <c r="AH30" s="14">
        <v>2969015.6943359999</v>
      </c>
      <c r="AI30" s="14">
        <v>3711805.72417176</v>
      </c>
      <c r="AJ30" s="14">
        <v>3342593.51</v>
      </c>
      <c r="AK30" s="14">
        <v>5329029.9276895197</v>
      </c>
      <c r="AL30" s="14">
        <v>4966386.8483784003</v>
      </c>
      <c r="AM30" s="14">
        <v>5722852.6166784</v>
      </c>
      <c r="AN30" s="14">
        <v>5737122.8334503202</v>
      </c>
      <c r="AO30" s="14">
        <v>5243822.1977177998</v>
      </c>
      <c r="AP30" s="14">
        <v>5688204.1191790802</v>
      </c>
      <c r="AQ30" s="14">
        <v>4757992.6088546403</v>
      </c>
      <c r="AR30" s="14">
        <v>4348762.7338848002</v>
      </c>
      <c r="AS30" s="14">
        <f t="shared" si="102"/>
        <v>55217091.971796706</v>
      </c>
      <c r="AT30" s="14">
        <v>3489800.36</v>
      </c>
      <c r="AU30" s="14">
        <v>2782894.3357068002</v>
      </c>
      <c r="AV30" s="14">
        <v>3626404.6195135</v>
      </c>
      <c r="AW30" s="14">
        <v>4201897.9731625803</v>
      </c>
      <c r="AX30" s="14">
        <v>5678999.6617615204</v>
      </c>
      <c r="AY30" s="14">
        <v>5613117.5740059</v>
      </c>
      <c r="AZ30" s="14">
        <v>5604868.2484275</v>
      </c>
      <c r="BA30" s="14">
        <v>6240662.7495366</v>
      </c>
      <c r="BB30" s="14">
        <v>5824840.0117578004</v>
      </c>
      <c r="BC30" s="14">
        <v>6152248.3710033</v>
      </c>
      <c r="BD30" s="14">
        <v>5277278.7691968996</v>
      </c>
      <c r="BE30" s="14">
        <v>4801553.8051206004</v>
      </c>
      <c r="BF30" s="14">
        <f t="shared" si="103"/>
        <v>59294566.479193002</v>
      </c>
      <c r="BG30" s="14">
        <v>4143659.0683788601</v>
      </c>
      <c r="BH30" s="14">
        <v>3428880.4704959998</v>
      </c>
      <c r="BI30" s="14">
        <v>4377592.9065485001</v>
      </c>
      <c r="BJ30" s="14">
        <v>4671454.26</v>
      </c>
      <c r="BK30" s="14">
        <v>6855914.2000000002</v>
      </c>
      <c r="BL30" s="14">
        <v>6417795.4400000004</v>
      </c>
      <c r="BM30" s="14">
        <v>7021415.1299999999</v>
      </c>
      <c r="BN30" s="14">
        <v>7009607.4699999997</v>
      </c>
      <c r="BO30" s="14">
        <v>6584617.46</v>
      </c>
      <c r="BP30" s="14">
        <v>6888742.4100000001</v>
      </c>
      <c r="BQ30" s="14">
        <v>6137160.46</v>
      </c>
      <c r="BR30" s="14">
        <v>5442676.7800000003</v>
      </c>
      <c r="BS30" s="14">
        <f t="shared" si="104"/>
        <v>68979516.055423364</v>
      </c>
      <c r="BT30" s="14">
        <v>4567179.9057312999</v>
      </c>
      <c r="BU30" s="14">
        <v>3603523.82</v>
      </c>
      <c r="BV30" s="14">
        <v>4866778.22</v>
      </c>
      <c r="BW30" s="14">
        <v>5513373.1500000004</v>
      </c>
      <c r="BX30" s="14">
        <v>7453840.9299999997</v>
      </c>
      <c r="BY30" s="14">
        <v>6971636.3381845597</v>
      </c>
      <c r="BZ30" s="14">
        <v>7858728.6600000001</v>
      </c>
      <c r="CA30" s="14">
        <v>7847400.2072381508</v>
      </c>
      <c r="CB30" s="14">
        <v>7412504.0700000003</v>
      </c>
      <c r="CC30" s="14">
        <v>7774203.7387903901</v>
      </c>
      <c r="CD30" s="14">
        <v>7003939.4448501701</v>
      </c>
      <c r="CE30" s="14">
        <v>6171640.71</v>
      </c>
      <c r="CF30" s="14">
        <f t="shared" si="105"/>
        <v>77044749.194794565</v>
      </c>
      <c r="CG30" s="14">
        <v>4888461.6144000003</v>
      </c>
      <c r="CH30" s="14">
        <v>4307086.3899999997</v>
      </c>
      <c r="CI30" s="14">
        <v>2419246.6199999996</v>
      </c>
      <c r="CJ30" s="14">
        <v>96195.346400001348</v>
      </c>
      <c r="CK30" s="14">
        <v>29491.893399999179</v>
      </c>
      <c r="CL30" s="14">
        <v>75038.86</v>
      </c>
      <c r="CM30" s="14">
        <v>215482.27799999999</v>
      </c>
      <c r="CN30" s="14">
        <v>327764.37559999927</v>
      </c>
      <c r="CO30" s="14">
        <v>261369.46</v>
      </c>
      <c r="CP30" s="14">
        <v>428557.07</v>
      </c>
      <c r="CQ30" s="14">
        <v>1845016.45</v>
      </c>
      <c r="CR30" s="14">
        <v>1908677.92</v>
      </c>
      <c r="CS30" s="14">
        <f t="shared" si="88"/>
        <v>16802388.277800001</v>
      </c>
      <c r="CT30" s="14">
        <v>1733509.7862</v>
      </c>
      <c r="CU30" s="14">
        <v>528818.99</v>
      </c>
      <c r="CV30" s="14">
        <v>980810.41</v>
      </c>
      <c r="CW30" s="14">
        <v>1079993.6547999999</v>
      </c>
      <c r="CX30" s="14">
        <v>2035952.4356000004</v>
      </c>
      <c r="CY30" s="14">
        <v>2562333.2547999998</v>
      </c>
      <c r="CZ30" s="14">
        <v>3609169.83</v>
      </c>
      <c r="DA30" s="14">
        <v>4121442.0971999997</v>
      </c>
      <c r="DB30" s="14">
        <v>3877972.5556000001</v>
      </c>
      <c r="DC30" s="14">
        <v>4370583.1436000001</v>
      </c>
      <c r="DD30" s="14">
        <v>4041580.3461999996</v>
      </c>
      <c r="DE30" s="14">
        <v>3803368.2355999998</v>
      </c>
      <c r="DF30" s="14">
        <f t="shared" si="89"/>
        <v>32745534.739599995</v>
      </c>
      <c r="DG30" s="88">
        <v>2478149.2110000001</v>
      </c>
      <c r="DH30" s="14">
        <v>2223901.3960000002</v>
      </c>
      <c r="DI30" s="14">
        <v>2652601.19</v>
      </c>
      <c r="DJ30" s="14">
        <v>4104774.87</v>
      </c>
      <c r="DK30" s="14">
        <v>5651699.8899999997</v>
      </c>
      <c r="DL30" s="14">
        <v>5484832.8592000008</v>
      </c>
      <c r="DM30" s="14">
        <v>6816357.04</v>
      </c>
      <c r="DN30" s="14">
        <v>6965626.2400000002</v>
      </c>
      <c r="DO30" s="14">
        <v>6683658.4299999997</v>
      </c>
      <c r="DP30" s="14">
        <v>7335689.6805999987</v>
      </c>
      <c r="DQ30" s="14">
        <v>5887632.5498000002</v>
      </c>
      <c r="DR30" s="14">
        <v>3985254.0846000002</v>
      </c>
      <c r="DS30" s="14">
        <f t="shared" si="91"/>
        <v>60270177.441199996</v>
      </c>
      <c r="DT30" s="88">
        <v>1371513.83</v>
      </c>
      <c r="DU30" s="14">
        <v>667217.7132</v>
      </c>
      <c r="DV30" s="14">
        <v>2438401.9</v>
      </c>
      <c r="DW30" s="14">
        <v>4002766.22</v>
      </c>
      <c r="DX30" s="14">
        <v>5297508.78</v>
      </c>
      <c r="DY30" s="14">
        <v>5591686.0482000001</v>
      </c>
      <c r="DZ30" s="14">
        <v>6484380.2199999997</v>
      </c>
      <c r="EA30" s="14">
        <v>5664630.0373999998</v>
      </c>
      <c r="EB30" s="14">
        <v>5588600.6299999999</v>
      </c>
      <c r="EC30" s="14">
        <v>6305555.3445999995</v>
      </c>
      <c r="ED30" s="14">
        <v>5499607.3099999996</v>
      </c>
      <c r="EE30" s="14">
        <v>5240713.03</v>
      </c>
      <c r="EF30" s="14">
        <f t="shared" si="93"/>
        <v>54152581.0634</v>
      </c>
      <c r="EG30" s="88">
        <v>4890804.1739999996</v>
      </c>
      <c r="EH30" s="14">
        <v>5087403.0535999993</v>
      </c>
      <c r="EI30" s="14">
        <v>6493121.2400000002</v>
      </c>
      <c r="EJ30" s="14">
        <v>6843070.1200000001</v>
      </c>
      <c r="EK30" s="14">
        <v>9319853.1799999997</v>
      </c>
      <c r="EL30" s="14">
        <v>9291052.8000000007</v>
      </c>
      <c r="EM30" s="14">
        <v>9836580.6799999997</v>
      </c>
      <c r="EN30" s="14">
        <v>9976740.6300000008</v>
      </c>
      <c r="EO30" s="14">
        <v>9512468.3000000007</v>
      </c>
      <c r="EP30" s="14">
        <v>9993681.5999999996</v>
      </c>
      <c r="EQ30" s="14">
        <v>8638174.2899999991</v>
      </c>
      <c r="ER30" s="14">
        <v>8106345.8161999993</v>
      </c>
      <c r="ES30" s="14">
        <f t="shared" si="95"/>
        <v>97989295.883799985</v>
      </c>
      <c r="ET30" s="88">
        <v>6543869.9853999997</v>
      </c>
      <c r="EU30" s="14">
        <v>5239914.9029999999</v>
      </c>
      <c r="EV30" s="14">
        <v>6891390.0499999998</v>
      </c>
      <c r="EW30" s="14">
        <v>7857030.1887999997</v>
      </c>
      <c r="EX30" s="14">
        <v>9370311.5099999998</v>
      </c>
      <c r="EY30" s="14">
        <v>9256233.8000000007</v>
      </c>
      <c r="EZ30" s="14">
        <v>9962227.2200000007</v>
      </c>
      <c r="FA30" s="14">
        <v>8914516.7400000002</v>
      </c>
      <c r="FB30" s="14">
        <v>8792209.4299999997</v>
      </c>
      <c r="FC30" s="14">
        <v>9731119.9800000004</v>
      </c>
      <c r="FD30" s="14">
        <v>8083801.1699999999</v>
      </c>
      <c r="FE30" s="14">
        <v>7353536.5197999999</v>
      </c>
      <c r="FF30" s="14">
        <f t="shared" si="97"/>
        <v>97996161.497000009</v>
      </c>
      <c r="FG30" s="88">
        <v>5857667.0300000003</v>
      </c>
      <c r="FH30" s="14">
        <v>4523816.0199999996</v>
      </c>
      <c r="FI30" s="14">
        <v>6365826.5099999998</v>
      </c>
      <c r="FJ30" s="14">
        <v>7373263.96</v>
      </c>
      <c r="FK30" s="14">
        <v>9134327.6300000008</v>
      </c>
      <c r="FL30" s="14">
        <v>8314819.9900000002</v>
      </c>
      <c r="FM30" s="14">
        <v>9661363.0439999998</v>
      </c>
      <c r="FN30" s="14"/>
      <c r="FO30" s="14"/>
      <c r="FP30" s="14"/>
      <c r="FQ30" s="14"/>
      <c r="FR30" s="14"/>
      <c r="FS30" s="14">
        <f t="shared" si="99"/>
        <v>51231084.184</v>
      </c>
    </row>
    <row r="31" spans="2:175" s="29" customFormat="1" ht="15">
      <c r="B31" s="30" t="s">
        <v>70</v>
      </c>
      <c r="C31" s="31">
        <f>SUM(C32:C33)</f>
        <v>152182.72387079999</v>
      </c>
      <c r="D31" s="31">
        <f>SUM(D32:D33)</f>
        <v>150328.41855840001</v>
      </c>
      <c r="E31" s="31">
        <f>SUM(E32:E33)</f>
        <v>150520.36582608</v>
      </c>
      <c r="F31" s="31">
        <f t="shared" ref="F31:F38" si="106">SUM(C31:E31)</f>
        <v>453031.50825527997</v>
      </c>
      <c r="G31" s="31">
        <f>SUM(G32:G33)</f>
        <v>147517.51281659998</v>
      </c>
      <c r="H31" s="31">
        <f t="shared" ref="H31:R31" si="107">SUM(H32:H33)</f>
        <v>121042.8706728</v>
      </c>
      <c r="I31" s="31">
        <f t="shared" si="107"/>
        <v>133358.38482479998</v>
      </c>
      <c r="J31" s="31">
        <f t="shared" si="107"/>
        <v>135035.96689440002</v>
      </c>
      <c r="K31" s="31">
        <f t="shared" si="107"/>
        <v>128943.4556646</v>
      </c>
      <c r="L31" s="31">
        <f t="shared" si="107"/>
        <v>156186.2478482</v>
      </c>
      <c r="M31" s="31">
        <f t="shared" si="107"/>
        <v>161703.250776</v>
      </c>
      <c r="N31" s="31">
        <f t="shared" si="107"/>
        <v>173855.48053999999</v>
      </c>
      <c r="O31" s="31">
        <f t="shared" si="107"/>
        <v>156567.65170799999</v>
      </c>
      <c r="P31" s="31">
        <f t="shared" si="107"/>
        <v>165619.91286480002</v>
      </c>
      <c r="Q31" s="31">
        <f t="shared" si="107"/>
        <v>159075.87504800002</v>
      </c>
      <c r="R31" s="31">
        <f t="shared" si="107"/>
        <v>170656.17615800002</v>
      </c>
      <c r="S31" s="31">
        <f t="shared" si="100"/>
        <v>1809562.7858161998</v>
      </c>
      <c r="T31" s="31">
        <f>SUM(T32:T33)</f>
        <v>119078.1230716</v>
      </c>
      <c r="U31" s="31">
        <f t="shared" ref="U31:AE31" si="108">SUM(U32:U33)</f>
        <v>105517.422746</v>
      </c>
      <c r="V31" s="31">
        <f t="shared" si="108"/>
        <v>161720.0745552</v>
      </c>
      <c r="W31" s="31">
        <f t="shared" si="108"/>
        <v>155520.2870592</v>
      </c>
      <c r="X31" s="31">
        <f t="shared" si="108"/>
        <v>155887.86640480001</v>
      </c>
      <c r="Y31" s="31">
        <f t="shared" si="108"/>
        <v>161300.8086018</v>
      </c>
      <c r="Z31" s="31">
        <f t="shared" si="108"/>
        <v>182730.00213179999</v>
      </c>
      <c r="AA31" s="31">
        <f t="shared" si="108"/>
        <v>199633.965447</v>
      </c>
      <c r="AB31" s="31">
        <f t="shared" si="108"/>
        <v>186828.9731114</v>
      </c>
      <c r="AC31" s="31">
        <f t="shared" si="108"/>
        <v>185380.3995536</v>
      </c>
      <c r="AD31" s="31">
        <f t="shared" si="108"/>
        <v>166215.27707400001</v>
      </c>
      <c r="AE31" s="31">
        <f t="shared" si="108"/>
        <v>178278.96565600001</v>
      </c>
      <c r="AF31" s="31">
        <f t="shared" si="101"/>
        <v>1958092.1654123999</v>
      </c>
      <c r="AG31" s="31">
        <f>SUM(AG32:AG33)</f>
        <v>159481.549608</v>
      </c>
      <c r="AH31" s="31">
        <f t="shared" ref="AH31:AR31" si="109">SUM(AH32:AH33)</f>
        <v>145759.82398079999</v>
      </c>
      <c r="AI31" s="31">
        <f t="shared" si="109"/>
        <v>155009.2930683</v>
      </c>
      <c r="AJ31" s="31">
        <f t="shared" si="109"/>
        <v>153859.34992092001</v>
      </c>
      <c r="AK31" s="31">
        <f t="shared" si="109"/>
        <v>175302.29253480001</v>
      </c>
      <c r="AL31" s="31">
        <f t="shared" si="109"/>
        <v>156509.21521463999</v>
      </c>
      <c r="AM31" s="31">
        <f t="shared" si="109"/>
        <v>179490.94847040001</v>
      </c>
      <c r="AN31" s="31">
        <f t="shared" si="109"/>
        <v>176576.30340148002</v>
      </c>
      <c r="AO31" s="31">
        <f t="shared" si="109"/>
        <v>170943.6882792</v>
      </c>
      <c r="AP31" s="31">
        <f t="shared" si="109"/>
        <v>183377.21362703998</v>
      </c>
      <c r="AQ31" s="31">
        <f t="shared" si="109"/>
        <v>173095.82893808</v>
      </c>
      <c r="AR31" s="31">
        <f t="shared" si="109"/>
        <v>174190.58576640001</v>
      </c>
      <c r="AS31" s="31">
        <f t="shared" si="102"/>
        <v>2003596.0928100597</v>
      </c>
      <c r="AT31" s="31">
        <f t="shared" ref="AT31:BD31" si="110">SUM(AT32:AT33)</f>
        <v>152294.16</v>
      </c>
      <c r="AU31" s="31">
        <f t="shared" si="110"/>
        <v>142349.37323670002</v>
      </c>
      <c r="AV31" s="31">
        <f t="shared" si="110"/>
        <v>157463.4896186</v>
      </c>
      <c r="AW31" s="31">
        <f t="shared" si="110"/>
        <v>171014.95811508002</v>
      </c>
      <c r="AX31" s="31">
        <f t="shared" si="110"/>
        <v>186086.54063588</v>
      </c>
      <c r="AY31" s="31">
        <f t="shared" si="110"/>
        <v>173253.6540903</v>
      </c>
      <c r="AZ31" s="31">
        <f t="shared" si="110"/>
        <v>172115.29855000001</v>
      </c>
      <c r="BA31" s="31">
        <f t="shared" si="110"/>
        <v>181136.4</v>
      </c>
      <c r="BB31" s="31">
        <f t="shared" si="110"/>
        <v>170332.09939921999</v>
      </c>
      <c r="BC31" s="31">
        <f t="shared" si="110"/>
        <v>166212.37871197995</v>
      </c>
      <c r="BD31" s="31">
        <f t="shared" si="110"/>
        <v>154104.11481696001</v>
      </c>
      <c r="BE31" s="31">
        <f>SUM(BE32:BE33)</f>
        <v>158579.89435640001</v>
      </c>
      <c r="BF31" s="31">
        <f t="shared" si="103"/>
        <v>1984942.3615311196</v>
      </c>
      <c r="BG31" s="31">
        <f t="shared" ref="BG31:BL31" si="111">SUM(BG32:BG33)</f>
        <v>158222.34</v>
      </c>
      <c r="BH31" s="31">
        <f t="shared" si="111"/>
        <v>135155.17157999999</v>
      </c>
      <c r="BI31" s="31">
        <f t="shared" si="111"/>
        <v>159774.80493906001</v>
      </c>
      <c r="BJ31" s="31">
        <f t="shared" si="111"/>
        <v>166956.13129244</v>
      </c>
      <c r="BK31" s="31">
        <f t="shared" si="111"/>
        <v>184728.16</v>
      </c>
      <c r="BL31" s="31">
        <f t="shared" si="111"/>
        <v>172560.93</v>
      </c>
      <c r="BM31" s="31">
        <f t="shared" ref="BM31:BR31" si="112">SUM(BM32:BM33)</f>
        <v>169423.71</v>
      </c>
      <c r="BN31" s="31">
        <f t="shared" si="112"/>
        <v>173082.93836792</v>
      </c>
      <c r="BO31" s="31">
        <f t="shared" si="112"/>
        <v>172300.18</v>
      </c>
      <c r="BP31" s="31">
        <f t="shared" si="112"/>
        <v>181679.27</v>
      </c>
      <c r="BQ31" s="31">
        <f t="shared" si="112"/>
        <v>162118.97</v>
      </c>
      <c r="BR31" s="31">
        <f t="shared" si="112"/>
        <v>164378.22</v>
      </c>
      <c r="BS31" s="31">
        <f t="shared" si="104"/>
        <v>2000380.8261794199</v>
      </c>
      <c r="BT31" s="31">
        <f t="shared" ref="BT31:CE31" si="113">SUM(BT32:BT33)</f>
        <v>149119.60125919999</v>
      </c>
      <c r="BU31" s="31">
        <f t="shared" si="113"/>
        <v>135963.88999999998</v>
      </c>
      <c r="BV31" s="31">
        <f t="shared" si="113"/>
        <v>156851.52860556002</v>
      </c>
      <c r="BW31" s="31">
        <f t="shared" si="113"/>
        <v>161517.03</v>
      </c>
      <c r="BX31" s="31">
        <f t="shared" si="113"/>
        <v>168662.03999999998</v>
      </c>
      <c r="BY31" s="31">
        <f t="shared" si="113"/>
        <v>149088.18</v>
      </c>
      <c r="BZ31" s="31">
        <f t="shared" si="113"/>
        <v>134139.269814</v>
      </c>
      <c r="CA31" s="31">
        <f t="shared" si="113"/>
        <v>155194.58886359999</v>
      </c>
      <c r="CB31" s="31">
        <f t="shared" si="113"/>
        <v>165914.58000000002</v>
      </c>
      <c r="CC31" s="31">
        <f t="shared" si="113"/>
        <v>168514.8</v>
      </c>
      <c r="CD31" s="31">
        <f t="shared" si="113"/>
        <v>160086.31729266001</v>
      </c>
      <c r="CE31" s="31">
        <f t="shared" si="113"/>
        <v>153849.09500347998</v>
      </c>
      <c r="CF31" s="31">
        <f t="shared" si="105"/>
        <v>1858900.9208384999</v>
      </c>
      <c r="CG31" s="31">
        <f t="shared" ref="CG31:DE31" si="114">SUM(CG32:CG33)</f>
        <v>152835.29999999999</v>
      </c>
      <c r="CH31" s="31">
        <f t="shared" si="114"/>
        <v>137851.62</v>
      </c>
      <c r="CI31" s="31">
        <f t="shared" si="114"/>
        <v>92132.47</v>
      </c>
      <c r="CJ31" s="31">
        <f t="shared" si="114"/>
        <v>45379.327401600007</v>
      </c>
      <c r="CK31" s="31">
        <f t="shared" si="114"/>
        <v>53407.922213039994</v>
      </c>
      <c r="CL31" s="31">
        <f t="shared" si="114"/>
        <v>55471.115045399994</v>
      </c>
      <c r="CM31" s="31">
        <f t="shared" si="114"/>
        <v>57090.082467600005</v>
      </c>
      <c r="CN31" s="31">
        <f t="shared" si="114"/>
        <v>68970.049958400021</v>
      </c>
      <c r="CO31" s="31">
        <f t="shared" si="114"/>
        <v>61151.01</v>
      </c>
      <c r="CP31" s="31">
        <f t="shared" si="114"/>
        <v>68934.42</v>
      </c>
      <c r="CQ31" s="31">
        <f t="shared" si="114"/>
        <v>97673.940992700023</v>
      </c>
      <c r="CR31" s="31">
        <f t="shared" si="114"/>
        <v>99586.226103060006</v>
      </c>
      <c r="CS31" s="14">
        <f t="shared" si="88"/>
        <v>990483.48418180016</v>
      </c>
      <c r="CT31" s="31">
        <f t="shared" si="114"/>
        <v>91425.204157319997</v>
      </c>
      <c r="CU31" s="31">
        <f t="shared" si="114"/>
        <v>86367.510851880012</v>
      </c>
      <c r="CV31" s="31">
        <f t="shared" si="114"/>
        <v>103209.92197731997</v>
      </c>
      <c r="CW31" s="31">
        <f t="shared" si="114"/>
        <v>95517.716152039968</v>
      </c>
      <c r="CX31" s="31">
        <f t="shared" si="114"/>
        <v>208549.12942597998</v>
      </c>
      <c r="CY31" s="31">
        <f t="shared" si="114"/>
        <v>228090.72796384001</v>
      </c>
      <c r="CZ31" s="31">
        <f t="shared" si="114"/>
        <v>186710.44619183999</v>
      </c>
      <c r="DA31" s="31">
        <f t="shared" si="114"/>
        <v>285040.67932375992</v>
      </c>
      <c r="DB31" s="31">
        <f t="shared" si="114"/>
        <v>297094.11276175996</v>
      </c>
      <c r="DC31" s="31">
        <f t="shared" si="114"/>
        <v>273512.80646335997</v>
      </c>
      <c r="DD31" s="31">
        <f t="shared" si="114"/>
        <v>291966.13492200006</v>
      </c>
      <c r="DE31" s="31">
        <f t="shared" si="114"/>
        <v>268152.11603752</v>
      </c>
      <c r="DF31" s="14">
        <f t="shared" si="89"/>
        <v>2415636.5062286197</v>
      </c>
      <c r="DG31" s="89">
        <f t="shared" ref="DG31:DR31" si="115">SUM(DG32:DG33)</f>
        <v>240133.96250135993</v>
      </c>
      <c r="DH31" s="31">
        <f t="shared" si="115"/>
        <v>182817.29199999999</v>
      </c>
      <c r="DI31" s="31">
        <f t="shared" si="115"/>
        <v>250983.95</v>
      </c>
      <c r="DJ31" s="31">
        <f t="shared" si="115"/>
        <v>226277.51</v>
      </c>
      <c r="DK31" s="31">
        <f t="shared" si="115"/>
        <v>219095.05</v>
      </c>
      <c r="DL31" s="31">
        <f t="shared" si="115"/>
        <v>255856.64000000001</v>
      </c>
      <c r="DM31" s="31">
        <f t="shared" si="115"/>
        <v>265808.95</v>
      </c>
      <c r="DN31" s="31">
        <f t="shared" si="115"/>
        <v>241299.82</v>
      </c>
      <c r="DO31" s="31">
        <f t="shared" si="115"/>
        <v>248687.38197159994</v>
      </c>
      <c r="DP31" s="31">
        <f t="shared" si="115"/>
        <v>269365.25103695993</v>
      </c>
      <c r="DQ31" s="31">
        <f t="shared" si="115"/>
        <v>221841.81180215999</v>
      </c>
      <c r="DR31" s="31">
        <f t="shared" si="115"/>
        <v>201538.45617119997</v>
      </c>
      <c r="DS31" s="14">
        <f t="shared" si="91"/>
        <v>2823706.0754832798</v>
      </c>
      <c r="DT31" s="89">
        <f t="shared" ref="DT31:EE31" si="116">SUM(DT32:DT33)</f>
        <v>107663.72393652002</v>
      </c>
      <c r="DU31" s="31">
        <f t="shared" si="116"/>
        <v>90127.601772479989</v>
      </c>
      <c r="DV31" s="31">
        <f t="shared" si="116"/>
        <v>127302.82610684002</v>
      </c>
      <c r="DW31" s="31">
        <f t="shared" si="116"/>
        <v>172138.91999999998</v>
      </c>
      <c r="DX31" s="31">
        <f t="shared" si="116"/>
        <v>219599.35999999999</v>
      </c>
      <c r="DY31" s="31">
        <f t="shared" si="116"/>
        <v>234145.56637440005</v>
      </c>
      <c r="DZ31" s="31">
        <f t="shared" si="116"/>
        <v>257636.99</v>
      </c>
      <c r="EA31" s="31">
        <f t="shared" si="116"/>
        <v>240059.80166783999</v>
      </c>
      <c r="EB31" s="31">
        <f t="shared" si="116"/>
        <v>249092.91301592003</v>
      </c>
      <c r="EC31" s="31">
        <f t="shared" si="116"/>
        <v>292364.41620616004</v>
      </c>
      <c r="ED31" s="31">
        <f t="shared" si="116"/>
        <v>252396.05</v>
      </c>
      <c r="EE31" s="31">
        <f t="shared" si="116"/>
        <v>212383.61</v>
      </c>
      <c r="EF31" s="14">
        <f t="shared" si="93"/>
        <v>2454911.77908016</v>
      </c>
      <c r="EG31" s="89">
        <f t="shared" ref="EG31:ER31" si="117">SUM(EG32:EG33)</f>
        <v>187365.95262924003</v>
      </c>
      <c r="EH31" s="31">
        <f t="shared" si="117"/>
        <v>203475.78965839997</v>
      </c>
      <c r="EI31" s="31">
        <f t="shared" si="117"/>
        <v>244375.82</v>
      </c>
      <c r="EJ31" s="31">
        <f t="shared" si="117"/>
        <v>239947.46</v>
      </c>
      <c r="EK31" s="31">
        <f t="shared" si="117"/>
        <v>301544.3</v>
      </c>
      <c r="EL31" s="31">
        <f t="shared" si="117"/>
        <v>296334.76</v>
      </c>
      <c r="EM31" s="31">
        <f t="shared" si="117"/>
        <v>300983.91000000003</v>
      </c>
      <c r="EN31" s="31">
        <f t="shared" si="117"/>
        <v>325160.37</v>
      </c>
      <c r="EO31" s="31">
        <f t="shared" si="117"/>
        <v>306086.16000000003</v>
      </c>
      <c r="EP31" s="31">
        <f t="shared" si="117"/>
        <v>292855.44492863992</v>
      </c>
      <c r="EQ31" s="31">
        <f t="shared" si="117"/>
        <v>270021.19</v>
      </c>
      <c r="ER31" s="31">
        <f t="shared" si="117"/>
        <v>257246.39847919994</v>
      </c>
      <c r="ES31" s="14">
        <f t="shared" si="95"/>
        <v>3225397.5556954802</v>
      </c>
      <c r="ET31" s="89">
        <f t="shared" ref="ET31:FE31" si="118">SUM(ET32:ET33)</f>
        <v>239094.09</v>
      </c>
      <c r="EU31" s="31">
        <f t="shared" si="118"/>
        <v>234711.45886584002</v>
      </c>
      <c r="EV31" s="31">
        <f t="shared" si="118"/>
        <v>259473.45</v>
      </c>
      <c r="EW31" s="31">
        <f t="shared" si="118"/>
        <v>248482.03661104001</v>
      </c>
      <c r="EX31" s="31">
        <f t="shared" si="118"/>
        <v>289821.3</v>
      </c>
      <c r="EY31" s="31">
        <f t="shared" si="118"/>
        <v>289441.59999999998</v>
      </c>
      <c r="EZ31" s="31">
        <f t="shared" si="118"/>
        <v>273259.32999999996</v>
      </c>
      <c r="FA31" s="31">
        <f t="shared" si="118"/>
        <v>272656.25</v>
      </c>
      <c r="FB31" s="31">
        <f t="shared" si="118"/>
        <v>259444.4</v>
      </c>
      <c r="FC31" s="31">
        <f t="shared" si="118"/>
        <v>235088</v>
      </c>
      <c r="FD31" s="31">
        <f t="shared" si="118"/>
        <v>218472.46000000002</v>
      </c>
      <c r="FE31" s="31">
        <f t="shared" si="118"/>
        <v>223822.61798376005</v>
      </c>
      <c r="FF31" s="14">
        <f t="shared" si="97"/>
        <v>3043766.9934606398</v>
      </c>
      <c r="FG31" s="89">
        <f t="shared" ref="FG31:FR31" si="119">SUM(FG32:FG33)</f>
        <v>234196.24349219998</v>
      </c>
      <c r="FH31" s="31">
        <f t="shared" si="119"/>
        <v>169557.93953800001</v>
      </c>
      <c r="FI31" s="31">
        <f t="shared" si="119"/>
        <v>229324.7</v>
      </c>
      <c r="FJ31" s="31">
        <f t="shared" si="119"/>
        <v>221547.78000000003</v>
      </c>
      <c r="FK31" s="31">
        <f t="shared" si="119"/>
        <v>239754.76</v>
      </c>
      <c r="FL31" s="31">
        <f t="shared" si="119"/>
        <v>222576.69964139999</v>
      </c>
      <c r="FM31" s="31">
        <f t="shared" si="119"/>
        <v>243254.44417428001</v>
      </c>
      <c r="FN31" s="31">
        <f t="shared" si="119"/>
        <v>0</v>
      </c>
      <c r="FO31" s="31">
        <f t="shared" si="119"/>
        <v>0</v>
      </c>
      <c r="FP31" s="31">
        <f t="shared" si="119"/>
        <v>0</v>
      </c>
      <c r="FQ31" s="31">
        <f t="shared" si="119"/>
        <v>0</v>
      </c>
      <c r="FR31" s="31">
        <f t="shared" si="119"/>
        <v>0</v>
      </c>
      <c r="FS31" s="14">
        <f t="shared" si="99"/>
        <v>1560212.5668458799</v>
      </c>
    </row>
    <row r="32" spans="2:175" s="27" customFormat="1" ht="14.25">
      <c r="B32" s="32" t="s">
        <v>71</v>
      </c>
      <c r="C32" s="14">
        <v>86675.240164799994</v>
      </c>
      <c r="D32" s="14">
        <v>89845.009760400004</v>
      </c>
      <c r="E32" s="14">
        <v>90572.326152719994</v>
      </c>
      <c r="F32" s="14">
        <f t="shared" si="106"/>
        <v>267092.57607792004</v>
      </c>
      <c r="G32" s="14">
        <v>94177.336926399992</v>
      </c>
      <c r="H32" s="14">
        <v>78911.019855199993</v>
      </c>
      <c r="I32" s="14">
        <v>85028.261395199996</v>
      </c>
      <c r="J32" s="14">
        <v>85548.050640000001</v>
      </c>
      <c r="K32" s="14">
        <v>65201.387115799997</v>
      </c>
      <c r="L32" s="14">
        <v>96012.603493400005</v>
      </c>
      <c r="M32" s="14">
        <v>97772.809104</v>
      </c>
      <c r="N32" s="14">
        <v>104341.11868299999</v>
      </c>
      <c r="O32" s="14">
        <v>85924.958333999995</v>
      </c>
      <c r="P32" s="14">
        <v>94271.400555600005</v>
      </c>
      <c r="Q32" s="14">
        <v>90198.020944000004</v>
      </c>
      <c r="R32" s="14">
        <v>104446.398342</v>
      </c>
      <c r="S32" s="14">
        <f t="shared" si="100"/>
        <v>1081833.3653885999</v>
      </c>
      <c r="T32" s="14">
        <v>59879.2111324</v>
      </c>
      <c r="U32" s="14">
        <v>51226.363254999997</v>
      </c>
      <c r="V32" s="14">
        <v>94664.302819200006</v>
      </c>
      <c r="W32" s="14">
        <v>89180.124812800001</v>
      </c>
      <c r="X32" s="14">
        <v>78449.722903600006</v>
      </c>
      <c r="Y32" s="14">
        <v>83001.293644799996</v>
      </c>
      <c r="Z32" s="14">
        <v>97804.275951599993</v>
      </c>
      <c r="AA32" s="14">
        <v>110307.84414299999</v>
      </c>
      <c r="AB32" s="14">
        <v>102594.5840096</v>
      </c>
      <c r="AC32" s="14">
        <v>97106.131760000004</v>
      </c>
      <c r="AD32" s="14">
        <v>82047.571129200005</v>
      </c>
      <c r="AE32" s="14">
        <v>97920.29966400002</v>
      </c>
      <c r="AF32" s="14">
        <f t="shared" si="101"/>
        <v>1044181.7252252001</v>
      </c>
      <c r="AG32" s="14">
        <v>92394.799331999995</v>
      </c>
      <c r="AH32" s="14">
        <v>85285.930525799995</v>
      </c>
      <c r="AI32" s="14">
        <v>88989.726874500004</v>
      </c>
      <c r="AJ32" s="14">
        <v>91705.848249000002</v>
      </c>
      <c r="AK32" s="14">
        <v>88134.962311859999</v>
      </c>
      <c r="AL32" s="14">
        <v>74903.193680399985</v>
      </c>
      <c r="AM32" s="14">
        <v>87459.035529600005</v>
      </c>
      <c r="AN32" s="14">
        <v>85757.018686700001</v>
      </c>
      <c r="AO32" s="14">
        <v>92250.941064519997</v>
      </c>
      <c r="AP32" s="14">
        <v>97279.783583159995</v>
      </c>
      <c r="AQ32" s="14">
        <v>95353.049665440005</v>
      </c>
      <c r="AR32" s="14">
        <v>96195.484224</v>
      </c>
      <c r="AS32" s="14">
        <f t="shared" si="102"/>
        <v>1075709.77372698</v>
      </c>
      <c r="AT32" s="14">
        <v>91980.4</v>
      </c>
      <c r="AU32" s="14">
        <v>90836.831773800004</v>
      </c>
      <c r="AV32" s="14">
        <v>96455.323840700003</v>
      </c>
      <c r="AW32" s="14">
        <v>106895.47722168</v>
      </c>
      <c r="AX32" s="14">
        <v>105384.0648985</v>
      </c>
      <c r="AY32" s="14">
        <v>93813.7635687</v>
      </c>
      <c r="AZ32" s="14">
        <v>97590.499045000004</v>
      </c>
      <c r="BA32" s="14">
        <v>96275.4</v>
      </c>
      <c r="BB32" s="14">
        <v>100752.72451001999</v>
      </c>
      <c r="BC32" s="14">
        <v>93263.110141239973</v>
      </c>
      <c r="BD32" s="14">
        <v>85482.67932204</v>
      </c>
      <c r="BE32" s="14">
        <v>92849.605876500005</v>
      </c>
      <c r="BF32" s="14">
        <f t="shared" si="103"/>
        <v>1151579.88019818</v>
      </c>
      <c r="BG32" s="14">
        <v>98144.41</v>
      </c>
      <c r="BH32" s="14">
        <v>83703.216220000002</v>
      </c>
      <c r="BI32" s="14">
        <v>94867.009968800005</v>
      </c>
      <c r="BJ32" s="14">
        <v>95440.408862679993</v>
      </c>
      <c r="BK32" s="14">
        <v>101963.8</v>
      </c>
      <c r="BL32" s="14">
        <v>100022.75</v>
      </c>
      <c r="BM32" s="14">
        <v>92510.26</v>
      </c>
      <c r="BN32" s="14">
        <v>100642.36361879999</v>
      </c>
      <c r="BO32" s="14">
        <v>98265.8</v>
      </c>
      <c r="BP32" s="14">
        <v>101307.87</v>
      </c>
      <c r="BQ32" s="14">
        <v>89016.57</v>
      </c>
      <c r="BR32" s="14">
        <v>99181.86</v>
      </c>
      <c r="BS32" s="14">
        <f t="shared" si="104"/>
        <v>1155066.31867028</v>
      </c>
      <c r="BT32" s="14">
        <v>89362.547372999994</v>
      </c>
      <c r="BU32" s="14">
        <v>87507.51</v>
      </c>
      <c r="BV32" s="14">
        <v>92766.500524980002</v>
      </c>
      <c r="BW32" s="14">
        <v>97454.080000000002</v>
      </c>
      <c r="BX32" s="14">
        <v>96085.79</v>
      </c>
      <c r="BY32" s="14">
        <v>79769.070000000007</v>
      </c>
      <c r="BZ32" s="14">
        <v>52413.313986000001</v>
      </c>
      <c r="CA32" s="14">
        <v>75311.624373479994</v>
      </c>
      <c r="CB32" s="14">
        <v>95300.58</v>
      </c>
      <c r="CC32" s="14">
        <v>93764.9</v>
      </c>
      <c r="CD32" s="14">
        <v>86594.097130859998</v>
      </c>
      <c r="CE32" s="14">
        <v>84715.035335859997</v>
      </c>
      <c r="CF32" s="14">
        <f t="shared" si="105"/>
        <v>1031045.04872418</v>
      </c>
      <c r="CG32" s="14">
        <v>88856.61</v>
      </c>
      <c r="CH32" s="14">
        <v>76655.320000000007</v>
      </c>
      <c r="CI32" s="14">
        <v>58753.32</v>
      </c>
      <c r="CJ32" s="14">
        <v>44644.271166260005</v>
      </c>
      <c r="CK32" s="14">
        <v>53142.569134839992</v>
      </c>
      <c r="CL32" s="14">
        <v>54969.341058839993</v>
      </c>
      <c r="CM32" s="14">
        <v>55078.074721800003</v>
      </c>
      <c r="CN32" s="14">
        <v>61840.26715080002</v>
      </c>
      <c r="CO32" s="14">
        <v>56843.51</v>
      </c>
      <c r="CP32" s="14">
        <v>63471.73</v>
      </c>
      <c r="CQ32" s="14">
        <v>77033.427662880014</v>
      </c>
      <c r="CR32" s="14">
        <v>79732.228281119998</v>
      </c>
      <c r="CS32" s="14">
        <f t="shared" si="88"/>
        <v>771020.66917653999</v>
      </c>
      <c r="CT32" s="14">
        <v>72201.543560399994</v>
      </c>
      <c r="CU32" s="14">
        <v>76809.960000000006</v>
      </c>
      <c r="CV32" s="14">
        <v>87693.06504051997</v>
      </c>
      <c r="CW32" s="14">
        <v>78003.821558319964</v>
      </c>
      <c r="CX32" s="14">
        <v>159752.77018427997</v>
      </c>
      <c r="CY32" s="14">
        <v>177439.46817408002</v>
      </c>
      <c r="CZ32" s="14">
        <v>119904.48240048</v>
      </c>
      <c r="DA32" s="14">
        <v>191380.04705135996</v>
      </c>
      <c r="DB32" s="14">
        <v>203264.75715095998</v>
      </c>
      <c r="DC32" s="14">
        <v>180499.41708127997</v>
      </c>
      <c r="DD32" s="14">
        <v>199805.35891536003</v>
      </c>
      <c r="DE32" s="14">
        <v>185944.21804400001</v>
      </c>
      <c r="DF32" s="14">
        <f t="shared" si="89"/>
        <v>1732698.9091610396</v>
      </c>
      <c r="DG32" s="88">
        <v>181365.24611687995</v>
      </c>
      <c r="DH32" s="14">
        <v>137093.58799999999</v>
      </c>
      <c r="DI32" s="14">
        <v>201304.54</v>
      </c>
      <c r="DJ32" s="14">
        <v>161442.29</v>
      </c>
      <c r="DK32" s="14">
        <v>124772.13</v>
      </c>
      <c r="DL32" s="14">
        <v>159962.62</v>
      </c>
      <c r="DM32" s="14">
        <v>146585.45000000001</v>
      </c>
      <c r="DN32" s="14">
        <v>124826.57</v>
      </c>
      <c r="DO32" s="14">
        <v>136631.22784519993</v>
      </c>
      <c r="DP32" s="14">
        <v>146913.13450007996</v>
      </c>
      <c r="DQ32" s="14">
        <v>124579.36</v>
      </c>
      <c r="DR32" s="14">
        <v>126472.21237999998</v>
      </c>
      <c r="DS32" s="14">
        <f t="shared" si="91"/>
        <v>1771948.3688421601</v>
      </c>
      <c r="DT32" s="88">
        <v>79870.121403160025</v>
      </c>
      <c r="DU32" s="14">
        <v>79796.689217279985</v>
      </c>
      <c r="DV32" s="14">
        <v>83459.400369640003</v>
      </c>
      <c r="DW32" s="14">
        <v>104198.86</v>
      </c>
      <c r="DX32" s="14">
        <v>117115.24</v>
      </c>
      <c r="DY32" s="14">
        <v>132520.54487472001</v>
      </c>
      <c r="DZ32" s="14">
        <v>151237.6</v>
      </c>
      <c r="EA32" s="14">
        <v>137793.86529216002</v>
      </c>
      <c r="EB32" s="14">
        <v>151125.49</v>
      </c>
      <c r="EC32" s="14">
        <v>169161.20843872003</v>
      </c>
      <c r="ED32" s="14">
        <v>141055.88</v>
      </c>
      <c r="EE32" s="14">
        <v>116725.07</v>
      </c>
      <c r="EF32" s="14">
        <f t="shared" si="93"/>
        <v>1464059.9695956802</v>
      </c>
      <c r="EG32" s="88">
        <v>110594.00216700001</v>
      </c>
      <c r="EH32" s="14">
        <v>111334.69067331997</v>
      </c>
      <c r="EI32" s="14">
        <v>133835.95000000001</v>
      </c>
      <c r="EJ32" s="14">
        <v>137866.43</v>
      </c>
      <c r="EK32" s="14">
        <v>165034.4</v>
      </c>
      <c r="EL32" s="14">
        <v>147758.39999999999</v>
      </c>
      <c r="EM32" s="14">
        <v>150862.28</v>
      </c>
      <c r="EN32" s="14">
        <v>169617.35</v>
      </c>
      <c r="EO32" s="14">
        <v>151946.45000000001</v>
      </c>
      <c r="EP32" s="14">
        <v>136978.36812287994</v>
      </c>
      <c r="EQ32" s="14">
        <v>143356.18</v>
      </c>
      <c r="ER32" s="14">
        <v>134150.36230959994</v>
      </c>
      <c r="ES32" s="14">
        <f t="shared" si="95"/>
        <v>1693334.8632727999</v>
      </c>
      <c r="ET32" s="88">
        <v>132153.47</v>
      </c>
      <c r="EU32" s="14">
        <v>143617.23814064002</v>
      </c>
      <c r="EV32" s="14">
        <v>145217.16</v>
      </c>
      <c r="EW32" s="14">
        <v>123905.26981628002</v>
      </c>
      <c r="EX32" s="14">
        <v>143853.10999999999</v>
      </c>
      <c r="EY32" s="14">
        <v>130524.3</v>
      </c>
      <c r="EZ32" s="14">
        <v>116177.9</v>
      </c>
      <c r="FA32" s="14">
        <v>129159.32</v>
      </c>
      <c r="FB32" s="14">
        <v>129088.11</v>
      </c>
      <c r="FC32" s="14">
        <v>106916.44</v>
      </c>
      <c r="FD32" s="14">
        <v>99271.27</v>
      </c>
      <c r="FE32" s="14">
        <v>107695.42378692003</v>
      </c>
      <c r="FF32" s="14">
        <f t="shared" si="97"/>
        <v>1507579.0117438403</v>
      </c>
      <c r="FG32" s="88">
        <v>129310.17620619995</v>
      </c>
      <c r="FH32" s="14">
        <v>81503.601730320006</v>
      </c>
      <c r="FI32" s="14">
        <v>115394.34</v>
      </c>
      <c r="FJ32" s="14">
        <v>105996.96</v>
      </c>
      <c r="FK32" s="14">
        <v>103671.77</v>
      </c>
      <c r="FL32" s="14">
        <v>103615.95817899999</v>
      </c>
      <c r="FM32" s="14">
        <v>110735.75614991999</v>
      </c>
      <c r="FN32" s="14"/>
      <c r="FO32" s="14"/>
      <c r="FP32" s="14"/>
      <c r="FQ32" s="14"/>
      <c r="FR32" s="14"/>
      <c r="FS32" s="14">
        <f t="shared" si="99"/>
        <v>750228.56226543989</v>
      </c>
    </row>
    <row r="33" spans="2:175" s="27" customFormat="1" ht="14.25">
      <c r="B33" s="32" t="s">
        <v>69</v>
      </c>
      <c r="C33" s="14">
        <v>65507.483705999999</v>
      </c>
      <c r="D33" s="14">
        <v>60483.408797999997</v>
      </c>
      <c r="E33" s="14">
        <v>59948.039673359999</v>
      </c>
      <c r="F33" s="14">
        <f t="shared" si="106"/>
        <v>185938.93217735999</v>
      </c>
      <c r="G33" s="14">
        <v>53340.175890199993</v>
      </c>
      <c r="H33" s="14">
        <v>42131.850817600003</v>
      </c>
      <c r="I33" s="14">
        <v>48330.123429599997</v>
      </c>
      <c r="J33" s="14">
        <v>49487.916254399999</v>
      </c>
      <c r="K33" s="14">
        <v>63742.068548800002</v>
      </c>
      <c r="L33" s="14">
        <v>60173.644354800002</v>
      </c>
      <c r="M33" s="14">
        <v>63930.441672000001</v>
      </c>
      <c r="N33" s="14">
        <v>69514.361856999996</v>
      </c>
      <c r="O33" s="14">
        <v>70642.693373999995</v>
      </c>
      <c r="P33" s="14">
        <v>71348.512309199999</v>
      </c>
      <c r="Q33" s="14">
        <v>68877.854103999998</v>
      </c>
      <c r="R33" s="14">
        <v>66209.777816000002</v>
      </c>
      <c r="S33" s="14">
        <f t="shared" si="100"/>
        <v>727729.42042760004</v>
      </c>
      <c r="T33" s="14">
        <v>59198.911939199999</v>
      </c>
      <c r="U33" s="14">
        <v>54291.059491</v>
      </c>
      <c r="V33" s="14">
        <v>67055.771735999995</v>
      </c>
      <c r="W33" s="14">
        <v>66340.162246399996</v>
      </c>
      <c r="X33" s="14">
        <v>77438.1435012</v>
      </c>
      <c r="Y33" s="14">
        <v>78299.514957000007</v>
      </c>
      <c r="Z33" s="14">
        <v>84925.726180199999</v>
      </c>
      <c r="AA33" s="14">
        <v>89326.121304</v>
      </c>
      <c r="AB33" s="14">
        <v>84234.389101799999</v>
      </c>
      <c r="AC33" s="14">
        <v>88274.267793599996</v>
      </c>
      <c r="AD33" s="14">
        <v>84167.705944800007</v>
      </c>
      <c r="AE33" s="14">
        <v>80358.665991999995</v>
      </c>
      <c r="AF33" s="14">
        <f t="shared" si="101"/>
        <v>913910.44018720009</v>
      </c>
      <c r="AG33" s="14">
        <v>67086.750276000006</v>
      </c>
      <c r="AH33" s="14">
        <v>60473.893454999998</v>
      </c>
      <c r="AI33" s="14">
        <v>66019.566193799998</v>
      </c>
      <c r="AJ33" s="14">
        <v>62153.501671919999</v>
      </c>
      <c r="AK33" s="14">
        <v>87167.33022294</v>
      </c>
      <c r="AL33" s="14">
        <v>81606.021534240004</v>
      </c>
      <c r="AM33" s="14">
        <v>92031.912940800001</v>
      </c>
      <c r="AN33" s="14">
        <v>90819.284714780006</v>
      </c>
      <c r="AO33" s="14">
        <v>78692.747214679999</v>
      </c>
      <c r="AP33" s="14">
        <v>86097.430043879998</v>
      </c>
      <c r="AQ33" s="14">
        <v>77742.779272639993</v>
      </c>
      <c r="AR33" s="14">
        <v>77995.101542400007</v>
      </c>
      <c r="AS33" s="14">
        <f t="shared" si="102"/>
        <v>927886.31908307993</v>
      </c>
      <c r="AT33" s="14">
        <v>60313.760000000002</v>
      </c>
      <c r="AU33" s="14">
        <v>51512.541462900001</v>
      </c>
      <c r="AV33" s="14">
        <v>61008.165777900002</v>
      </c>
      <c r="AW33" s="14">
        <v>64119.480893400003</v>
      </c>
      <c r="AX33" s="14">
        <v>80702.475737379995</v>
      </c>
      <c r="AY33" s="14">
        <v>79439.890521599998</v>
      </c>
      <c r="AZ33" s="14">
        <v>74524.799505000003</v>
      </c>
      <c r="BA33" s="14">
        <v>84861</v>
      </c>
      <c r="BB33" s="14">
        <v>69579.3748892</v>
      </c>
      <c r="BC33" s="14">
        <v>72949.268570739994</v>
      </c>
      <c r="BD33" s="14">
        <v>68621.435494920006</v>
      </c>
      <c r="BE33" s="14">
        <v>65730.288479900002</v>
      </c>
      <c r="BF33" s="14">
        <f t="shared" si="103"/>
        <v>833362.48133293993</v>
      </c>
      <c r="BG33" s="14">
        <v>60077.93</v>
      </c>
      <c r="BH33" s="14">
        <v>51451.95536</v>
      </c>
      <c r="BI33" s="14">
        <v>64907.794970260002</v>
      </c>
      <c r="BJ33" s="14">
        <v>71515.722429760004</v>
      </c>
      <c r="BK33" s="14">
        <v>82764.36</v>
      </c>
      <c r="BL33" s="14">
        <v>72538.179999999993</v>
      </c>
      <c r="BM33" s="14">
        <v>76913.45</v>
      </c>
      <c r="BN33" s="14">
        <v>72440.574749120002</v>
      </c>
      <c r="BO33" s="14">
        <v>74034.38</v>
      </c>
      <c r="BP33" s="14">
        <v>80371.399999999994</v>
      </c>
      <c r="BQ33" s="14">
        <v>73102.399999999994</v>
      </c>
      <c r="BR33" s="14">
        <v>65196.36</v>
      </c>
      <c r="BS33" s="14">
        <f t="shared" si="104"/>
        <v>845314.50750914006</v>
      </c>
      <c r="BT33" s="14">
        <v>59757.053886200003</v>
      </c>
      <c r="BU33" s="14">
        <v>48456.38</v>
      </c>
      <c r="BV33" s="14">
        <v>64085.028080579999</v>
      </c>
      <c r="BW33" s="14">
        <v>64062.95</v>
      </c>
      <c r="BX33" s="14">
        <v>72576.25</v>
      </c>
      <c r="BY33" s="14">
        <v>69319.11</v>
      </c>
      <c r="BZ33" s="14">
        <v>81725.955828000006</v>
      </c>
      <c r="CA33" s="14">
        <v>79882.964490119994</v>
      </c>
      <c r="CB33" s="14">
        <v>70614</v>
      </c>
      <c r="CC33" s="14">
        <v>74749.899999999994</v>
      </c>
      <c r="CD33" s="14">
        <v>73492.220161799996</v>
      </c>
      <c r="CE33" s="14">
        <v>69134.059667619993</v>
      </c>
      <c r="CF33" s="14">
        <f t="shared" si="105"/>
        <v>827855.87211432005</v>
      </c>
      <c r="CG33" s="14">
        <v>63978.69</v>
      </c>
      <c r="CH33" s="14">
        <v>61196.3</v>
      </c>
      <c r="CI33" s="14">
        <v>33379.15</v>
      </c>
      <c r="CJ33" s="14">
        <v>735.05623534000017</v>
      </c>
      <c r="CK33" s="14">
        <v>265.35307819999991</v>
      </c>
      <c r="CL33" s="14">
        <v>501.77398655999991</v>
      </c>
      <c r="CM33" s="14">
        <v>2012.0077457999994</v>
      </c>
      <c r="CN33" s="14">
        <v>7129.7828075999987</v>
      </c>
      <c r="CO33" s="14">
        <v>4307.5</v>
      </c>
      <c r="CP33" s="14">
        <v>5462.69</v>
      </c>
      <c r="CQ33" s="14">
        <v>20640.513329820005</v>
      </c>
      <c r="CR33" s="14">
        <v>19853.997821940004</v>
      </c>
      <c r="CS33" s="14">
        <f t="shared" si="88"/>
        <v>219462.81500525997</v>
      </c>
      <c r="CT33" s="14">
        <v>19223.660596919995</v>
      </c>
      <c r="CU33" s="14">
        <v>9557.5508518799998</v>
      </c>
      <c r="CV33" s="14">
        <v>15516.856936799997</v>
      </c>
      <c r="CW33" s="14">
        <v>17513.894593719997</v>
      </c>
      <c r="CX33" s="14">
        <v>48796.359241700004</v>
      </c>
      <c r="CY33" s="14">
        <v>50651.259789759992</v>
      </c>
      <c r="CZ33" s="14">
        <v>66805.963791359987</v>
      </c>
      <c r="DA33" s="14">
        <v>93660.632272399962</v>
      </c>
      <c r="DB33" s="14">
        <v>93829.355610799961</v>
      </c>
      <c r="DC33" s="14">
        <v>93013.38938208</v>
      </c>
      <c r="DD33" s="14">
        <v>92160.776006640022</v>
      </c>
      <c r="DE33" s="14">
        <v>82207.897993520004</v>
      </c>
      <c r="DF33" s="14">
        <f t="shared" si="89"/>
        <v>682937.59706757998</v>
      </c>
      <c r="DG33" s="88">
        <v>58768.716384479994</v>
      </c>
      <c r="DH33" s="14">
        <v>45723.703999999998</v>
      </c>
      <c r="DI33" s="14">
        <v>49679.41</v>
      </c>
      <c r="DJ33" s="14">
        <v>64835.22</v>
      </c>
      <c r="DK33" s="14">
        <v>94322.92</v>
      </c>
      <c r="DL33" s="14">
        <v>95894.02</v>
      </c>
      <c r="DM33" s="14">
        <v>119223.5</v>
      </c>
      <c r="DN33" s="14">
        <v>116473.25</v>
      </c>
      <c r="DO33" s="14">
        <v>112056.15412640003</v>
      </c>
      <c r="DP33" s="14">
        <v>122452.11653687997</v>
      </c>
      <c r="DQ33" s="14">
        <v>97262.451802160009</v>
      </c>
      <c r="DR33" s="14">
        <v>75066.243791199988</v>
      </c>
      <c r="DS33" s="14">
        <f t="shared" si="91"/>
        <v>1051757.7066411199</v>
      </c>
      <c r="DT33" s="88">
        <v>27793.602533360001</v>
      </c>
      <c r="DU33" s="14">
        <v>10330.912555199999</v>
      </c>
      <c r="DV33" s="14">
        <v>43843.425737200007</v>
      </c>
      <c r="DW33" s="14">
        <v>67940.06</v>
      </c>
      <c r="DX33" s="14">
        <v>102484.12</v>
      </c>
      <c r="DY33" s="14">
        <v>101625.02149968002</v>
      </c>
      <c r="DZ33" s="14">
        <v>106399.39</v>
      </c>
      <c r="EA33" s="14">
        <v>102265.93637567999</v>
      </c>
      <c r="EB33" s="14">
        <v>97967.423015920023</v>
      </c>
      <c r="EC33" s="14">
        <v>123203.20776743999</v>
      </c>
      <c r="ED33" s="14">
        <v>111340.17</v>
      </c>
      <c r="EE33" s="14">
        <v>95658.54</v>
      </c>
      <c r="EF33" s="14">
        <f t="shared" si="93"/>
        <v>990851.80948448007</v>
      </c>
      <c r="EG33" s="88">
        <v>76771.950462240013</v>
      </c>
      <c r="EH33" s="14">
        <v>92141.098985079996</v>
      </c>
      <c r="EI33" s="14">
        <v>110539.87</v>
      </c>
      <c r="EJ33" s="14">
        <v>102081.03</v>
      </c>
      <c r="EK33" s="14">
        <v>136509.9</v>
      </c>
      <c r="EL33" s="14">
        <v>148576.35999999999</v>
      </c>
      <c r="EM33" s="14">
        <v>150121.63</v>
      </c>
      <c r="EN33" s="14">
        <v>155543.01999999999</v>
      </c>
      <c r="EO33" s="14">
        <v>154139.71</v>
      </c>
      <c r="EP33" s="14">
        <v>155877.07680575995</v>
      </c>
      <c r="EQ33" s="14">
        <v>126665.01</v>
      </c>
      <c r="ER33" s="14">
        <v>123096.0361696</v>
      </c>
      <c r="ES33" s="14">
        <f t="shared" si="95"/>
        <v>1532062.6924226799</v>
      </c>
      <c r="ET33" s="88">
        <v>106940.62</v>
      </c>
      <c r="EU33" s="14">
        <v>91094.220725199993</v>
      </c>
      <c r="EV33" s="14">
        <v>114256.29</v>
      </c>
      <c r="EW33" s="14">
        <v>124576.76679475998</v>
      </c>
      <c r="EX33" s="14">
        <v>145968.19</v>
      </c>
      <c r="EY33" s="14">
        <v>158917.29999999999</v>
      </c>
      <c r="EZ33" s="14">
        <v>157081.43</v>
      </c>
      <c r="FA33" s="14">
        <v>143496.93</v>
      </c>
      <c r="FB33" s="14">
        <v>130356.29</v>
      </c>
      <c r="FC33" s="14">
        <v>128171.56</v>
      </c>
      <c r="FD33" s="14">
        <v>119201.19</v>
      </c>
      <c r="FE33" s="14">
        <v>116127.19419684002</v>
      </c>
      <c r="FF33" s="14">
        <f t="shared" si="97"/>
        <v>1536187.9817168</v>
      </c>
      <c r="FG33" s="88">
        <v>104886.06728600002</v>
      </c>
      <c r="FH33" s="14">
        <v>88054.33780768</v>
      </c>
      <c r="FI33" s="14">
        <v>113930.36</v>
      </c>
      <c r="FJ33" s="14">
        <v>115550.82</v>
      </c>
      <c r="FK33" s="14">
        <v>136082.99</v>
      </c>
      <c r="FL33" s="14">
        <v>118960.74146239999</v>
      </c>
      <c r="FM33" s="14">
        <v>132518.68802436002</v>
      </c>
      <c r="FN33" s="14"/>
      <c r="FO33" s="14"/>
      <c r="FP33" s="14"/>
      <c r="FQ33" s="14"/>
      <c r="FR33" s="14"/>
      <c r="FS33" s="14">
        <f t="shared" si="99"/>
        <v>809984.00458044</v>
      </c>
    </row>
    <row r="34" spans="2:175" s="29" customFormat="1" ht="15">
      <c r="B34" s="30" t="s">
        <v>72</v>
      </c>
      <c r="C34" s="14">
        <f>SUM(C35:C36)</f>
        <v>0</v>
      </c>
      <c r="D34" s="14">
        <f>SUM(D35:D36)</f>
        <v>0</v>
      </c>
      <c r="E34" s="14">
        <f>SUM(E35:E36)</f>
        <v>644603.03993597196</v>
      </c>
      <c r="F34" s="14">
        <f t="shared" si="106"/>
        <v>644603.03993597196</v>
      </c>
      <c r="G34" s="14">
        <v>0</v>
      </c>
      <c r="H34" s="14">
        <v>0</v>
      </c>
      <c r="I34" s="14">
        <v>0</v>
      </c>
      <c r="J34" s="14">
        <v>0</v>
      </c>
      <c r="K34" s="14">
        <v>0</v>
      </c>
      <c r="L34" s="14">
        <v>0</v>
      </c>
      <c r="M34" s="14">
        <v>0</v>
      </c>
      <c r="N34" s="14">
        <v>0</v>
      </c>
      <c r="O34" s="14">
        <v>0</v>
      </c>
      <c r="P34" s="14">
        <v>0</v>
      </c>
      <c r="Q34" s="14">
        <v>0</v>
      </c>
      <c r="R34" s="14">
        <v>0</v>
      </c>
      <c r="S34" s="14">
        <f t="shared" si="100"/>
        <v>0</v>
      </c>
      <c r="T34" s="14">
        <f>SUM(T35:T36)</f>
        <v>0</v>
      </c>
      <c r="U34" s="14">
        <f t="shared" ref="U34:AE34" si="120">SUM(U35:U36)</f>
        <v>0</v>
      </c>
      <c r="V34" s="14">
        <f t="shared" si="120"/>
        <v>0</v>
      </c>
      <c r="W34" s="14">
        <f t="shared" si="120"/>
        <v>0</v>
      </c>
      <c r="X34" s="14">
        <f t="shared" si="120"/>
        <v>0</v>
      </c>
      <c r="Y34" s="14">
        <f t="shared" si="120"/>
        <v>0</v>
      </c>
      <c r="Z34" s="14">
        <f t="shared" si="120"/>
        <v>0</v>
      </c>
      <c r="AA34" s="14">
        <f t="shared" si="120"/>
        <v>0</v>
      </c>
      <c r="AB34" s="14">
        <f t="shared" si="120"/>
        <v>0</v>
      </c>
      <c r="AC34" s="14">
        <f t="shared" si="120"/>
        <v>0</v>
      </c>
      <c r="AD34" s="14">
        <f t="shared" si="120"/>
        <v>0</v>
      </c>
      <c r="AE34" s="14">
        <f t="shared" si="120"/>
        <v>926033.52450457995</v>
      </c>
      <c r="AF34" s="14">
        <f t="shared" si="101"/>
        <v>926033.52450457995</v>
      </c>
      <c r="AG34" s="14">
        <f>SUM(AG35:AG36)</f>
        <v>0</v>
      </c>
      <c r="AH34" s="14">
        <f t="shared" ref="AH34:AR34" si="121">SUM(AH35:AH36)</f>
        <v>0</v>
      </c>
      <c r="AI34" s="14">
        <f t="shared" si="121"/>
        <v>0</v>
      </c>
      <c r="AJ34" s="14">
        <f t="shared" si="121"/>
        <v>0</v>
      </c>
      <c r="AK34" s="14">
        <f t="shared" si="121"/>
        <v>0</v>
      </c>
      <c r="AL34" s="14">
        <f t="shared" si="121"/>
        <v>0</v>
      </c>
      <c r="AM34" s="14">
        <f t="shared" si="121"/>
        <v>0</v>
      </c>
      <c r="AN34" s="14">
        <f t="shared" si="121"/>
        <v>0</v>
      </c>
      <c r="AO34" s="14">
        <f t="shared" si="121"/>
        <v>0</v>
      </c>
      <c r="AP34" s="14">
        <f t="shared" si="121"/>
        <v>0</v>
      </c>
      <c r="AQ34" s="14">
        <f t="shared" si="121"/>
        <v>0</v>
      </c>
      <c r="AR34" s="14">
        <f t="shared" si="121"/>
        <v>1391804.437970533</v>
      </c>
      <c r="AS34" s="14">
        <f t="shared" si="102"/>
        <v>1391804.437970533</v>
      </c>
      <c r="AT34" s="14">
        <f t="shared" ref="AT34:AY34" si="122">SUM(AS35:AS36)</f>
        <v>1391804.437970533</v>
      </c>
      <c r="AU34" s="14">
        <f t="shared" si="122"/>
        <v>0</v>
      </c>
      <c r="AV34" s="14">
        <f t="shared" si="122"/>
        <v>0</v>
      </c>
      <c r="AW34" s="14">
        <f t="shared" si="122"/>
        <v>0</v>
      </c>
      <c r="AX34" s="14">
        <f t="shared" si="122"/>
        <v>0</v>
      </c>
      <c r="AY34" s="14">
        <f t="shared" si="122"/>
        <v>0</v>
      </c>
      <c r="AZ34" s="14">
        <v>0</v>
      </c>
      <c r="BA34" s="14">
        <v>0</v>
      </c>
      <c r="BB34" s="14">
        <v>0</v>
      </c>
      <c r="BC34" s="14">
        <v>0</v>
      </c>
      <c r="BD34" s="14">
        <f>SUM(BD35:BD36)</f>
        <v>0</v>
      </c>
      <c r="BE34" s="14">
        <f>SUM(BE35:BE36)</f>
        <v>1348406.116769145</v>
      </c>
      <c r="BF34" s="14">
        <f t="shared" si="103"/>
        <v>2740210.5547396783</v>
      </c>
      <c r="BG34" s="14">
        <f>SUM(BG35:BG36)</f>
        <v>0</v>
      </c>
      <c r="BH34" s="14">
        <f>SUM(BH35:BH36)</f>
        <v>0</v>
      </c>
      <c r="BI34" s="14">
        <f t="shared" ref="BI34:BQ34" si="123">SUM(BI35:BI36)</f>
        <v>0</v>
      </c>
      <c r="BJ34" s="14">
        <f t="shared" si="123"/>
        <v>0</v>
      </c>
      <c r="BK34" s="14">
        <f t="shared" si="123"/>
        <v>0</v>
      </c>
      <c r="BL34" s="14">
        <f t="shared" si="123"/>
        <v>0</v>
      </c>
      <c r="BM34" s="14">
        <f t="shared" si="123"/>
        <v>0</v>
      </c>
      <c r="BN34" s="14">
        <f t="shared" si="123"/>
        <v>0</v>
      </c>
      <c r="BO34" s="14">
        <f t="shared" si="123"/>
        <v>0</v>
      </c>
      <c r="BP34" s="14">
        <f t="shared" si="123"/>
        <v>0</v>
      </c>
      <c r="BQ34" s="14">
        <f t="shared" si="123"/>
        <v>0</v>
      </c>
      <c r="BR34" s="14">
        <f>SUM(BR35:BR36)</f>
        <v>1652180.591</v>
      </c>
      <c r="BS34" s="14">
        <f t="shared" si="104"/>
        <v>1652180.591</v>
      </c>
      <c r="BT34" s="14">
        <f t="shared" ref="BT34:CC34" si="124">SUM(BT35:BT36)</f>
        <v>0</v>
      </c>
      <c r="BU34" s="14">
        <f t="shared" si="124"/>
        <v>0</v>
      </c>
      <c r="BV34" s="14">
        <f t="shared" si="124"/>
        <v>0</v>
      </c>
      <c r="BW34" s="14">
        <f t="shared" si="124"/>
        <v>0</v>
      </c>
      <c r="BX34" s="14">
        <f t="shared" si="124"/>
        <v>0</v>
      </c>
      <c r="BY34" s="14">
        <f t="shared" si="124"/>
        <v>0</v>
      </c>
      <c r="BZ34" s="14">
        <f t="shared" si="124"/>
        <v>0</v>
      </c>
      <c r="CA34" s="14">
        <f t="shared" si="124"/>
        <v>0</v>
      </c>
      <c r="CB34" s="14">
        <f t="shared" si="124"/>
        <v>0</v>
      </c>
      <c r="CC34" s="14">
        <f t="shared" si="124"/>
        <v>0</v>
      </c>
      <c r="CD34" s="14">
        <f>SUM(CD35:CD36)</f>
        <v>0</v>
      </c>
      <c r="CE34" s="14">
        <f>SUM(CE35:CE36)</f>
        <v>1669839.3228436538</v>
      </c>
      <c r="CF34" s="14">
        <f t="shared" si="105"/>
        <v>1669839.3228436538</v>
      </c>
      <c r="CG34" s="14">
        <f>SUM(CG35:CG36)</f>
        <v>0</v>
      </c>
      <c r="CH34" s="14">
        <f>SUM(CH35:CH36)</f>
        <v>0</v>
      </c>
      <c r="CI34" s="14">
        <f>SUM(CI35:CI36)</f>
        <v>0</v>
      </c>
      <c r="CJ34" s="14">
        <f t="shared" ref="CJ34:CR34" si="125">SUM(CJ35:CJ36)</f>
        <v>0</v>
      </c>
      <c r="CK34" s="14">
        <f t="shared" si="125"/>
        <v>0</v>
      </c>
      <c r="CL34" s="14">
        <f t="shared" si="125"/>
        <v>0</v>
      </c>
      <c r="CM34" s="14">
        <f t="shared" si="125"/>
        <v>0</v>
      </c>
      <c r="CN34" s="14">
        <f t="shared" si="125"/>
        <v>0</v>
      </c>
      <c r="CO34" s="14">
        <f t="shared" si="125"/>
        <v>0</v>
      </c>
      <c r="CP34" s="14">
        <f t="shared" si="125"/>
        <v>0</v>
      </c>
      <c r="CQ34" s="14">
        <f t="shared" si="125"/>
        <v>0</v>
      </c>
      <c r="CR34" s="14">
        <f t="shared" si="125"/>
        <v>2021152.3592320001</v>
      </c>
      <c r="CS34" s="14">
        <f t="shared" si="88"/>
        <v>2021152.3592320001</v>
      </c>
      <c r="CT34" s="14">
        <f>SUM(CT35:CT36)</f>
        <v>0</v>
      </c>
      <c r="CU34" s="14">
        <f>SUM(CU35:CU36)</f>
        <v>0</v>
      </c>
      <c r="CV34" s="14"/>
      <c r="CW34" s="14"/>
      <c r="CX34" s="14"/>
      <c r="CY34" s="14"/>
      <c r="CZ34" s="14"/>
      <c r="DA34" s="14"/>
      <c r="DB34" s="14"/>
      <c r="DC34" s="14"/>
      <c r="DD34" s="14"/>
      <c r="DE34" s="31">
        <f>SUM(DE35:DE36)</f>
        <v>2240786.2199999997</v>
      </c>
      <c r="DF34" s="14">
        <f t="shared" si="89"/>
        <v>2240786.2199999997</v>
      </c>
      <c r="DG34" s="88">
        <f>SUM(DG35:DG36)</f>
        <v>0</v>
      </c>
      <c r="DH34" s="14">
        <f>SUM(DH35:DH36)</f>
        <v>0</v>
      </c>
      <c r="DI34" s="14"/>
      <c r="DJ34" s="14"/>
      <c r="DK34" s="14"/>
      <c r="DL34" s="14"/>
      <c r="DM34" s="14"/>
      <c r="DN34" s="14"/>
      <c r="DO34" s="14"/>
      <c r="DP34" s="14"/>
      <c r="DQ34" s="14"/>
      <c r="DR34" s="14">
        <f>DR35+DR36</f>
        <v>2326385.4909510994</v>
      </c>
      <c r="DS34" s="14">
        <f t="shared" si="91"/>
        <v>2326385.4909510994</v>
      </c>
      <c r="DT34" s="88">
        <f>SUM(DT35:DT36)</f>
        <v>0</v>
      </c>
      <c r="DU34" s="14">
        <f>SUM(DU35:DU36)</f>
        <v>0</v>
      </c>
      <c r="DV34" s="14"/>
      <c r="DW34" s="14"/>
      <c r="DX34" s="14"/>
      <c r="DY34" s="14"/>
      <c r="DZ34" s="14"/>
      <c r="EA34" s="14"/>
      <c r="EB34" s="14"/>
      <c r="EC34" s="14"/>
      <c r="ED34" s="14"/>
      <c r="EE34" s="14">
        <f>EE35+EE36</f>
        <v>2706258.88</v>
      </c>
      <c r="EF34" s="14">
        <f t="shared" si="93"/>
        <v>2706258.88</v>
      </c>
      <c r="EG34" s="88">
        <f>SUM(EG35:EG36)</f>
        <v>0</v>
      </c>
      <c r="EH34" s="88">
        <f>SUM(EH35:EH36)</f>
        <v>0</v>
      </c>
      <c r="EI34" s="14"/>
      <c r="EJ34" s="14"/>
      <c r="EK34" s="14"/>
      <c r="EL34" s="14"/>
      <c r="EM34" s="14"/>
      <c r="EN34" s="14"/>
      <c r="EO34" s="14"/>
      <c r="EP34" s="14"/>
      <c r="EQ34" s="14"/>
      <c r="ER34" s="31">
        <f>SUM(ER35:ER36)</f>
        <v>2953375.080171694</v>
      </c>
      <c r="ES34" s="14">
        <f t="shared" si="95"/>
        <v>2953375.080171694</v>
      </c>
      <c r="ET34" s="88">
        <f>SUM(ET35:ET36)</f>
        <v>0</v>
      </c>
      <c r="EU34" s="88">
        <f>SUM(EU35:EU36)</f>
        <v>0</v>
      </c>
      <c r="EV34" s="14"/>
      <c r="EW34" s="14"/>
      <c r="EX34" s="14"/>
      <c r="EY34" s="14"/>
      <c r="EZ34" s="14"/>
      <c r="FA34" s="14"/>
      <c r="FB34" s="14"/>
      <c r="FC34" s="14"/>
      <c r="FD34" s="14"/>
      <c r="FE34" s="31">
        <f>SUM(FE35:FE36)</f>
        <v>3279496.67</v>
      </c>
      <c r="FF34" s="14">
        <f t="shared" si="97"/>
        <v>3279496.67</v>
      </c>
      <c r="FG34" s="88">
        <f>SUM(FG35:FG36)</f>
        <v>0</v>
      </c>
      <c r="FH34" s="88">
        <f>SUM(FH35:FH36)</f>
        <v>0</v>
      </c>
      <c r="FI34" s="88">
        <f t="shared" ref="FI34:FJ34" si="126">SUM(FI35:FI36)</f>
        <v>0</v>
      </c>
      <c r="FJ34" s="88">
        <f t="shared" si="126"/>
        <v>0</v>
      </c>
      <c r="FK34" s="88">
        <f t="shared" ref="FK34:FL34" si="127">SUM(FK35:FK36)</f>
        <v>0</v>
      </c>
      <c r="FL34" s="88">
        <f t="shared" si="127"/>
        <v>0</v>
      </c>
      <c r="FM34" s="14"/>
      <c r="FN34" s="14"/>
      <c r="FO34" s="14"/>
      <c r="FP34" s="14"/>
      <c r="FQ34" s="14"/>
      <c r="FR34" s="31">
        <f>SUM(FR35:FR36)</f>
        <v>0</v>
      </c>
      <c r="FS34" s="14">
        <f t="shared" si="99"/>
        <v>0</v>
      </c>
    </row>
    <row r="35" spans="2:175" s="37" customFormat="1" ht="28.5">
      <c r="B35" s="34" t="s">
        <v>71</v>
      </c>
      <c r="C35" s="35" t="s">
        <v>73</v>
      </c>
      <c r="D35" s="35" t="s">
        <v>73</v>
      </c>
      <c r="E35" s="36">
        <v>442093.90151485399</v>
      </c>
      <c r="F35" s="36">
        <f t="shared" si="106"/>
        <v>442093.90151485399</v>
      </c>
      <c r="G35" s="35" t="s">
        <v>74</v>
      </c>
      <c r="H35" s="35" t="s">
        <v>74</v>
      </c>
      <c r="I35" s="35" t="s">
        <v>74</v>
      </c>
      <c r="J35" s="35" t="s">
        <v>74</v>
      </c>
      <c r="K35" s="35" t="s">
        <v>74</v>
      </c>
      <c r="L35" s="35" t="s">
        <v>74</v>
      </c>
      <c r="M35" s="35" t="s">
        <v>74</v>
      </c>
      <c r="N35" s="35" t="s">
        <v>74</v>
      </c>
      <c r="O35" s="35" t="s">
        <v>74</v>
      </c>
      <c r="P35" s="35" t="s">
        <v>74</v>
      </c>
      <c r="Q35" s="35" t="s">
        <v>74</v>
      </c>
      <c r="R35" s="36">
        <v>750880.47666752199</v>
      </c>
      <c r="S35" s="36">
        <f t="shared" si="100"/>
        <v>750880.47666752199</v>
      </c>
      <c r="T35" s="35" t="s">
        <v>74</v>
      </c>
      <c r="U35" s="35" t="s">
        <v>74</v>
      </c>
      <c r="V35" s="35" t="s">
        <v>74</v>
      </c>
      <c r="W35" s="35" t="s">
        <v>74</v>
      </c>
      <c r="X35" s="35" t="s">
        <v>74</v>
      </c>
      <c r="Y35" s="35" t="s">
        <v>74</v>
      </c>
      <c r="Z35" s="35" t="s">
        <v>74</v>
      </c>
      <c r="AA35" s="35" t="s">
        <v>74</v>
      </c>
      <c r="AB35" s="35" t="s">
        <v>74</v>
      </c>
      <c r="AC35" s="35" t="s">
        <v>74</v>
      </c>
      <c r="AD35" s="35" t="s">
        <v>74</v>
      </c>
      <c r="AE35" s="36">
        <v>750880.47666752199</v>
      </c>
      <c r="AF35" s="36">
        <f t="shared" si="101"/>
        <v>750880.47666752199</v>
      </c>
      <c r="AG35" s="35" t="s">
        <v>74</v>
      </c>
      <c r="AH35" s="35" t="s">
        <v>74</v>
      </c>
      <c r="AI35" s="35" t="s">
        <v>74</v>
      </c>
      <c r="AJ35" s="35" t="s">
        <v>74</v>
      </c>
      <c r="AK35" s="35" t="s">
        <v>74</v>
      </c>
      <c r="AL35" s="35" t="s">
        <v>74</v>
      </c>
      <c r="AM35" s="35" t="s">
        <v>74</v>
      </c>
      <c r="AN35" s="35" t="s">
        <v>74</v>
      </c>
      <c r="AO35" s="35" t="s">
        <v>74</v>
      </c>
      <c r="AP35" s="35" t="s">
        <v>74</v>
      </c>
      <c r="AQ35" s="35" t="s">
        <v>74</v>
      </c>
      <c r="AR35" s="36">
        <v>997016.36159999995</v>
      </c>
      <c r="AS35" s="36">
        <f t="shared" si="102"/>
        <v>997016.36159999995</v>
      </c>
      <c r="AT35" s="35" t="s">
        <v>74</v>
      </c>
      <c r="AU35" s="35" t="s">
        <v>74</v>
      </c>
      <c r="AV35" s="35" t="s">
        <v>74</v>
      </c>
      <c r="AW35" s="35" t="s">
        <v>74</v>
      </c>
      <c r="AX35" s="35" t="s">
        <v>74</v>
      </c>
      <c r="AY35" s="35" t="s">
        <v>74</v>
      </c>
      <c r="AZ35" s="35" t="s">
        <v>74</v>
      </c>
      <c r="BA35" s="35" t="s">
        <v>74</v>
      </c>
      <c r="BB35" s="35" t="s">
        <v>74</v>
      </c>
      <c r="BC35" s="35" t="s">
        <v>74</v>
      </c>
      <c r="BD35" s="35" t="s">
        <v>74</v>
      </c>
      <c r="BE35" s="36">
        <v>962298.82758000004</v>
      </c>
      <c r="BF35" s="36">
        <f t="shared" si="103"/>
        <v>962298.82758000004</v>
      </c>
      <c r="BG35" s="35" t="s">
        <v>74</v>
      </c>
      <c r="BH35" s="35" t="s">
        <v>74</v>
      </c>
      <c r="BI35" s="35" t="s">
        <v>74</v>
      </c>
      <c r="BJ35" s="35" t="s">
        <v>74</v>
      </c>
      <c r="BK35" s="35" t="s">
        <v>74</v>
      </c>
      <c r="BL35" s="35" t="s">
        <v>74</v>
      </c>
      <c r="BM35" s="35" t="s">
        <v>74</v>
      </c>
      <c r="BN35" s="35" t="s">
        <v>74</v>
      </c>
      <c r="BO35" s="35" t="s">
        <v>74</v>
      </c>
      <c r="BP35" s="35" t="s">
        <v>74</v>
      </c>
      <c r="BQ35" s="35" t="s">
        <v>74</v>
      </c>
      <c r="BR35" s="14">
        <v>1106654.2609999999</v>
      </c>
      <c r="BS35" s="14">
        <f t="shared" si="104"/>
        <v>1106654.2609999999</v>
      </c>
      <c r="BT35" s="85" t="s">
        <v>74</v>
      </c>
      <c r="BU35" s="85" t="s">
        <v>74</v>
      </c>
      <c r="BV35" s="85" t="s">
        <v>74</v>
      </c>
      <c r="BW35" s="85" t="s">
        <v>74</v>
      </c>
      <c r="BX35" s="85" t="s">
        <v>74</v>
      </c>
      <c r="BY35" s="85" t="s">
        <v>74</v>
      </c>
      <c r="BZ35" s="85" t="s">
        <v>74</v>
      </c>
      <c r="CA35" s="85" t="s">
        <v>74</v>
      </c>
      <c r="CB35" s="85" t="s">
        <v>74</v>
      </c>
      <c r="CC35" s="85" t="s">
        <v>74</v>
      </c>
      <c r="CD35" s="85" t="s">
        <v>74</v>
      </c>
      <c r="CE35" s="14">
        <v>1113845.4412135384</v>
      </c>
      <c r="CF35" s="14">
        <f t="shared" si="105"/>
        <v>1113845.4412135384</v>
      </c>
      <c r="CG35" s="85" t="s">
        <v>74</v>
      </c>
      <c r="CH35" s="85" t="s">
        <v>74</v>
      </c>
      <c r="CI35" s="85" t="s">
        <v>74</v>
      </c>
      <c r="CJ35" s="85" t="s">
        <v>74</v>
      </c>
      <c r="CK35" s="85" t="s">
        <v>74</v>
      </c>
      <c r="CL35" s="85" t="s">
        <v>74</v>
      </c>
      <c r="CM35" s="85" t="s">
        <v>74</v>
      </c>
      <c r="CN35" s="85" t="s">
        <v>74</v>
      </c>
      <c r="CO35" s="85" t="s">
        <v>74</v>
      </c>
      <c r="CP35" s="85" t="s">
        <v>74</v>
      </c>
      <c r="CQ35" s="85" t="s">
        <v>74</v>
      </c>
      <c r="CR35" s="14">
        <v>1382700.6409088001</v>
      </c>
      <c r="CS35" s="14">
        <f t="shared" si="88"/>
        <v>1382700.6409088001</v>
      </c>
      <c r="CT35" s="85" t="s">
        <v>74</v>
      </c>
      <c r="CU35" s="85" t="s">
        <v>74</v>
      </c>
      <c r="CV35" s="85" t="s">
        <v>74</v>
      </c>
      <c r="CW35" s="85" t="s">
        <v>74</v>
      </c>
      <c r="CX35" s="85" t="s">
        <v>74</v>
      </c>
      <c r="CY35" s="85" t="s">
        <v>74</v>
      </c>
      <c r="CZ35" s="85" t="s">
        <v>74</v>
      </c>
      <c r="DA35" s="85" t="s">
        <v>74</v>
      </c>
      <c r="DB35" s="85" t="s">
        <v>74</v>
      </c>
      <c r="DC35" s="85" t="s">
        <v>74</v>
      </c>
      <c r="DD35" s="85" t="s">
        <v>74</v>
      </c>
      <c r="DE35" s="14">
        <v>1506080.47</v>
      </c>
      <c r="DF35" s="14">
        <f t="shared" si="89"/>
        <v>1506080.47</v>
      </c>
      <c r="DG35" s="85" t="s">
        <v>74</v>
      </c>
      <c r="DH35" s="85" t="s">
        <v>74</v>
      </c>
      <c r="DI35" s="85" t="s">
        <v>74</v>
      </c>
      <c r="DJ35" s="85" t="s">
        <v>74</v>
      </c>
      <c r="DK35" s="85" t="s">
        <v>74</v>
      </c>
      <c r="DL35" s="85" t="s">
        <v>74</v>
      </c>
      <c r="DM35" s="85" t="s">
        <v>74</v>
      </c>
      <c r="DN35" s="85" t="s">
        <v>74</v>
      </c>
      <c r="DO35" s="85" t="s">
        <v>74</v>
      </c>
      <c r="DP35" s="85" t="s">
        <v>74</v>
      </c>
      <c r="DQ35" s="85" t="s">
        <v>74</v>
      </c>
      <c r="DR35" s="14">
        <v>1593023.9908860046</v>
      </c>
      <c r="DS35" s="14">
        <f t="shared" si="91"/>
        <v>1593023.9908860046</v>
      </c>
      <c r="DT35" s="85" t="s">
        <v>74</v>
      </c>
      <c r="DU35" s="85" t="s">
        <v>74</v>
      </c>
      <c r="DV35" s="85" t="s">
        <v>74</v>
      </c>
      <c r="DW35" s="85" t="s">
        <v>74</v>
      </c>
      <c r="DX35" s="85" t="s">
        <v>74</v>
      </c>
      <c r="DY35" s="85" t="s">
        <v>74</v>
      </c>
      <c r="DZ35" s="85" t="s">
        <v>74</v>
      </c>
      <c r="EA35" s="85" t="s">
        <v>74</v>
      </c>
      <c r="EB35" s="85" t="s">
        <v>74</v>
      </c>
      <c r="EC35" s="85" t="s">
        <v>74</v>
      </c>
      <c r="ED35" s="85" t="s">
        <v>74</v>
      </c>
      <c r="EE35" s="14">
        <v>1951040.32</v>
      </c>
      <c r="EF35" s="14">
        <f t="shared" si="93"/>
        <v>1951040.32</v>
      </c>
      <c r="EG35" s="85" t="s">
        <v>74</v>
      </c>
      <c r="EH35" s="85" t="s">
        <v>74</v>
      </c>
      <c r="EI35" s="85" t="s">
        <v>74</v>
      </c>
      <c r="EJ35" s="85" t="s">
        <v>74</v>
      </c>
      <c r="EK35" s="85" t="s">
        <v>74</v>
      </c>
      <c r="EL35" s="85" t="s">
        <v>74</v>
      </c>
      <c r="EM35" s="85" t="s">
        <v>74</v>
      </c>
      <c r="EN35" s="85" t="s">
        <v>74</v>
      </c>
      <c r="EO35" s="85" t="s">
        <v>74</v>
      </c>
      <c r="EP35" s="85" t="s">
        <v>74</v>
      </c>
      <c r="EQ35" s="85" t="s">
        <v>74</v>
      </c>
      <c r="ER35" s="85">
        <v>2168516.7299435898</v>
      </c>
      <c r="ES35" s="14">
        <f t="shared" si="95"/>
        <v>2168516.7299435898</v>
      </c>
      <c r="ET35" s="85" t="s">
        <v>74</v>
      </c>
      <c r="EU35" s="85" t="s">
        <v>74</v>
      </c>
      <c r="EV35" s="85" t="s">
        <v>74</v>
      </c>
      <c r="EW35" s="85" t="s">
        <v>74</v>
      </c>
      <c r="EX35" s="85" t="s">
        <v>74</v>
      </c>
      <c r="EY35" s="85" t="s">
        <v>74</v>
      </c>
      <c r="EZ35" s="85" t="s">
        <v>74</v>
      </c>
      <c r="FA35" s="85" t="s">
        <v>74</v>
      </c>
      <c r="FB35" s="85" t="s">
        <v>74</v>
      </c>
      <c r="FC35" s="85" t="s">
        <v>74</v>
      </c>
      <c r="FD35" s="85" t="s">
        <v>74</v>
      </c>
      <c r="FE35" s="85">
        <v>2246557.0499999998</v>
      </c>
      <c r="FF35" s="14">
        <f t="shared" si="97"/>
        <v>2246557.0499999998</v>
      </c>
      <c r="FG35" s="85" t="s">
        <v>74</v>
      </c>
      <c r="FH35" s="85" t="s">
        <v>74</v>
      </c>
      <c r="FI35" s="85" t="s">
        <v>74</v>
      </c>
      <c r="FJ35" s="85" t="s">
        <v>74</v>
      </c>
      <c r="FK35" s="85" t="s">
        <v>74</v>
      </c>
      <c r="FL35" s="85" t="s">
        <v>74</v>
      </c>
      <c r="FM35" s="85" t="s">
        <v>74</v>
      </c>
      <c r="FN35" s="85"/>
      <c r="FO35" s="85"/>
      <c r="FP35" s="85"/>
      <c r="FQ35" s="85"/>
      <c r="FR35" s="85"/>
      <c r="FS35" s="14">
        <f t="shared" si="99"/>
        <v>0</v>
      </c>
    </row>
    <row r="36" spans="2:175" s="37" customFormat="1" ht="28.5">
      <c r="B36" s="34" t="s">
        <v>69</v>
      </c>
      <c r="C36" s="35" t="s">
        <v>73</v>
      </c>
      <c r="D36" s="35" t="s">
        <v>73</v>
      </c>
      <c r="E36" s="36">
        <v>202509.138421118</v>
      </c>
      <c r="F36" s="36">
        <f t="shared" si="106"/>
        <v>202509.138421118</v>
      </c>
      <c r="G36" s="35" t="s">
        <v>74</v>
      </c>
      <c r="H36" s="35" t="s">
        <v>74</v>
      </c>
      <c r="I36" s="35" t="s">
        <v>74</v>
      </c>
      <c r="J36" s="35" t="s">
        <v>74</v>
      </c>
      <c r="K36" s="35" t="s">
        <v>74</v>
      </c>
      <c r="L36" s="35" t="s">
        <v>74</v>
      </c>
      <c r="M36" s="35" t="s">
        <v>74</v>
      </c>
      <c r="N36" s="35" t="s">
        <v>74</v>
      </c>
      <c r="O36" s="35" t="s">
        <v>74</v>
      </c>
      <c r="P36" s="35" t="s">
        <v>74</v>
      </c>
      <c r="Q36" s="35" t="s">
        <v>74</v>
      </c>
      <c r="R36" s="36">
        <v>219379.02211509499</v>
      </c>
      <c r="S36" s="36">
        <f t="shared" si="100"/>
        <v>219379.02211509499</v>
      </c>
      <c r="T36" s="35" t="s">
        <v>74</v>
      </c>
      <c r="U36" s="35" t="s">
        <v>74</v>
      </c>
      <c r="V36" s="35" t="s">
        <v>74</v>
      </c>
      <c r="W36" s="35" t="s">
        <v>74</v>
      </c>
      <c r="X36" s="35" t="s">
        <v>74</v>
      </c>
      <c r="Y36" s="35" t="s">
        <v>74</v>
      </c>
      <c r="Z36" s="35" t="s">
        <v>74</v>
      </c>
      <c r="AA36" s="35" t="s">
        <v>74</v>
      </c>
      <c r="AB36" s="35" t="s">
        <v>74</v>
      </c>
      <c r="AC36" s="35" t="s">
        <v>74</v>
      </c>
      <c r="AD36" s="35" t="s">
        <v>74</v>
      </c>
      <c r="AE36" s="36">
        <v>175153.04783705799</v>
      </c>
      <c r="AF36" s="36">
        <f t="shared" si="101"/>
        <v>175153.04783705799</v>
      </c>
      <c r="AG36" s="35" t="s">
        <v>74</v>
      </c>
      <c r="AH36" s="35" t="s">
        <v>74</v>
      </c>
      <c r="AI36" s="35" t="s">
        <v>74</v>
      </c>
      <c r="AJ36" s="35" t="s">
        <v>74</v>
      </c>
      <c r="AK36" s="35" t="s">
        <v>74</v>
      </c>
      <c r="AL36" s="35" t="s">
        <v>74</v>
      </c>
      <c r="AM36" s="35" t="s">
        <v>74</v>
      </c>
      <c r="AN36" s="35" t="s">
        <v>74</v>
      </c>
      <c r="AO36" s="35" t="s">
        <v>74</v>
      </c>
      <c r="AP36" s="35" t="s">
        <v>74</v>
      </c>
      <c r="AQ36" s="35" t="s">
        <v>74</v>
      </c>
      <c r="AR36" s="36">
        <v>394788.07637053297</v>
      </c>
      <c r="AS36" s="36">
        <f t="shared" si="102"/>
        <v>394788.07637053297</v>
      </c>
      <c r="AT36" s="35" t="s">
        <v>74</v>
      </c>
      <c r="AU36" s="35" t="s">
        <v>74</v>
      </c>
      <c r="AV36" s="35" t="s">
        <v>74</v>
      </c>
      <c r="AW36" s="35" t="s">
        <v>74</v>
      </c>
      <c r="AX36" s="35" t="s">
        <v>74</v>
      </c>
      <c r="AY36" s="35" t="s">
        <v>74</v>
      </c>
      <c r="AZ36" s="35" t="s">
        <v>74</v>
      </c>
      <c r="BA36" s="35" t="s">
        <v>74</v>
      </c>
      <c r="BB36" s="35" t="s">
        <v>74</v>
      </c>
      <c r="BC36" s="35" t="s">
        <v>74</v>
      </c>
      <c r="BD36" s="35" t="s">
        <v>74</v>
      </c>
      <c r="BE36" s="36">
        <v>386107.28918914503</v>
      </c>
      <c r="BF36" s="36">
        <f t="shared" si="103"/>
        <v>386107.28918914503</v>
      </c>
      <c r="BG36" s="35" t="s">
        <v>74</v>
      </c>
      <c r="BH36" s="35" t="s">
        <v>74</v>
      </c>
      <c r="BI36" s="35" t="s">
        <v>74</v>
      </c>
      <c r="BJ36" s="35" t="s">
        <v>74</v>
      </c>
      <c r="BK36" s="35" t="s">
        <v>74</v>
      </c>
      <c r="BL36" s="35" t="s">
        <v>74</v>
      </c>
      <c r="BM36" s="35" t="s">
        <v>74</v>
      </c>
      <c r="BN36" s="35" t="s">
        <v>74</v>
      </c>
      <c r="BO36" s="35" t="s">
        <v>74</v>
      </c>
      <c r="BP36" s="35" t="s">
        <v>74</v>
      </c>
      <c r="BQ36" s="35" t="s">
        <v>74</v>
      </c>
      <c r="BR36" s="14">
        <v>545526.32999999996</v>
      </c>
      <c r="BS36" s="14">
        <f t="shared" si="104"/>
        <v>545526.32999999996</v>
      </c>
      <c r="BT36" s="85" t="s">
        <v>74</v>
      </c>
      <c r="BU36" s="85" t="s">
        <v>74</v>
      </c>
      <c r="BV36" s="85" t="s">
        <v>74</v>
      </c>
      <c r="BW36" s="85" t="s">
        <v>74</v>
      </c>
      <c r="BX36" s="85" t="s">
        <v>74</v>
      </c>
      <c r="BY36" s="85" t="s">
        <v>74</v>
      </c>
      <c r="BZ36" s="85" t="s">
        <v>74</v>
      </c>
      <c r="CA36" s="85" t="s">
        <v>74</v>
      </c>
      <c r="CB36" s="85" t="s">
        <v>74</v>
      </c>
      <c r="CC36" s="85" t="s">
        <v>74</v>
      </c>
      <c r="CD36" s="85" t="s">
        <v>74</v>
      </c>
      <c r="CE36" s="14">
        <v>555993.88163011544</v>
      </c>
      <c r="CF36" s="14">
        <f t="shared" si="105"/>
        <v>555993.88163011544</v>
      </c>
      <c r="CG36" s="85" t="s">
        <v>74</v>
      </c>
      <c r="CH36" s="85" t="s">
        <v>74</v>
      </c>
      <c r="CI36" s="85" t="s">
        <v>74</v>
      </c>
      <c r="CJ36" s="85" t="s">
        <v>74</v>
      </c>
      <c r="CK36" s="85" t="s">
        <v>74</v>
      </c>
      <c r="CL36" s="85" t="s">
        <v>74</v>
      </c>
      <c r="CM36" s="85" t="s">
        <v>74</v>
      </c>
      <c r="CN36" s="85" t="s">
        <v>74</v>
      </c>
      <c r="CO36" s="85" t="s">
        <v>74</v>
      </c>
      <c r="CP36" s="85" t="s">
        <v>74</v>
      </c>
      <c r="CQ36" s="85" t="s">
        <v>74</v>
      </c>
      <c r="CR36" s="14">
        <v>638451.71832320001</v>
      </c>
      <c r="CS36" s="14">
        <f t="shared" si="88"/>
        <v>638451.71832320001</v>
      </c>
      <c r="CT36" s="85" t="s">
        <v>74</v>
      </c>
      <c r="CU36" s="85" t="s">
        <v>74</v>
      </c>
      <c r="CV36" s="85" t="s">
        <v>74</v>
      </c>
      <c r="CW36" s="85" t="s">
        <v>74</v>
      </c>
      <c r="CX36" s="85" t="s">
        <v>74</v>
      </c>
      <c r="CY36" s="85" t="s">
        <v>74</v>
      </c>
      <c r="CZ36" s="85" t="s">
        <v>74</v>
      </c>
      <c r="DA36" s="85" t="s">
        <v>74</v>
      </c>
      <c r="DB36" s="85" t="s">
        <v>74</v>
      </c>
      <c r="DC36" s="85" t="s">
        <v>74</v>
      </c>
      <c r="DD36" s="85" t="s">
        <v>74</v>
      </c>
      <c r="DE36" s="14">
        <v>734705.75</v>
      </c>
      <c r="DF36" s="14">
        <f t="shared" si="89"/>
        <v>734705.75</v>
      </c>
      <c r="DG36" s="85" t="s">
        <v>74</v>
      </c>
      <c r="DH36" s="85" t="s">
        <v>74</v>
      </c>
      <c r="DI36" s="85" t="s">
        <v>74</v>
      </c>
      <c r="DJ36" s="85" t="s">
        <v>74</v>
      </c>
      <c r="DK36" s="85" t="s">
        <v>74</v>
      </c>
      <c r="DL36" s="85" t="s">
        <v>74</v>
      </c>
      <c r="DM36" s="85" t="s">
        <v>74</v>
      </c>
      <c r="DN36" s="85" t="s">
        <v>74</v>
      </c>
      <c r="DO36" s="85" t="s">
        <v>74</v>
      </c>
      <c r="DP36" s="85" t="s">
        <v>74</v>
      </c>
      <c r="DQ36" s="85" t="s">
        <v>74</v>
      </c>
      <c r="DR36" s="14">
        <v>733361.50006509479</v>
      </c>
      <c r="DS36" s="14">
        <f t="shared" si="91"/>
        <v>733361.50006509479</v>
      </c>
      <c r="DT36" s="85" t="s">
        <v>74</v>
      </c>
      <c r="DU36" s="85" t="s">
        <v>74</v>
      </c>
      <c r="DV36" s="85" t="s">
        <v>74</v>
      </c>
      <c r="DW36" s="85" t="s">
        <v>74</v>
      </c>
      <c r="DX36" s="85" t="s">
        <v>74</v>
      </c>
      <c r="DY36" s="85" t="s">
        <v>74</v>
      </c>
      <c r="DZ36" s="85" t="s">
        <v>74</v>
      </c>
      <c r="EA36" s="85" t="s">
        <v>74</v>
      </c>
      <c r="EB36" s="85" t="s">
        <v>74</v>
      </c>
      <c r="EC36" s="85" t="s">
        <v>74</v>
      </c>
      <c r="ED36" s="85" t="s">
        <v>74</v>
      </c>
      <c r="EE36" s="14">
        <v>755218.56</v>
      </c>
      <c r="EF36" s="14">
        <f t="shared" si="93"/>
        <v>755218.56</v>
      </c>
      <c r="EG36" s="85" t="s">
        <v>74</v>
      </c>
      <c r="EH36" s="85" t="s">
        <v>74</v>
      </c>
      <c r="EI36" s="85" t="s">
        <v>74</v>
      </c>
      <c r="EJ36" s="85" t="s">
        <v>74</v>
      </c>
      <c r="EK36" s="85" t="s">
        <v>74</v>
      </c>
      <c r="EL36" s="85" t="s">
        <v>74</v>
      </c>
      <c r="EM36" s="85" t="s">
        <v>74</v>
      </c>
      <c r="EN36" s="85" t="s">
        <v>74</v>
      </c>
      <c r="EO36" s="85" t="s">
        <v>74</v>
      </c>
      <c r="EP36" s="85" t="s">
        <v>74</v>
      </c>
      <c r="EQ36" s="85" t="s">
        <v>74</v>
      </c>
      <c r="ER36" s="85">
        <v>784858.35022810439</v>
      </c>
      <c r="ES36" s="14">
        <f t="shared" si="95"/>
        <v>784858.35022810439</v>
      </c>
      <c r="ET36" s="85" t="s">
        <v>74</v>
      </c>
      <c r="EU36" s="85" t="s">
        <v>74</v>
      </c>
      <c r="EV36" s="85" t="s">
        <v>74</v>
      </c>
      <c r="EW36" s="85" t="s">
        <v>74</v>
      </c>
      <c r="EX36" s="85" t="s">
        <v>74</v>
      </c>
      <c r="EY36" s="85" t="s">
        <v>74</v>
      </c>
      <c r="EZ36" s="85" t="s">
        <v>74</v>
      </c>
      <c r="FA36" s="85" t="s">
        <v>74</v>
      </c>
      <c r="FB36" s="85" t="s">
        <v>74</v>
      </c>
      <c r="FC36" s="85" t="s">
        <v>74</v>
      </c>
      <c r="FD36" s="85" t="s">
        <v>74</v>
      </c>
      <c r="FE36" s="85">
        <v>1032939.62</v>
      </c>
      <c r="FF36" s="14">
        <f t="shared" si="97"/>
        <v>1032939.62</v>
      </c>
      <c r="FG36" s="85" t="s">
        <v>74</v>
      </c>
      <c r="FH36" s="85" t="s">
        <v>74</v>
      </c>
      <c r="FI36" s="85" t="s">
        <v>74</v>
      </c>
      <c r="FJ36" s="85" t="s">
        <v>74</v>
      </c>
      <c r="FK36" s="85" t="s">
        <v>74</v>
      </c>
      <c r="FL36" s="85" t="s">
        <v>74</v>
      </c>
      <c r="FM36" s="85" t="s">
        <v>74</v>
      </c>
      <c r="FN36" s="85"/>
      <c r="FO36" s="85"/>
      <c r="FP36" s="85"/>
      <c r="FQ36" s="85"/>
      <c r="FR36" s="85"/>
      <c r="FS36" s="14">
        <f t="shared" si="99"/>
        <v>0</v>
      </c>
    </row>
    <row r="37" spans="2:175" s="29" customFormat="1" ht="15">
      <c r="B37" s="30" t="s">
        <v>75</v>
      </c>
      <c r="C37" s="31">
        <v>0</v>
      </c>
      <c r="D37" s="31">
        <v>0</v>
      </c>
      <c r="E37" s="31">
        <v>0</v>
      </c>
      <c r="F37" s="31">
        <f t="shared" si="106"/>
        <v>0</v>
      </c>
      <c r="G37" s="31">
        <v>0</v>
      </c>
      <c r="H37" s="31">
        <v>0</v>
      </c>
      <c r="I37" s="31">
        <v>0</v>
      </c>
      <c r="J37" s="31">
        <v>0</v>
      </c>
      <c r="K37" s="31">
        <v>0</v>
      </c>
      <c r="L37" s="31">
        <v>0</v>
      </c>
      <c r="M37" s="31">
        <v>0</v>
      </c>
      <c r="N37" s="31">
        <v>0</v>
      </c>
      <c r="O37" s="31">
        <v>0</v>
      </c>
      <c r="P37" s="31">
        <v>0</v>
      </c>
      <c r="Q37" s="31">
        <v>0</v>
      </c>
      <c r="R37" s="31">
        <v>0</v>
      </c>
      <c r="S37" s="31">
        <f t="shared" si="100"/>
        <v>0</v>
      </c>
      <c r="T37" s="31">
        <v>0</v>
      </c>
      <c r="U37" s="31">
        <v>0</v>
      </c>
      <c r="V37" s="31">
        <v>0</v>
      </c>
      <c r="W37" s="31">
        <v>0</v>
      </c>
      <c r="X37" s="31">
        <v>0</v>
      </c>
      <c r="Y37" s="31">
        <v>0</v>
      </c>
      <c r="Z37" s="31">
        <v>0</v>
      </c>
      <c r="AA37" s="31">
        <v>0</v>
      </c>
      <c r="AB37" s="31">
        <v>0</v>
      </c>
      <c r="AC37" s="31">
        <v>0</v>
      </c>
      <c r="AD37" s="31">
        <v>0</v>
      </c>
      <c r="AE37" s="31">
        <v>0</v>
      </c>
      <c r="AF37" s="31">
        <f t="shared" si="101"/>
        <v>0</v>
      </c>
      <c r="AG37" s="31">
        <v>0</v>
      </c>
      <c r="AH37" s="31">
        <v>0</v>
      </c>
      <c r="AI37" s="31">
        <v>0</v>
      </c>
      <c r="AJ37" s="31">
        <v>0</v>
      </c>
      <c r="AK37" s="31">
        <v>0</v>
      </c>
      <c r="AL37" s="31">
        <v>0</v>
      </c>
      <c r="AM37" s="31">
        <v>0</v>
      </c>
      <c r="AN37" s="31">
        <v>0</v>
      </c>
      <c r="AO37" s="31">
        <v>0</v>
      </c>
      <c r="AP37" s="31">
        <v>0</v>
      </c>
      <c r="AQ37" s="31">
        <v>0</v>
      </c>
      <c r="AR37" s="31">
        <v>0</v>
      </c>
      <c r="AS37" s="31">
        <f>SUM(AG37:AR37)</f>
        <v>0</v>
      </c>
      <c r="AT37" s="31">
        <v>0</v>
      </c>
      <c r="AU37" s="31">
        <v>0</v>
      </c>
      <c r="AV37" s="31">
        <v>0</v>
      </c>
      <c r="AW37" s="31">
        <v>0</v>
      </c>
      <c r="AX37" s="31">
        <v>0</v>
      </c>
      <c r="AY37" s="31">
        <v>0</v>
      </c>
      <c r="AZ37" s="31">
        <v>0</v>
      </c>
      <c r="BA37" s="31">
        <v>0</v>
      </c>
      <c r="BB37" s="31">
        <v>0</v>
      </c>
      <c r="BC37" s="31">
        <v>0</v>
      </c>
      <c r="BD37" s="31">
        <v>0</v>
      </c>
      <c r="BE37" s="31">
        <v>0</v>
      </c>
      <c r="BF37" s="31">
        <f>SUM(AT37:BE37)</f>
        <v>0</v>
      </c>
      <c r="BG37" s="31">
        <v>0</v>
      </c>
      <c r="BH37" s="31">
        <v>0</v>
      </c>
      <c r="BI37" s="31">
        <v>0</v>
      </c>
      <c r="BJ37" s="31">
        <v>0</v>
      </c>
      <c r="BK37" s="31">
        <v>0</v>
      </c>
      <c r="BL37" s="31">
        <v>0</v>
      </c>
      <c r="BM37" s="31">
        <v>0</v>
      </c>
      <c r="BN37" s="31">
        <v>0</v>
      </c>
      <c r="BO37" s="31">
        <v>0</v>
      </c>
      <c r="BP37" s="31">
        <v>0</v>
      </c>
      <c r="BQ37" s="31">
        <v>0</v>
      </c>
      <c r="BR37" s="31">
        <v>0</v>
      </c>
      <c r="BS37" s="31">
        <f t="shared" si="104"/>
        <v>0</v>
      </c>
      <c r="BT37" s="31">
        <v>0</v>
      </c>
      <c r="BU37" s="31">
        <v>0</v>
      </c>
      <c r="BV37" s="31">
        <v>0</v>
      </c>
      <c r="BW37" s="31">
        <v>0</v>
      </c>
      <c r="BX37" s="31">
        <v>0</v>
      </c>
      <c r="BY37" s="31">
        <v>0</v>
      </c>
      <c r="BZ37" s="31">
        <v>0</v>
      </c>
      <c r="CA37" s="31">
        <v>0</v>
      </c>
      <c r="CB37" s="31">
        <v>0</v>
      </c>
      <c r="CC37" s="31">
        <v>0</v>
      </c>
      <c r="CD37" s="31">
        <v>0</v>
      </c>
      <c r="CE37" s="31">
        <v>0</v>
      </c>
      <c r="CF37" s="31">
        <f t="shared" si="105"/>
        <v>0</v>
      </c>
      <c r="CG37" s="31">
        <v>0</v>
      </c>
      <c r="CH37" s="31">
        <v>0</v>
      </c>
      <c r="CI37" s="31">
        <v>0</v>
      </c>
      <c r="CJ37" s="31"/>
      <c r="CK37" s="31"/>
      <c r="CL37" s="31"/>
      <c r="CM37" s="31"/>
      <c r="CN37" s="31"/>
      <c r="CO37" s="31"/>
      <c r="CP37" s="31"/>
      <c r="CQ37" s="31"/>
      <c r="CR37" s="31"/>
      <c r="CS37" s="14">
        <f t="shared" si="88"/>
        <v>0</v>
      </c>
      <c r="CT37" s="31"/>
      <c r="CU37" s="31"/>
      <c r="CV37" s="31"/>
      <c r="CW37" s="31"/>
      <c r="CX37" s="31"/>
      <c r="CY37" s="31"/>
      <c r="CZ37" s="31"/>
      <c r="DA37" s="31"/>
      <c r="DB37" s="31"/>
      <c r="DC37" s="31"/>
      <c r="DD37" s="31"/>
      <c r="DE37" s="31"/>
      <c r="DF37" s="14">
        <f t="shared" si="89"/>
        <v>0</v>
      </c>
      <c r="DG37" s="89"/>
      <c r="DH37" s="31"/>
      <c r="DI37" s="31"/>
      <c r="DJ37" s="31"/>
      <c r="DK37" s="31"/>
      <c r="DL37" s="31"/>
      <c r="DM37" s="31"/>
      <c r="DN37" s="31"/>
      <c r="DO37" s="31"/>
      <c r="DP37" s="31"/>
      <c r="DQ37" s="31"/>
      <c r="DR37" s="31"/>
      <c r="DS37" s="14">
        <f t="shared" si="91"/>
        <v>0</v>
      </c>
      <c r="DT37" s="89"/>
      <c r="DU37" s="31"/>
      <c r="DV37" s="31"/>
      <c r="DW37" s="31"/>
      <c r="DX37" s="31"/>
      <c r="DY37" s="31"/>
      <c r="DZ37" s="31"/>
      <c r="EA37" s="31"/>
      <c r="EB37" s="31"/>
      <c r="EC37" s="31"/>
      <c r="ED37" s="31"/>
      <c r="EE37" s="31"/>
      <c r="EF37" s="14">
        <f t="shared" si="93"/>
        <v>0</v>
      </c>
      <c r="EG37" s="89"/>
      <c r="EH37" s="31"/>
      <c r="EI37" s="31"/>
      <c r="EJ37" s="31"/>
      <c r="EK37" s="31"/>
      <c r="EL37" s="31"/>
      <c r="EM37" s="31"/>
      <c r="EN37" s="31"/>
      <c r="EO37" s="31"/>
      <c r="EP37" s="31"/>
      <c r="EQ37" s="31"/>
      <c r="ER37" s="31"/>
      <c r="ES37" s="14">
        <f t="shared" si="95"/>
        <v>0</v>
      </c>
      <c r="ET37" s="89"/>
      <c r="EU37" s="31"/>
      <c r="EV37" s="31"/>
      <c r="EW37" s="31"/>
      <c r="EX37" s="31"/>
      <c r="EY37" s="31"/>
      <c r="EZ37" s="31"/>
      <c r="FA37" s="31"/>
      <c r="FB37" s="31"/>
      <c r="FC37" s="31"/>
      <c r="FD37" s="31"/>
      <c r="FE37" s="31">
        <v>0</v>
      </c>
      <c r="FF37" s="14">
        <f t="shared" si="97"/>
        <v>0</v>
      </c>
      <c r="FG37" s="89">
        <v>0</v>
      </c>
      <c r="FH37" s="89">
        <v>0</v>
      </c>
      <c r="FI37" s="89">
        <v>0</v>
      </c>
      <c r="FJ37" s="89">
        <v>0</v>
      </c>
      <c r="FK37" s="89">
        <v>0</v>
      </c>
      <c r="FL37" s="89">
        <v>0</v>
      </c>
      <c r="FM37" s="31"/>
      <c r="FN37" s="31"/>
      <c r="FO37" s="31"/>
      <c r="FP37" s="31"/>
      <c r="FQ37" s="31"/>
      <c r="FR37" s="31"/>
      <c r="FS37" s="14">
        <f t="shared" si="99"/>
        <v>0</v>
      </c>
    </row>
    <row r="38" spans="2:175" s="29" customFormat="1" ht="15">
      <c r="B38" s="30" t="s">
        <v>57</v>
      </c>
      <c r="C38" s="31">
        <f>+C28+C31+C34</f>
        <v>5287747.3582285</v>
      </c>
      <c r="D38" s="31">
        <f>+D28+D31+D34</f>
        <v>4991504.7907684799</v>
      </c>
      <c r="E38" s="31">
        <f>+E28+E31+E34</f>
        <v>5319983.946996822</v>
      </c>
      <c r="F38" s="31">
        <f t="shared" si="106"/>
        <v>15599236.095993802</v>
      </c>
      <c r="G38" s="31">
        <f>SUM(G28:G37)</f>
        <v>8483091.1699299999</v>
      </c>
      <c r="H38" s="31">
        <f t="shared" ref="H38:R38" si="128">SUM(H28:H37)</f>
        <v>6845698.5422321213</v>
      </c>
      <c r="I38" s="31">
        <f t="shared" si="128"/>
        <v>8374105.6025689207</v>
      </c>
      <c r="J38" s="31">
        <f t="shared" si="128"/>
        <v>8755526.1724145189</v>
      </c>
      <c r="K38" s="31">
        <f t="shared" si="128"/>
        <v>9716442.1155603211</v>
      </c>
      <c r="L38" s="31">
        <f t="shared" si="128"/>
        <v>10193153.894134039</v>
      </c>
      <c r="M38" s="31">
        <f t="shared" si="128"/>
        <v>11076169.680037439</v>
      </c>
      <c r="N38" s="31">
        <f t="shared" si="128"/>
        <v>11720916.454969119</v>
      </c>
      <c r="O38" s="31">
        <f t="shared" si="128"/>
        <v>10667483.942510281</v>
      </c>
      <c r="P38" s="31">
        <f t="shared" si="128"/>
        <v>11702939.617028799</v>
      </c>
      <c r="Q38" s="31">
        <f t="shared" si="128"/>
        <v>10893226.236534398</v>
      </c>
      <c r="R38" s="31">
        <f t="shared" si="128"/>
        <v>11691247.926594615</v>
      </c>
      <c r="S38" s="31">
        <f t="shared" si="100"/>
        <v>120120001.35451457</v>
      </c>
      <c r="T38" s="31">
        <v>0</v>
      </c>
      <c r="U38" s="31">
        <v>0</v>
      </c>
      <c r="V38" s="31">
        <v>0</v>
      </c>
      <c r="W38" s="31">
        <v>0</v>
      </c>
      <c r="X38" s="31">
        <v>0</v>
      </c>
      <c r="Y38" s="31">
        <v>0</v>
      </c>
      <c r="Z38" s="31">
        <v>0</v>
      </c>
      <c r="AA38" s="31">
        <v>0</v>
      </c>
      <c r="AB38" s="31">
        <v>0</v>
      </c>
      <c r="AC38" s="31">
        <v>0</v>
      </c>
      <c r="AD38" s="31">
        <v>0</v>
      </c>
      <c r="AE38" s="31">
        <v>0</v>
      </c>
      <c r="AF38" s="31">
        <f t="shared" si="101"/>
        <v>0</v>
      </c>
      <c r="AG38" s="31">
        <f>+AG28+AG31+AG34+AG37</f>
        <v>6074305.1003107196</v>
      </c>
      <c r="AH38" s="31">
        <f t="shared" ref="AH38:AO38" si="129">+AH28+AH31+AH34+AH37</f>
        <v>5749844.1911808001</v>
      </c>
      <c r="AI38" s="31">
        <f t="shared" si="129"/>
        <v>7031012.6314301407</v>
      </c>
      <c r="AJ38" s="31">
        <f t="shared" si="129"/>
        <v>6465074.9258921193</v>
      </c>
      <c r="AK38" s="31">
        <f t="shared" si="129"/>
        <v>9076279.6266191993</v>
      </c>
      <c r="AL38" s="31">
        <f t="shared" si="129"/>
        <v>8551624.0594356004</v>
      </c>
      <c r="AM38" s="31">
        <f t="shared" si="129"/>
        <v>9060405.0921887998</v>
      </c>
      <c r="AN38" s="31">
        <f t="shared" si="129"/>
        <v>8806386.8314553201</v>
      </c>
      <c r="AO38" s="31">
        <f t="shared" si="129"/>
        <v>9823737.904697001</v>
      </c>
      <c r="AP38" s="31">
        <f>+AP28+AP31+AP34+AP37</f>
        <v>10248550.271054521</v>
      </c>
      <c r="AQ38" s="31">
        <f>+AQ28+AQ31+AQ34+AQ37</f>
        <v>9909830.1861861199</v>
      </c>
      <c r="AR38" s="31">
        <f>+AR28+AR31+AR34+AR37</f>
        <v>10882628.170581732</v>
      </c>
      <c r="AS38" s="31">
        <f>SUM(AG38:AR38)</f>
        <v>101679678.99103206</v>
      </c>
      <c r="AT38" s="31">
        <f t="shared" ref="AT38:BD38" si="130">+AT28+AT31+AT34+AT37</f>
        <v>9033002.0579705331</v>
      </c>
      <c r="AU38" s="31">
        <f t="shared" si="130"/>
        <v>6636276.7537080003</v>
      </c>
      <c r="AV38" s="31">
        <f t="shared" si="130"/>
        <v>7671017.4948781002</v>
      </c>
      <c r="AW38" s="31">
        <f t="shared" si="130"/>
        <v>8867201.4815850612</v>
      </c>
      <c r="AX38" s="31">
        <f t="shared" si="130"/>
        <v>10825946.779390501</v>
      </c>
      <c r="AY38" s="31">
        <f t="shared" si="130"/>
        <v>10450290.8493207</v>
      </c>
      <c r="AZ38" s="31">
        <f t="shared" si="130"/>
        <v>10416372.937002501</v>
      </c>
      <c r="BA38" s="31">
        <f t="shared" si="130"/>
        <v>10059581.403042002</v>
      </c>
      <c r="BB38" s="31">
        <f t="shared" si="130"/>
        <v>11061647.222258821</v>
      </c>
      <c r="BC38" s="31">
        <f t="shared" si="130"/>
        <v>11679342.39842332</v>
      </c>
      <c r="BD38" s="31">
        <f t="shared" si="130"/>
        <v>10435684.237240419</v>
      </c>
      <c r="BE38" s="31">
        <f>+BE28+BE31+BE34+BE37</f>
        <v>11089567.769107744</v>
      </c>
      <c r="BF38" s="31">
        <f>SUM(AT38:BE38)</f>
        <v>118225931.3839277</v>
      </c>
      <c r="BG38" s="31">
        <f t="shared" ref="BG38:BR38" si="131">+BG28+BG31+BG34+BG37</f>
        <v>9035096.1123966612</v>
      </c>
      <c r="BH38" s="31">
        <f t="shared" si="131"/>
        <v>6877458.154476</v>
      </c>
      <c r="BI38" s="31">
        <f t="shared" si="131"/>
        <v>9273878.7354800794</v>
      </c>
      <c r="BJ38" s="31">
        <f t="shared" si="131"/>
        <v>8703394.9012924396</v>
      </c>
      <c r="BK38" s="31">
        <f t="shared" si="131"/>
        <v>12875347.609999999</v>
      </c>
      <c r="BL38" s="31">
        <f t="shared" si="131"/>
        <v>11928644.359999999</v>
      </c>
      <c r="BM38" s="31">
        <f t="shared" si="131"/>
        <v>11967965.740000002</v>
      </c>
      <c r="BN38" s="31">
        <f t="shared" si="131"/>
        <v>11623544.84836792</v>
      </c>
      <c r="BO38" s="31">
        <f t="shared" si="131"/>
        <v>12108722.85</v>
      </c>
      <c r="BP38" s="31">
        <f t="shared" si="131"/>
        <v>12646673.189999999</v>
      </c>
      <c r="BQ38" s="31">
        <f t="shared" si="131"/>
        <v>11694604.700000001</v>
      </c>
      <c r="BR38" s="31">
        <f t="shared" si="131"/>
        <v>13059999.311000001</v>
      </c>
      <c r="BS38" s="31">
        <f t="shared" si="104"/>
        <v>131795330.51301309</v>
      </c>
      <c r="BT38" s="31">
        <f t="shared" ref="BT38:CD38" si="132">+BT28+BT31+BT34+BT37</f>
        <v>10064159.864586299</v>
      </c>
      <c r="BU38" s="31">
        <f t="shared" si="132"/>
        <v>5880426.3499999996</v>
      </c>
      <c r="BV38" s="31">
        <f t="shared" si="132"/>
        <v>7381761.8386055594</v>
      </c>
      <c r="BW38" s="31">
        <f>+BW28+BW31+BW34+BW37</f>
        <v>9643972.4499999993</v>
      </c>
      <c r="BX38" s="31">
        <f t="shared" si="132"/>
        <v>12983475.299999999</v>
      </c>
      <c r="BY38" s="31">
        <f t="shared" si="132"/>
        <v>12390944.705623759</v>
      </c>
      <c r="BZ38" s="31">
        <f t="shared" si="132"/>
        <v>10829023.039813999</v>
      </c>
      <c r="CA38" s="31">
        <f t="shared" si="132"/>
        <v>12312298.162570691</v>
      </c>
      <c r="CB38" s="31">
        <f t="shared" si="132"/>
        <v>12270760.020000001</v>
      </c>
      <c r="CC38" s="31">
        <f t="shared" si="132"/>
        <v>11546597.068790391</v>
      </c>
      <c r="CD38" s="31">
        <f t="shared" si="132"/>
        <v>12957037.212142831</v>
      </c>
      <c r="CE38" s="31">
        <f>+CE28+CE31+CE34+CE37</f>
        <v>13858160.557847135</v>
      </c>
      <c r="CF38" s="31">
        <f t="shared" si="105"/>
        <v>132118616.56998065</v>
      </c>
      <c r="CG38" s="31">
        <f>+CG28+CG31+CG34+CG37</f>
        <v>10346329.409400001</v>
      </c>
      <c r="CH38" s="31">
        <f>+CH28+CH31+CH34+CH37</f>
        <v>8319670.7000000002</v>
      </c>
      <c r="CI38" s="31">
        <f t="shared" ref="CI38:CR38" si="133">+CI28+CI31+CI34+CI37</f>
        <v>5917747.3799999999</v>
      </c>
      <c r="CJ38" s="31">
        <f t="shared" si="133"/>
        <v>1193768.7794016013</v>
      </c>
      <c r="CK38" s="31">
        <f t="shared" si="133"/>
        <v>4114135.1018130388</v>
      </c>
      <c r="CL38" s="31">
        <f t="shared" si="133"/>
        <v>5155417.5050454009</v>
      </c>
      <c r="CM38" s="31">
        <f t="shared" si="133"/>
        <v>3895789.8898676028</v>
      </c>
      <c r="CN38" s="31">
        <f t="shared" si="133"/>
        <v>3630063.9659584006</v>
      </c>
      <c r="CO38" s="31">
        <f t="shared" si="133"/>
        <v>5549293.7000000002</v>
      </c>
      <c r="CP38" s="31">
        <f t="shared" si="133"/>
        <v>5287128.99</v>
      </c>
      <c r="CQ38" s="31">
        <f t="shared" si="133"/>
        <v>7552771.7309927</v>
      </c>
      <c r="CR38" s="31">
        <f t="shared" si="133"/>
        <v>6664713.5253350595</v>
      </c>
      <c r="CS38" s="14">
        <f t="shared" si="88"/>
        <v>67626830.677813813</v>
      </c>
      <c r="CT38" s="31">
        <f t="shared" ref="CT38:DD38" si="134">+CT28+CT31+CT34+CT37</f>
        <v>6622079.7677573198</v>
      </c>
      <c r="CU38" s="31">
        <f t="shared" si="134"/>
        <v>5875107.4408518802</v>
      </c>
      <c r="CV38" s="31">
        <f t="shared" si="134"/>
        <v>6422949.1019773195</v>
      </c>
      <c r="CW38" s="31">
        <f t="shared" si="134"/>
        <v>6692759.01895204</v>
      </c>
      <c r="CX38" s="31">
        <f t="shared" si="134"/>
        <v>8461535.0678259805</v>
      </c>
      <c r="CY38" s="31">
        <f t="shared" si="134"/>
        <v>8332431.9011638397</v>
      </c>
      <c r="CZ38" s="31">
        <f t="shared" si="134"/>
        <v>7924250.9911918398</v>
      </c>
      <c r="DA38" s="31">
        <f t="shared" si="134"/>
        <v>9866489.9461237602</v>
      </c>
      <c r="DB38" s="31">
        <f t="shared" si="134"/>
        <v>8039267.3731617592</v>
      </c>
      <c r="DC38" s="31">
        <f t="shared" si="134"/>
        <v>9342782.9788633622</v>
      </c>
      <c r="DD38" s="31">
        <f t="shared" si="134"/>
        <v>9111281.5093220007</v>
      </c>
      <c r="DE38" s="31">
        <f>+DE28+DE31+DE34+DE37</f>
        <v>8758506.7516375184</v>
      </c>
      <c r="DF38" s="14">
        <f t="shared" si="89"/>
        <v>95449441.848828629</v>
      </c>
      <c r="DG38" s="89">
        <f t="shared" ref="DG38:DQ38" si="135">+DG28+DG31+DG34+DG37</f>
        <v>7781747.3195013599</v>
      </c>
      <c r="DH38" s="31">
        <f t="shared" si="135"/>
        <v>5530312.6770000001</v>
      </c>
      <c r="DI38" s="31">
        <f t="shared" si="135"/>
        <v>6279982.1800000006</v>
      </c>
      <c r="DJ38" s="31">
        <f t="shared" si="135"/>
        <v>8584042.1899999995</v>
      </c>
      <c r="DK38" s="31">
        <f t="shared" si="135"/>
        <v>7768585.9699999997</v>
      </c>
      <c r="DL38" s="31">
        <f t="shared" si="135"/>
        <v>10668215.355800001</v>
      </c>
      <c r="DM38" s="31">
        <f t="shared" si="135"/>
        <v>13843330.369999999</v>
      </c>
      <c r="DN38" s="31">
        <f t="shared" si="135"/>
        <v>12836760.710000001</v>
      </c>
      <c r="DO38" s="31">
        <f t="shared" si="135"/>
        <v>12843448.2919716</v>
      </c>
      <c r="DP38" s="31">
        <f t="shared" si="135"/>
        <v>12800210.593836959</v>
      </c>
      <c r="DQ38" s="31">
        <f t="shared" si="135"/>
        <v>7823624.3916021604</v>
      </c>
      <c r="DR38" s="31">
        <f>+DR28+DR31+DR34+DR37</f>
        <v>9134558.7461223006</v>
      </c>
      <c r="DS38" s="14">
        <f t="shared" si="91"/>
        <v>115894818.79583438</v>
      </c>
      <c r="DT38" s="89">
        <f t="shared" ref="DT38:ED38" si="136">+DT28+DT31+DT34+DT37</f>
        <v>3291696.7739365199</v>
      </c>
      <c r="DU38" s="31">
        <f t="shared" si="136"/>
        <v>1957331.31717248</v>
      </c>
      <c r="DV38" s="31">
        <f t="shared" si="136"/>
        <v>6888826.0261068391</v>
      </c>
      <c r="DW38" s="31">
        <f t="shared" si="136"/>
        <v>10329536.529999999</v>
      </c>
      <c r="DX38" s="31">
        <f t="shared" si="136"/>
        <v>11557263.57</v>
      </c>
      <c r="DY38" s="31">
        <f t="shared" si="136"/>
        <v>12324685.945174402</v>
      </c>
      <c r="DZ38" s="31">
        <f t="shared" si="136"/>
        <v>12986460.08</v>
      </c>
      <c r="EA38" s="31">
        <f t="shared" si="136"/>
        <v>12615120.718467839</v>
      </c>
      <c r="EB38" s="31">
        <f t="shared" si="136"/>
        <v>12761848.84301592</v>
      </c>
      <c r="EC38" s="31">
        <f t="shared" si="136"/>
        <v>13768141.75840616</v>
      </c>
      <c r="ED38" s="31">
        <f t="shared" si="136"/>
        <v>11037426.07</v>
      </c>
      <c r="EE38" s="31">
        <f>+EE28+EE31+EE34+EE37</f>
        <v>13660131.759999998</v>
      </c>
      <c r="EF38" s="14">
        <f t="shared" si="93"/>
        <v>123178469.39228016</v>
      </c>
      <c r="EG38" s="89">
        <f t="shared" ref="EG38:EQ38" si="137">+EG28+EG31+EG34+EG37</f>
        <v>8642614.9476292394</v>
      </c>
      <c r="EH38" s="31">
        <f t="shared" si="137"/>
        <v>9791807.3710583989</v>
      </c>
      <c r="EI38" s="31">
        <f t="shared" si="137"/>
        <v>11227797.760000002</v>
      </c>
      <c r="EJ38" s="31">
        <f t="shared" si="137"/>
        <v>11274910.98</v>
      </c>
      <c r="EK38" s="31">
        <f t="shared" si="137"/>
        <v>16549037.010000002</v>
      </c>
      <c r="EL38" s="31">
        <f t="shared" si="137"/>
        <v>16003209.630000001</v>
      </c>
      <c r="EM38" s="31">
        <f t="shared" si="137"/>
        <v>16523001.99</v>
      </c>
      <c r="EN38" s="31">
        <f t="shared" si="137"/>
        <v>17209077.490000002</v>
      </c>
      <c r="EO38" s="31">
        <f t="shared" si="137"/>
        <v>16693376.470000001</v>
      </c>
      <c r="EP38" s="31">
        <f t="shared" si="137"/>
        <v>17648535.824928638</v>
      </c>
      <c r="EQ38" s="31">
        <f t="shared" si="137"/>
        <v>15525447.229999999</v>
      </c>
      <c r="ER38" s="31">
        <f>+ER28+ER31+ER34+ER37</f>
        <v>18508082.797250893</v>
      </c>
      <c r="ES38" s="14">
        <f t="shared" si="95"/>
        <v>175596899.50086716</v>
      </c>
      <c r="ET38" s="89">
        <f t="shared" ref="ET38:FD38" si="138">+ET28+ET31+ET34+ET37</f>
        <v>13488193.750799999</v>
      </c>
      <c r="EU38" s="31">
        <f t="shared" si="138"/>
        <v>11043551.224865839</v>
      </c>
      <c r="EV38" s="31">
        <f t="shared" si="138"/>
        <v>13100547.16</v>
      </c>
      <c r="EW38" s="31">
        <f t="shared" si="138"/>
        <v>12593184.84561104</v>
      </c>
      <c r="EX38" s="31">
        <f t="shared" si="138"/>
        <v>15249089.609999999</v>
      </c>
      <c r="EY38" s="31">
        <f t="shared" si="138"/>
        <v>15320752.810000001</v>
      </c>
      <c r="EZ38" s="31">
        <f t="shared" si="138"/>
        <v>14280252.470000001</v>
      </c>
      <c r="FA38" s="31">
        <f t="shared" si="138"/>
        <v>15757796.890000001</v>
      </c>
      <c r="FB38" s="31">
        <f t="shared" si="138"/>
        <v>15343742.959999999</v>
      </c>
      <c r="FC38" s="31">
        <f t="shared" si="138"/>
        <v>15651295.050000001</v>
      </c>
      <c r="FD38" s="31">
        <f t="shared" si="138"/>
        <v>12988347.16</v>
      </c>
      <c r="FE38" s="31">
        <f>+FE28+FE31+FE34+FE37</f>
        <v>16203405.31658376</v>
      </c>
      <c r="FF38" s="14">
        <f t="shared" si="97"/>
        <v>171020159.24786061</v>
      </c>
      <c r="FG38" s="89">
        <f t="shared" ref="FG38:FQ38" si="139">+FG28+FG31+FG34+FG37</f>
        <v>11835675.2734922</v>
      </c>
      <c r="FH38" s="31">
        <f t="shared" si="139"/>
        <v>8634839.9595379997</v>
      </c>
      <c r="FI38" s="31">
        <f t="shared" si="139"/>
        <v>11943210.399999999</v>
      </c>
      <c r="FJ38" s="31">
        <f t="shared" si="139"/>
        <v>13854041.15</v>
      </c>
      <c r="FK38" s="31">
        <f t="shared" si="139"/>
        <v>14932733.840000002</v>
      </c>
      <c r="FL38" s="31">
        <f t="shared" si="139"/>
        <v>14518097.349641399</v>
      </c>
      <c r="FM38" s="31">
        <f t="shared" si="139"/>
        <v>16617742.17777428</v>
      </c>
      <c r="FN38" s="31">
        <f t="shared" si="139"/>
        <v>0</v>
      </c>
      <c r="FO38" s="31">
        <f t="shared" si="139"/>
        <v>0</v>
      </c>
      <c r="FP38" s="31">
        <f t="shared" si="139"/>
        <v>0</v>
      </c>
      <c r="FQ38" s="31">
        <f t="shared" si="139"/>
        <v>0</v>
      </c>
      <c r="FR38" s="31">
        <f>+FR28+FR31+FR34+FR37</f>
        <v>0</v>
      </c>
      <c r="FS38" s="14">
        <f t="shared" si="99"/>
        <v>92336340.150445879</v>
      </c>
    </row>
    <row r="39" spans="2:175" ht="24">
      <c r="B39" s="77" t="s">
        <v>76</v>
      </c>
      <c r="DU39" s="90">
        <f>DU38-DT38</f>
        <v>-1334365.4567640398</v>
      </c>
      <c r="EH39" s="90"/>
      <c r="EU39" s="90"/>
    </row>
    <row r="40" spans="2:175">
      <c r="B40" s="75"/>
    </row>
  </sheetData>
  <mergeCells count="61">
    <mergeCell ref="C26:E26"/>
    <mergeCell ref="F26:F27"/>
    <mergeCell ref="G26:R26"/>
    <mergeCell ref="AF6:AF7"/>
    <mergeCell ref="BS26:BS27"/>
    <mergeCell ref="BS6:BS7"/>
    <mergeCell ref="AG6:AR6"/>
    <mergeCell ref="AS6:AS7"/>
    <mergeCell ref="AT6:BE6"/>
    <mergeCell ref="BF6:BF7"/>
    <mergeCell ref="BG6:BR6"/>
    <mergeCell ref="AG26:AR26"/>
    <mergeCell ref="AS26:AS27"/>
    <mergeCell ref="AT26:BE26"/>
    <mergeCell ref="BF26:BF27"/>
    <mergeCell ref="BG26:BR26"/>
    <mergeCell ref="CS6:CS7"/>
    <mergeCell ref="CG26:CR26"/>
    <mergeCell ref="CS26:CS27"/>
    <mergeCell ref="A1:B1"/>
    <mergeCell ref="A2:B2"/>
    <mergeCell ref="A3:B3"/>
    <mergeCell ref="S6:S7"/>
    <mergeCell ref="T6:AE6"/>
    <mergeCell ref="C6:E6"/>
    <mergeCell ref="G6:R6"/>
    <mergeCell ref="B6:B7"/>
    <mergeCell ref="F6:F7"/>
    <mergeCell ref="S26:S27"/>
    <mergeCell ref="T26:AE26"/>
    <mergeCell ref="AF26:AF27"/>
    <mergeCell ref="B26:B27"/>
    <mergeCell ref="BT6:CE6"/>
    <mergeCell ref="CF6:CF7"/>
    <mergeCell ref="BT26:CE26"/>
    <mergeCell ref="CF26:CF27"/>
    <mergeCell ref="CG6:CR6"/>
    <mergeCell ref="EG6:ER6"/>
    <mergeCell ref="ES6:ES7"/>
    <mergeCell ref="EG26:ER26"/>
    <mergeCell ref="ES26:ES27"/>
    <mergeCell ref="CT6:DE6"/>
    <mergeCell ref="DF6:DF7"/>
    <mergeCell ref="CT26:DE26"/>
    <mergeCell ref="DF26:DF27"/>
    <mergeCell ref="DT6:EE6"/>
    <mergeCell ref="EF6:EF7"/>
    <mergeCell ref="DT26:EE26"/>
    <mergeCell ref="EF26:EF27"/>
    <mergeCell ref="DG6:DR6"/>
    <mergeCell ref="DS6:DS7"/>
    <mergeCell ref="DG26:DR26"/>
    <mergeCell ref="DS26:DS27"/>
    <mergeCell ref="FG6:FR6"/>
    <mergeCell ref="FS6:FS7"/>
    <mergeCell ref="FG26:FR26"/>
    <mergeCell ref="FS26:FS27"/>
    <mergeCell ref="ET6:FE6"/>
    <mergeCell ref="FF6:FF7"/>
    <mergeCell ref="ET26:FE26"/>
    <mergeCell ref="FF26:FF27"/>
  </mergeCells>
  <hyperlinks>
    <hyperlink ref="A1" location="ÍNDICE!A1" display="ÍNDICE"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114"/>
  <sheetViews>
    <sheetView zoomScale="85" zoomScaleNormal="85" workbookViewId="0">
      <pane xSplit="2" ySplit="3" topLeftCell="FD7" activePane="bottomRight" state="frozen"/>
      <selection pane="topRight" activeCell="C1" sqref="C1"/>
      <selection pane="bottomLeft" activeCell="A4" sqref="A4"/>
      <selection pane="bottomRight" activeCell="FF12" sqref="FF12"/>
    </sheetView>
  </sheetViews>
  <sheetFormatPr baseColWidth="10" defaultColWidth="11.42578125" defaultRowHeight="12.75"/>
  <cols>
    <col min="1" max="1" width="7.7109375" style="26" customWidth="1"/>
    <col min="2" max="2" width="40.7109375" style="26" customWidth="1"/>
    <col min="3" max="3" width="12.7109375" style="38" customWidth="1"/>
    <col min="4" max="77" width="12.7109375" style="26" customWidth="1"/>
    <col min="78" max="78" width="12.28515625" style="26" customWidth="1"/>
    <col min="79" max="79" width="12.42578125" style="26" customWidth="1"/>
    <col min="80" max="80" width="12.28515625" style="26" customWidth="1"/>
    <col min="81" max="81" width="15.5703125" style="26" customWidth="1"/>
    <col min="82" max="88" width="11.42578125" style="26"/>
    <col min="89" max="89" width="13" style="26" customWidth="1"/>
    <col min="90" max="90" width="13.7109375" style="26" customWidth="1"/>
    <col min="91" max="91" width="13.28515625" style="26" customWidth="1"/>
    <col min="92" max="92" width="12.42578125" style="26" customWidth="1"/>
    <col min="93" max="93" width="12.28515625" style="26" customWidth="1"/>
    <col min="94" max="94" width="15.5703125" style="26" customWidth="1"/>
    <col min="95" max="95" width="12.85546875" style="26" customWidth="1"/>
    <col min="96" max="96" width="12.28515625" style="26" customWidth="1"/>
    <col min="97" max="98" width="11.42578125" style="26"/>
    <col min="99" max="99" width="12.28515625" style="26" customWidth="1"/>
    <col min="100" max="100" width="13.42578125" style="26" customWidth="1"/>
    <col min="101" max="101" width="12.42578125" style="26" customWidth="1"/>
    <col min="102" max="104" width="11.42578125" style="26"/>
    <col min="105" max="105" width="12.42578125" style="26" customWidth="1"/>
    <col min="106" max="106" width="12.28515625" style="26" customWidth="1"/>
    <col min="107" max="107" width="15.5703125" style="26" customWidth="1"/>
    <col min="108" max="108" width="12.85546875" style="26" customWidth="1"/>
    <col min="109" max="109" width="13.5703125" style="26" customWidth="1"/>
    <col min="110" max="110" width="12.42578125" style="26" customWidth="1"/>
    <col min="111" max="111" width="12.42578125" style="26" bestFit="1" customWidth="1"/>
    <col min="112" max="112" width="12.28515625" style="26" customWidth="1"/>
    <col min="113" max="113" width="15" style="26" customWidth="1"/>
    <col min="114" max="114" width="13.42578125" style="26" bestFit="1" customWidth="1"/>
    <col min="115" max="115" width="13.85546875" style="26" customWidth="1"/>
    <col min="116" max="116" width="13.42578125" style="26" bestFit="1" customWidth="1"/>
    <col min="117" max="117" width="13.5703125" style="26" bestFit="1" customWidth="1"/>
    <col min="118" max="119" width="13.42578125" style="26" bestFit="1" customWidth="1"/>
    <col min="120" max="120" width="15.85546875" style="26" bestFit="1" customWidth="1"/>
    <col min="121" max="121" width="14" style="26" customWidth="1"/>
    <col min="122" max="123" width="13.42578125" style="26" bestFit="1" customWidth="1"/>
    <col min="124" max="125" width="12.140625" style="26" bestFit="1" customWidth="1"/>
    <col min="126" max="126" width="13.7109375" style="26" customWidth="1"/>
    <col min="127" max="127" width="12.140625" style="26" bestFit="1" customWidth="1"/>
    <col min="128" max="128" width="12.28515625" style="26" customWidth="1"/>
    <col min="129" max="129" width="13.42578125" style="26" customWidth="1"/>
    <col min="130" max="130" width="11.42578125" style="26"/>
    <col min="131" max="132" width="13.42578125" style="26" bestFit="1" customWidth="1"/>
    <col min="133" max="133" width="15.85546875" style="26" bestFit="1" customWidth="1"/>
    <col min="134" max="134" width="14" style="26" customWidth="1"/>
    <col min="135" max="136" width="13.42578125" style="26" bestFit="1" customWidth="1"/>
    <col min="137" max="137" width="12.5703125" style="26" bestFit="1" customWidth="1"/>
    <col min="138" max="138" width="12.85546875" style="26" customWidth="1"/>
    <col min="139" max="139" width="13.7109375" style="26" customWidth="1"/>
    <col min="140" max="140" width="12.5703125" style="26" bestFit="1" customWidth="1"/>
    <col min="141" max="141" width="17.42578125" style="26" customWidth="1"/>
    <col min="142" max="142" width="13.42578125" style="26" customWidth="1"/>
    <col min="143" max="143" width="13.5703125" style="26" customWidth="1"/>
    <col min="144" max="145" width="13.42578125" style="26" bestFit="1" customWidth="1"/>
    <col min="146" max="146" width="15.85546875" style="26" bestFit="1" customWidth="1"/>
    <col min="147" max="147" width="14" style="26" customWidth="1"/>
    <col min="148" max="149" width="13.42578125" style="26" bestFit="1" customWidth="1"/>
    <col min="150" max="150" width="12.5703125" style="26" bestFit="1" customWidth="1"/>
    <col min="151" max="151" width="12.85546875" style="26" customWidth="1"/>
    <col min="152" max="152" width="13.7109375" style="26" customWidth="1"/>
    <col min="153" max="153" width="12.5703125" style="26" bestFit="1" customWidth="1"/>
    <col min="154" max="154" width="17.42578125" style="26" customWidth="1"/>
    <col min="155" max="155" width="13.42578125" style="26" customWidth="1"/>
    <col min="156" max="156" width="13.5703125" style="26" customWidth="1"/>
    <col min="157" max="158" width="13.42578125" style="26" bestFit="1" customWidth="1"/>
    <col min="159" max="159" width="15.85546875" style="26" bestFit="1" customWidth="1"/>
    <col min="160" max="160" width="14" style="26" customWidth="1"/>
    <col min="161" max="162" width="13.42578125" style="26" bestFit="1" customWidth="1"/>
    <col min="163" max="163" width="12.5703125" style="26" bestFit="1" customWidth="1"/>
    <col min="164" max="164" width="12.85546875" style="26" customWidth="1"/>
    <col min="165" max="165" width="13.7109375" style="26" customWidth="1"/>
    <col min="166" max="166" width="12.5703125" style="26" bestFit="1" customWidth="1"/>
    <col min="167" max="167" width="17.42578125" style="26" customWidth="1"/>
    <col min="168" max="168" width="13.42578125" style="26" customWidth="1"/>
    <col min="169" max="169" width="13.5703125" style="26" customWidth="1"/>
    <col min="170" max="16384" width="11.42578125" style="26"/>
  </cols>
  <sheetData>
    <row r="1" spans="1:169" ht="15">
      <c r="A1" s="102" t="s">
        <v>0</v>
      </c>
      <c r="B1" s="102"/>
    </row>
    <row r="2" spans="1:169" ht="30" customHeight="1">
      <c r="A2" s="103" t="s">
        <v>77</v>
      </c>
      <c r="B2" s="103"/>
    </row>
    <row r="3" spans="1:169" ht="15" customHeight="1">
      <c r="A3" s="104" t="s">
        <v>10</v>
      </c>
      <c r="B3" s="104"/>
      <c r="AE3" s="39"/>
    </row>
    <row r="4" spans="1:169">
      <c r="AE4" s="39"/>
    </row>
    <row r="5" spans="1:169" s="33" customFormat="1" ht="15">
      <c r="B5" s="40" t="s">
        <v>78</v>
      </c>
      <c r="C5" s="41"/>
      <c r="AU5" s="42"/>
      <c r="AV5" s="42"/>
      <c r="AW5" s="42"/>
      <c r="AX5" s="42"/>
      <c r="AY5" s="42"/>
      <c r="AZ5" s="42"/>
      <c r="BA5" s="42"/>
    </row>
    <row r="6" spans="1:169" s="3" customFormat="1" ht="15">
      <c r="B6" s="105" t="s">
        <v>12</v>
      </c>
      <c r="C6" s="99">
        <v>2013</v>
      </c>
      <c r="D6" s="99"/>
      <c r="E6" s="99"/>
      <c r="F6" s="99">
        <v>2014</v>
      </c>
      <c r="G6" s="99"/>
      <c r="H6" s="99"/>
      <c r="I6" s="99"/>
      <c r="J6" s="99"/>
      <c r="K6" s="99"/>
      <c r="L6" s="99"/>
      <c r="M6" s="99"/>
      <c r="N6" s="99"/>
      <c r="O6" s="99"/>
      <c r="P6" s="99"/>
      <c r="Q6" s="99"/>
      <c r="R6" s="99">
        <v>2015</v>
      </c>
      <c r="S6" s="99"/>
      <c r="T6" s="99"/>
      <c r="U6" s="99"/>
      <c r="V6" s="99"/>
      <c r="W6" s="99"/>
      <c r="X6" s="99"/>
      <c r="Y6" s="99"/>
      <c r="Z6" s="99"/>
      <c r="AA6" s="99"/>
      <c r="AB6" s="99"/>
      <c r="AC6" s="99"/>
      <c r="AD6" s="99">
        <v>2016</v>
      </c>
      <c r="AE6" s="99"/>
      <c r="AF6" s="99"/>
      <c r="AG6" s="99"/>
      <c r="AH6" s="99"/>
      <c r="AI6" s="99"/>
      <c r="AJ6" s="99"/>
      <c r="AK6" s="99"/>
      <c r="AL6" s="99"/>
      <c r="AM6" s="99"/>
      <c r="AN6" s="99"/>
      <c r="AO6" s="99"/>
      <c r="AP6" s="99">
        <v>2017</v>
      </c>
      <c r="AQ6" s="99"/>
      <c r="AR6" s="99"/>
      <c r="AS6" s="99"/>
      <c r="AT6" s="99"/>
      <c r="AU6" s="99"/>
      <c r="AV6" s="99"/>
      <c r="AW6" s="99"/>
      <c r="AX6" s="99"/>
      <c r="AY6" s="99"/>
      <c r="AZ6" s="99"/>
      <c r="BA6" s="99"/>
      <c r="BB6" s="99">
        <v>2018</v>
      </c>
      <c r="BC6" s="99"/>
      <c r="BD6" s="99"/>
      <c r="BE6" s="99"/>
      <c r="BF6" s="99"/>
      <c r="BG6" s="99"/>
      <c r="BH6" s="99"/>
      <c r="BI6" s="99"/>
      <c r="BJ6" s="99"/>
      <c r="BK6" s="99"/>
      <c r="BL6" s="99"/>
      <c r="BM6" s="99"/>
      <c r="BN6" s="99">
        <v>2019</v>
      </c>
      <c r="BO6" s="99"/>
      <c r="BP6" s="99"/>
      <c r="BQ6" s="99"/>
      <c r="BR6" s="99"/>
      <c r="BS6" s="99"/>
      <c r="BT6" s="99"/>
      <c r="BU6" s="99"/>
      <c r="BV6" s="99"/>
      <c r="BW6" s="99"/>
      <c r="BX6" s="99"/>
      <c r="BY6" s="99"/>
      <c r="BZ6" s="100" t="s">
        <v>20</v>
      </c>
      <c r="CA6" s="99">
        <v>2020</v>
      </c>
      <c r="CB6" s="99"/>
      <c r="CC6" s="99"/>
      <c r="CD6" s="99"/>
      <c r="CE6" s="99"/>
      <c r="CF6" s="99"/>
      <c r="CG6" s="99"/>
      <c r="CH6" s="99"/>
      <c r="CI6" s="99"/>
      <c r="CJ6" s="99"/>
      <c r="CK6" s="99"/>
      <c r="CL6" s="99"/>
      <c r="CM6" s="100" t="s">
        <v>21</v>
      </c>
      <c r="CN6" s="99">
        <v>2021</v>
      </c>
      <c r="CO6" s="99"/>
      <c r="CP6" s="99"/>
      <c r="CQ6" s="99"/>
      <c r="CR6" s="99"/>
      <c r="CS6" s="99"/>
      <c r="CT6" s="99"/>
      <c r="CU6" s="99"/>
      <c r="CV6" s="99"/>
      <c r="CW6" s="99"/>
      <c r="CX6" s="99"/>
      <c r="CY6" s="99"/>
      <c r="CZ6" s="100" t="s">
        <v>22</v>
      </c>
      <c r="DA6" s="99">
        <v>2022</v>
      </c>
      <c r="DB6" s="99"/>
      <c r="DC6" s="99"/>
      <c r="DD6" s="99"/>
      <c r="DE6" s="99"/>
      <c r="DF6" s="99"/>
      <c r="DG6" s="99"/>
      <c r="DH6" s="99"/>
      <c r="DI6" s="99"/>
      <c r="DJ6" s="99"/>
      <c r="DK6" s="99"/>
      <c r="DL6" s="99"/>
      <c r="DM6" s="100" t="s">
        <v>23</v>
      </c>
      <c r="DN6" s="99">
        <v>2023</v>
      </c>
      <c r="DO6" s="99"/>
      <c r="DP6" s="99"/>
      <c r="DQ6" s="99"/>
      <c r="DR6" s="99"/>
      <c r="DS6" s="99"/>
      <c r="DT6" s="99"/>
      <c r="DU6" s="99"/>
      <c r="DV6" s="99"/>
      <c r="DW6" s="99"/>
      <c r="DX6" s="99"/>
      <c r="DY6" s="99"/>
      <c r="DZ6" s="100" t="s">
        <v>24</v>
      </c>
      <c r="EA6" s="99">
        <v>2024</v>
      </c>
      <c r="EB6" s="99"/>
      <c r="EC6" s="99"/>
      <c r="ED6" s="99"/>
      <c r="EE6" s="99"/>
      <c r="EF6" s="99"/>
      <c r="EG6" s="99"/>
      <c r="EH6" s="99"/>
      <c r="EI6" s="99"/>
      <c r="EJ6" s="99"/>
      <c r="EK6" s="99"/>
      <c r="EL6" s="99"/>
      <c r="EM6" s="100" t="s">
        <v>25</v>
      </c>
      <c r="EN6" s="99">
        <v>2025</v>
      </c>
      <c r="EO6" s="99"/>
      <c r="EP6" s="99"/>
      <c r="EQ6" s="99"/>
      <c r="ER6" s="99"/>
      <c r="ES6" s="99"/>
      <c r="ET6" s="99"/>
      <c r="EU6" s="99"/>
      <c r="EV6" s="99"/>
      <c r="EW6" s="99"/>
      <c r="EX6" s="99"/>
      <c r="EY6" s="99"/>
      <c r="EZ6" s="100" t="s">
        <v>26</v>
      </c>
      <c r="FA6" s="99">
        <v>2026</v>
      </c>
      <c r="FB6" s="99"/>
      <c r="FC6" s="99"/>
      <c r="FD6" s="99"/>
      <c r="FE6" s="99"/>
      <c r="FF6" s="99"/>
      <c r="FG6" s="99"/>
      <c r="FH6" s="99"/>
      <c r="FI6" s="99"/>
      <c r="FJ6" s="99"/>
      <c r="FK6" s="99"/>
      <c r="FL6" s="99"/>
      <c r="FM6" s="100" t="s">
        <v>158</v>
      </c>
    </row>
    <row r="7" spans="1:169" s="3" customFormat="1" ht="30">
      <c r="B7" s="106"/>
      <c r="C7" s="11" t="s">
        <v>36</v>
      </c>
      <c r="D7" s="11" t="s">
        <v>37</v>
      </c>
      <c r="E7" s="11" t="s">
        <v>38</v>
      </c>
      <c r="F7" s="11" t="s">
        <v>27</v>
      </c>
      <c r="G7" s="11" t="s">
        <v>28</v>
      </c>
      <c r="H7" s="11" t="s">
        <v>29</v>
      </c>
      <c r="I7" s="11" t="s">
        <v>30</v>
      </c>
      <c r="J7" s="11" t="s">
        <v>31</v>
      </c>
      <c r="K7" s="11" t="s">
        <v>32</v>
      </c>
      <c r="L7" s="11" t="s">
        <v>33</v>
      </c>
      <c r="M7" s="11" t="s">
        <v>34</v>
      </c>
      <c r="N7" s="11" t="s">
        <v>35</v>
      </c>
      <c r="O7" s="11" t="s">
        <v>36</v>
      </c>
      <c r="P7" s="11" t="s">
        <v>37</v>
      </c>
      <c r="Q7" s="11" t="s">
        <v>38</v>
      </c>
      <c r="R7" s="11" t="s">
        <v>27</v>
      </c>
      <c r="S7" s="11" t="s">
        <v>28</v>
      </c>
      <c r="T7" s="11" t="s">
        <v>29</v>
      </c>
      <c r="U7" s="11" t="s">
        <v>30</v>
      </c>
      <c r="V7" s="11" t="s">
        <v>31</v>
      </c>
      <c r="W7" s="11" t="s">
        <v>32</v>
      </c>
      <c r="X7" s="11" t="s">
        <v>33</v>
      </c>
      <c r="Y7" s="11" t="s">
        <v>34</v>
      </c>
      <c r="Z7" s="11" t="s">
        <v>35</v>
      </c>
      <c r="AA7" s="11" t="s">
        <v>36</v>
      </c>
      <c r="AB7" s="11" t="s">
        <v>37</v>
      </c>
      <c r="AC7" s="11" t="s">
        <v>38</v>
      </c>
      <c r="AD7" s="11" t="s">
        <v>27</v>
      </c>
      <c r="AE7" s="11" t="s">
        <v>28</v>
      </c>
      <c r="AF7" s="11" t="s">
        <v>29</v>
      </c>
      <c r="AG7" s="11" t="s">
        <v>30</v>
      </c>
      <c r="AH7" s="11" t="s">
        <v>31</v>
      </c>
      <c r="AI7" s="11" t="s">
        <v>32</v>
      </c>
      <c r="AJ7" s="11" t="s">
        <v>33</v>
      </c>
      <c r="AK7" s="11" t="s">
        <v>34</v>
      </c>
      <c r="AL7" s="11" t="s">
        <v>35</v>
      </c>
      <c r="AM7" s="11" t="s">
        <v>36</v>
      </c>
      <c r="AN7" s="11" t="s">
        <v>37</v>
      </c>
      <c r="AO7" s="11" t="s">
        <v>38</v>
      </c>
      <c r="AP7" s="11" t="s">
        <v>27</v>
      </c>
      <c r="AQ7" s="11" t="s">
        <v>28</v>
      </c>
      <c r="AR7" s="11" t="s">
        <v>29</v>
      </c>
      <c r="AS7" s="11" t="s">
        <v>30</v>
      </c>
      <c r="AT7" s="11" t="s">
        <v>31</v>
      </c>
      <c r="AU7" s="11" t="s">
        <v>32</v>
      </c>
      <c r="AV7" s="11" t="s">
        <v>33</v>
      </c>
      <c r="AW7" s="11" t="s">
        <v>34</v>
      </c>
      <c r="AX7" s="11" t="s">
        <v>35</v>
      </c>
      <c r="AY7" s="11" t="s">
        <v>36</v>
      </c>
      <c r="AZ7" s="11" t="s">
        <v>37</v>
      </c>
      <c r="BA7" s="11" t="s">
        <v>38</v>
      </c>
      <c r="BB7" s="11" t="s">
        <v>27</v>
      </c>
      <c r="BC7" s="11" t="s">
        <v>28</v>
      </c>
      <c r="BD7" s="11" t="s">
        <v>29</v>
      </c>
      <c r="BE7" s="11" t="s">
        <v>30</v>
      </c>
      <c r="BF7" s="11" t="s">
        <v>31</v>
      </c>
      <c r="BG7" s="11" t="s">
        <v>32</v>
      </c>
      <c r="BH7" s="11" t="s">
        <v>33</v>
      </c>
      <c r="BI7" s="11" t="s">
        <v>34</v>
      </c>
      <c r="BJ7" s="11" t="s">
        <v>35</v>
      </c>
      <c r="BK7" s="11" t="s">
        <v>36</v>
      </c>
      <c r="BL7" s="11" t="s">
        <v>37</v>
      </c>
      <c r="BM7" s="11" t="s">
        <v>38</v>
      </c>
      <c r="BN7" s="11" t="s">
        <v>27</v>
      </c>
      <c r="BO7" s="11" t="s">
        <v>28</v>
      </c>
      <c r="BP7" s="11" t="s">
        <v>29</v>
      </c>
      <c r="BQ7" s="11" t="s">
        <v>30</v>
      </c>
      <c r="BR7" s="11" t="s">
        <v>31</v>
      </c>
      <c r="BS7" s="11" t="s">
        <v>32</v>
      </c>
      <c r="BT7" s="11" t="s">
        <v>33</v>
      </c>
      <c r="BU7" s="11" t="s">
        <v>34</v>
      </c>
      <c r="BV7" s="11" t="s">
        <v>35</v>
      </c>
      <c r="BW7" s="11" t="s">
        <v>36</v>
      </c>
      <c r="BX7" s="11" t="s">
        <v>37</v>
      </c>
      <c r="BY7" s="11" t="s">
        <v>38</v>
      </c>
      <c r="BZ7" s="101"/>
      <c r="CA7" s="11" t="s">
        <v>27</v>
      </c>
      <c r="CB7" s="11" t="s">
        <v>28</v>
      </c>
      <c r="CC7" s="11" t="s">
        <v>29</v>
      </c>
      <c r="CD7" s="11" t="s">
        <v>30</v>
      </c>
      <c r="CE7" s="11" t="s">
        <v>31</v>
      </c>
      <c r="CF7" s="11" t="s">
        <v>32</v>
      </c>
      <c r="CG7" s="11" t="s">
        <v>33</v>
      </c>
      <c r="CH7" s="11" t="s">
        <v>34</v>
      </c>
      <c r="CI7" s="11" t="s">
        <v>35</v>
      </c>
      <c r="CJ7" s="11" t="s">
        <v>36</v>
      </c>
      <c r="CK7" s="11" t="s">
        <v>37</v>
      </c>
      <c r="CL7" s="11" t="s">
        <v>38</v>
      </c>
      <c r="CM7" s="101"/>
      <c r="CN7" s="11" t="s">
        <v>27</v>
      </c>
      <c r="CO7" s="11" t="s">
        <v>28</v>
      </c>
      <c r="CP7" s="11" t="s">
        <v>29</v>
      </c>
      <c r="CQ7" s="11" t="s">
        <v>30</v>
      </c>
      <c r="CR7" s="11" t="s">
        <v>31</v>
      </c>
      <c r="CS7" s="11" t="s">
        <v>32</v>
      </c>
      <c r="CT7" s="11" t="s">
        <v>33</v>
      </c>
      <c r="CU7" s="11" t="s">
        <v>34</v>
      </c>
      <c r="CV7" s="11" t="s">
        <v>35</v>
      </c>
      <c r="CW7" s="11" t="s">
        <v>36</v>
      </c>
      <c r="CX7" s="11" t="s">
        <v>37</v>
      </c>
      <c r="CY7" s="11" t="s">
        <v>38</v>
      </c>
      <c r="CZ7" s="101"/>
      <c r="DA7" s="11" t="s">
        <v>27</v>
      </c>
      <c r="DB7" s="11" t="s">
        <v>28</v>
      </c>
      <c r="DC7" s="11" t="s">
        <v>29</v>
      </c>
      <c r="DD7" s="11" t="s">
        <v>30</v>
      </c>
      <c r="DE7" s="11" t="s">
        <v>31</v>
      </c>
      <c r="DF7" s="11" t="s">
        <v>32</v>
      </c>
      <c r="DG7" s="11" t="s">
        <v>33</v>
      </c>
      <c r="DH7" s="11" t="s">
        <v>34</v>
      </c>
      <c r="DI7" s="11" t="s">
        <v>35</v>
      </c>
      <c r="DJ7" s="11" t="s">
        <v>36</v>
      </c>
      <c r="DK7" s="11" t="s">
        <v>37</v>
      </c>
      <c r="DL7" s="11" t="s">
        <v>38</v>
      </c>
      <c r="DM7" s="101"/>
      <c r="DN7" s="11" t="s">
        <v>27</v>
      </c>
      <c r="DO7" s="11" t="s">
        <v>28</v>
      </c>
      <c r="DP7" s="11" t="s">
        <v>29</v>
      </c>
      <c r="DQ7" s="11" t="s">
        <v>30</v>
      </c>
      <c r="DR7" s="11" t="s">
        <v>31</v>
      </c>
      <c r="DS7" s="11" t="s">
        <v>32</v>
      </c>
      <c r="DT7" s="11" t="s">
        <v>33</v>
      </c>
      <c r="DU7" s="11" t="s">
        <v>34</v>
      </c>
      <c r="DV7" s="11" t="s">
        <v>35</v>
      </c>
      <c r="DW7" s="11" t="s">
        <v>36</v>
      </c>
      <c r="DX7" s="11" t="s">
        <v>37</v>
      </c>
      <c r="DY7" s="11" t="s">
        <v>38</v>
      </c>
      <c r="DZ7" s="101"/>
      <c r="EA7" s="11" t="s">
        <v>27</v>
      </c>
      <c r="EB7" s="11" t="s">
        <v>28</v>
      </c>
      <c r="EC7" s="11" t="s">
        <v>29</v>
      </c>
      <c r="ED7" s="11" t="s">
        <v>30</v>
      </c>
      <c r="EE7" s="11" t="s">
        <v>31</v>
      </c>
      <c r="EF7" s="11" t="s">
        <v>32</v>
      </c>
      <c r="EG7" s="11" t="s">
        <v>33</v>
      </c>
      <c r="EH7" s="11" t="s">
        <v>34</v>
      </c>
      <c r="EI7" s="11" t="s">
        <v>35</v>
      </c>
      <c r="EJ7" s="11" t="s">
        <v>36</v>
      </c>
      <c r="EK7" s="11" t="s">
        <v>37</v>
      </c>
      <c r="EL7" s="11" t="s">
        <v>38</v>
      </c>
      <c r="EM7" s="101"/>
      <c r="EN7" s="11" t="s">
        <v>27</v>
      </c>
      <c r="EO7" s="11" t="s">
        <v>28</v>
      </c>
      <c r="EP7" s="11" t="s">
        <v>29</v>
      </c>
      <c r="EQ7" s="11" t="s">
        <v>30</v>
      </c>
      <c r="ER7" s="11" t="s">
        <v>31</v>
      </c>
      <c r="ES7" s="11" t="s">
        <v>32</v>
      </c>
      <c r="ET7" s="11" t="s">
        <v>33</v>
      </c>
      <c r="EU7" s="11" t="s">
        <v>34</v>
      </c>
      <c r="EV7" s="11" t="s">
        <v>35</v>
      </c>
      <c r="EW7" s="11" t="s">
        <v>36</v>
      </c>
      <c r="EX7" s="11" t="s">
        <v>37</v>
      </c>
      <c r="EY7" s="11" t="s">
        <v>38</v>
      </c>
      <c r="EZ7" s="101"/>
      <c r="FA7" s="11" t="s">
        <v>27</v>
      </c>
      <c r="FB7" s="11" t="s">
        <v>28</v>
      </c>
      <c r="FC7" s="11" t="s">
        <v>29</v>
      </c>
      <c r="FD7" s="11" t="s">
        <v>30</v>
      </c>
      <c r="FE7" s="11" t="s">
        <v>31</v>
      </c>
      <c r="FF7" s="11" t="s">
        <v>32</v>
      </c>
      <c r="FG7" s="11" t="s">
        <v>33</v>
      </c>
      <c r="FH7" s="11" t="s">
        <v>34</v>
      </c>
      <c r="FI7" s="11" t="s">
        <v>35</v>
      </c>
      <c r="FJ7" s="11" t="s">
        <v>36</v>
      </c>
      <c r="FK7" s="11" t="s">
        <v>37</v>
      </c>
      <c r="FL7" s="11" t="s">
        <v>38</v>
      </c>
      <c r="FM7" s="101"/>
    </row>
    <row r="8" spans="1:169" s="33" customFormat="1" ht="15" customHeight="1">
      <c r="B8" s="43" t="s">
        <v>79</v>
      </c>
      <c r="C8" s="44">
        <v>1</v>
      </c>
      <c r="D8" s="44">
        <v>1</v>
      </c>
      <c r="E8" s="44">
        <v>0.99739999999999995</v>
      </c>
      <c r="F8" s="44">
        <v>0.99739999999999995</v>
      </c>
      <c r="G8" s="44">
        <v>0.99739999999999995</v>
      </c>
      <c r="H8" s="44">
        <v>0.99739999999999995</v>
      </c>
      <c r="I8" s="44">
        <v>0.99739999999999995</v>
      </c>
      <c r="J8" s="44">
        <v>1</v>
      </c>
      <c r="K8" s="44">
        <v>1</v>
      </c>
      <c r="L8" s="44">
        <v>0.99990000000000001</v>
      </c>
      <c r="M8" s="44">
        <v>0.99819999999999998</v>
      </c>
      <c r="N8" s="44">
        <v>0.99980000000000002</v>
      </c>
      <c r="O8" s="44">
        <v>0.99939999999999996</v>
      </c>
      <c r="P8" s="44">
        <v>0.99819999999999998</v>
      </c>
      <c r="Q8" s="44">
        <v>0.99980000000000002</v>
      </c>
      <c r="R8" s="44">
        <v>0.99939999999999996</v>
      </c>
      <c r="S8" s="44">
        <v>0.99939999999999996</v>
      </c>
      <c r="T8" s="44">
        <v>0.99939999999999996</v>
      </c>
      <c r="U8" s="44">
        <v>0.99960000000000004</v>
      </c>
      <c r="V8" s="44">
        <v>0.99929999999999997</v>
      </c>
      <c r="W8" s="44">
        <v>0.99980000000000002</v>
      </c>
      <c r="X8" s="45">
        <v>0.99970000000000003</v>
      </c>
      <c r="Y8" s="45">
        <v>0.99980000000000002</v>
      </c>
      <c r="Z8" s="45">
        <v>1</v>
      </c>
      <c r="AA8" s="44">
        <v>0.99960000000000004</v>
      </c>
      <c r="AB8" s="44">
        <v>0.99970000000000003</v>
      </c>
      <c r="AC8" s="45">
        <v>0.99990000000000001</v>
      </c>
      <c r="AD8" s="44">
        <v>0.99980000000000002</v>
      </c>
      <c r="AE8" s="44">
        <v>0.99980000000000002</v>
      </c>
      <c r="AF8" s="44">
        <v>0.99929999999999997</v>
      </c>
      <c r="AG8" s="44">
        <v>1</v>
      </c>
      <c r="AH8" s="44">
        <v>0.99980000000000002</v>
      </c>
      <c r="AI8" s="44">
        <v>0.99829999999999997</v>
      </c>
      <c r="AJ8" s="44">
        <v>0.99990000000000001</v>
      </c>
      <c r="AK8" s="44">
        <v>1</v>
      </c>
      <c r="AL8" s="44">
        <v>0.99829999999999997</v>
      </c>
      <c r="AM8" s="44">
        <v>0.99990000000000001</v>
      </c>
      <c r="AN8" s="45">
        <v>0.99950000000000006</v>
      </c>
      <c r="AO8" s="45">
        <v>0.99980000000000002</v>
      </c>
      <c r="AP8" s="44">
        <v>1</v>
      </c>
      <c r="AQ8" s="44">
        <v>0.99970000000000003</v>
      </c>
      <c r="AR8" s="44">
        <v>1</v>
      </c>
      <c r="AS8" s="44">
        <v>0.99990000000000001</v>
      </c>
      <c r="AT8" s="44">
        <v>0.99890000000000001</v>
      </c>
      <c r="AU8" s="44">
        <v>1</v>
      </c>
      <c r="AV8" s="44">
        <v>0.99960000000000004</v>
      </c>
      <c r="AW8" s="44">
        <v>0.99980000000000002</v>
      </c>
      <c r="AX8" s="44">
        <v>0.99880000000000002</v>
      </c>
      <c r="AY8" s="44">
        <v>0.99990000000000001</v>
      </c>
      <c r="AZ8" s="44">
        <v>1</v>
      </c>
      <c r="BA8" s="44">
        <v>0.99980000000000002</v>
      </c>
      <c r="BB8" s="44">
        <v>0.99950000000000006</v>
      </c>
      <c r="BC8" s="44">
        <v>0.99970000000000003</v>
      </c>
      <c r="BD8" s="44">
        <v>0.99979032258064515</v>
      </c>
      <c r="BE8" s="44">
        <v>0.98670000000000002</v>
      </c>
      <c r="BF8" s="44">
        <v>0.99777628431454546</v>
      </c>
      <c r="BG8" s="44">
        <v>0.99992666666666663</v>
      </c>
      <c r="BH8" s="44">
        <v>0.99990000000000001</v>
      </c>
      <c r="BI8" s="44">
        <v>0.99980000000000002</v>
      </c>
      <c r="BJ8" s="44">
        <v>0.99639999999999995</v>
      </c>
      <c r="BK8" s="44">
        <v>0.96779999999999999</v>
      </c>
      <c r="BL8" s="44">
        <v>0.99980000000000002</v>
      </c>
      <c r="BM8" s="44">
        <v>0.98740000000000006</v>
      </c>
      <c r="BN8" s="44">
        <v>0.98880000000000001</v>
      </c>
      <c r="BO8" s="44">
        <v>0.96136071428571424</v>
      </c>
      <c r="BP8" s="44">
        <v>0.95705483870967734</v>
      </c>
      <c r="BQ8" s="44">
        <v>0.97019999999999995</v>
      </c>
      <c r="BR8" s="44">
        <v>0.97150000000000003</v>
      </c>
      <c r="BS8" s="44">
        <v>0.97571316071727843</v>
      </c>
      <c r="BT8" s="44">
        <v>0.98884402308338182</v>
      </c>
      <c r="BU8" s="44">
        <v>0.99980000000000002</v>
      </c>
      <c r="BV8" s="44">
        <v>0.99775333333333338</v>
      </c>
      <c r="BW8" s="44">
        <v>0.99873062651032296</v>
      </c>
      <c r="BX8" s="44">
        <v>0.99990333333333337</v>
      </c>
      <c r="BY8" s="44">
        <v>0.99990333333333337</v>
      </c>
      <c r="BZ8" s="44">
        <f t="shared" ref="BZ8:BZ13" si="0">+AVERAGE(BN8:BY8)</f>
        <v>0.98413028027553129</v>
      </c>
      <c r="CA8" s="45">
        <v>0.99992903225806462</v>
      </c>
      <c r="CB8" s="44">
        <v>0.99451379310344834</v>
      </c>
      <c r="CC8" s="44">
        <v>0.98819999999999997</v>
      </c>
      <c r="CD8" s="44">
        <v>0.99990000000000001</v>
      </c>
      <c r="CE8" s="44">
        <v>0.99970000000000003</v>
      </c>
      <c r="CF8" s="44">
        <v>0.99939999999999996</v>
      </c>
      <c r="CG8" s="44">
        <v>0.99399999999999999</v>
      </c>
      <c r="CH8" s="44">
        <v>0.99990000000000001</v>
      </c>
      <c r="CI8" s="44">
        <v>0.99980000000000002</v>
      </c>
      <c r="CJ8" s="44">
        <v>0.99896451612903225</v>
      </c>
      <c r="CK8" s="44">
        <v>0.99939</v>
      </c>
      <c r="CL8" s="44">
        <v>0.9996387096774193</v>
      </c>
      <c r="CM8" s="44">
        <f t="shared" ref="CM8:CM13" si="1">+AVERAGE(CA8:CL8)</f>
        <v>0.99777800426399699</v>
      </c>
      <c r="CN8" s="45">
        <v>0.99933870967741945</v>
      </c>
      <c r="CO8" s="44">
        <v>0.97879285714285735</v>
      </c>
      <c r="CP8" s="44">
        <v>0.9829</v>
      </c>
      <c r="CQ8" s="44">
        <v>0.98077999999999999</v>
      </c>
      <c r="CR8" s="44">
        <v>0.9875225806451613</v>
      </c>
      <c r="CS8" s="44">
        <v>0.98864999999999992</v>
      </c>
      <c r="CT8" s="44">
        <v>0.99999354838709675</v>
      </c>
      <c r="CU8" s="44">
        <v>0.99488709677419351</v>
      </c>
      <c r="CV8" s="44">
        <v>0.99979000000000007</v>
      </c>
      <c r="CW8" s="44">
        <v>0.99979032258064526</v>
      </c>
      <c r="CX8" s="44">
        <v>0.99946333333333337</v>
      </c>
      <c r="CY8" s="44">
        <v>0.99543548387096781</v>
      </c>
      <c r="CZ8" s="44">
        <f t="shared" ref="CZ8:CZ13" si="2">+AVERAGE(CN8:CY8)</f>
        <v>0.99227866103430618</v>
      </c>
      <c r="DA8" s="45">
        <v>0.999925806451613</v>
      </c>
      <c r="DB8" s="44">
        <v>0.99880000000000002</v>
      </c>
      <c r="DC8" s="44">
        <v>0.99875806451612892</v>
      </c>
      <c r="DD8" s="44">
        <v>0.99936333333333338</v>
      </c>
      <c r="DE8" s="44">
        <v>0.99212258064516123</v>
      </c>
      <c r="DF8" s="44">
        <v>0.99826333333333339</v>
      </c>
      <c r="DG8" s="44">
        <v>0.99939999999999996</v>
      </c>
      <c r="DH8" s="44">
        <v>0.99950000000000006</v>
      </c>
      <c r="DI8" s="44">
        <v>0.99980666666666673</v>
      </c>
      <c r="DJ8" s="44">
        <v>0.99829999999999997</v>
      </c>
      <c r="DK8" s="44">
        <v>0.99950000000000006</v>
      </c>
      <c r="DL8" s="44">
        <v>0.99399999999999999</v>
      </c>
      <c r="DM8" s="44">
        <f t="shared" ref="DM8:DM13" si="3">+AVERAGE(DA8:DL8)</f>
        <v>0.99814498207885294</v>
      </c>
      <c r="DN8" s="45">
        <v>0.99790000000000001</v>
      </c>
      <c r="DO8" s="44">
        <v>0.98399999999999999</v>
      </c>
      <c r="DP8" s="44">
        <v>0.99939999999999996</v>
      </c>
      <c r="DQ8" s="45">
        <v>0.99980000000000002</v>
      </c>
      <c r="DR8" s="44">
        <v>0.99750000000000005</v>
      </c>
      <c r="DS8" s="44">
        <v>0.99980000000000002</v>
      </c>
      <c r="DT8" s="44">
        <v>0.99929999999999997</v>
      </c>
      <c r="DU8" s="44">
        <v>0.99950000000000006</v>
      </c>
      <c r="DV8" s="44">
        <v>0.99160000000000004</v>
      </c>
      <c r="DW8" s="44">
        <v>0.99939999999999996</v>
      </c>
      <c r="DX8" s="44">
        <v>0.99829999999999997</v>
      </c>
      <c r="DY8" s="44">
        <v>0.99650000000000005</v>
      </c>
      <c r="DZ8" s="44">
        <f t="shared" ref="DZ8:DZ13" si="4">+AVERAGE(DN8:DY8)</f>
        <v>0.99691666666666678</v>
      </c>
      <c r="EA8" s="45">
        <v>0.98919999999999997</v>
      </c>
      <c r="EB8" s="44">
        <v>0.99809999999999999</v>
      </c>
      <c r="EC8" s="44">
        <v>0.99270000000000003</v>
      </c>
      <c r="ED8" s="45">
        <v>0.99867000000000006</v>
      </c>
      <c r="EE8" s="45">
        <v>0.99970000000000003</v>
      </c>
      <c r="EF8" s="45">
        <v>0.99980000000000002</v>
      </c>
      <c r="EG8" s="44">
        <v>0.99920322580645138</v>
      </c>
      <c r="EH8" s="44">
        <v>0.99591935483870964</v>
      </c>
      <c r="EI8" s="44">
        <v>0.99958333333333338</v>
      </c>
      <c r="EJ8" s="44">
        <v>0.99302258064516136</v>
      </c>
      <c r="EK8" s="44">
        <v>0.99979333333333331</v>
      </c>
      <c r="EL8" s="44">
        <v>0.99908709677419349</v>
      </c>
      <c r="EM8" s="44">
        <f t="shared" ref="EM8:EM13" si="5">+AVERAGE(EA8:EL8)</f>
        <v>0.99706491039426526</v>
      </c>
      <c r="EN8" s="45">
        <v>0.99913870967741958</v>
      </c>
      <c r="EO8" s="44">
        <v>0.99497857142857149</v>
      </c>
      <c r="EP8" s="44">
        <v>0.99890000000000012</v>
      </c>
      <c r="EQ8" s="45">
        <v>0.99547666666666679</v>
      </c>
      <c r="ER8" s="45">
        <v>0.99929354838709672</v>
      </c>
      <c r="ES8" s="45">
        <v>0.97925666666666666</v>
      </c>
      <c r="ET8" s="44">
        <v>0.99654516129032278</v>
      </c>
      <c r="EU8" s="44">
        <v>0.99950322580645168</v>
      </c>
      <c r="EV8" s="44">
        <v>0.99339999999999995</v>
      </c>
      <c r="EW8" s="44">
        <v>0.99959032258064517</v>
      </c>
      <c r="EX8" s="44">
        <v>0.99991666666666679</v>
      </c>
      <c r="EY8" s="44">
        <v>0.99909032258064534</v>
      </c>
      <c r="EZ8" s="44">
        <f t="shared" ref="EZ8:EZ13" si="6">+AVERAGE(EN8:EY8)</f>
        <v>0.99625748847926265</v>
      </c>
      <c r="FA8" s="44">
        <v>0.99975483870967741</v>
      </c>
      <c r="FB8" s="44">
        <v>0.9952535714285714</v>
      </c>
      <c r="FC8" s="44">
        <v>0.99874516129032254</v>
      </c>
      <c r="FD8" s="45">
        <v>0.99750000000000005</v>
      </c>
      <c r="FE8" s="45">
        <v>0.99650000000000005</v>
      </c>
      <c r="FF8" s="45">
        <v>0.99880000000000002</v>
      </c>
      <c r="FG8" s="44">
        <v>0.99464516129032243</v>
      </c>
      <c r="FH8" s="44"/>
      <c r="FI8" s="44"/>
      <c r="FJ8" s="44"/>
      <c r="FK8" s="44"/>
      <c r="FL8" s="44"/>
      <c r="FM8" s="44">
        <f t="shared" ref="FM8:FM13" si="7">+AVERAGE(FA8:FL8)</f>
        <v>0.99731410467412773</v>
      </c>
    </row>
    <row r="9" spans="1:169" s="33" customFormat="1" ht="15" customHeight="1">
      <c r="B9" s="43" t="s">
        <v>80</v>
      </c>
      <c r="C9" s="44">
        <v>0.99860000000000004</v>
      </c>
      <c r="D9" s="44">
        <v>0.997</v>
      </c>
      <c r="E9" s="44">
        <v>0.99339999999999995</v>
      </c>
      <c r="F9" s="44">
        <v>0.99339999999999995</v>
      </c>
      <c r="G9" s="44">
        <v>0.99339999999999995</v>
      </c>
      <c r="H9" s="44">
        <v>0.99339999999999995</v>
      </c>
      <c r="I9" s="44">
        <v>0.99339999999999995</v>
      </c>
      <c r="J9" s="44">
        <v>0.99529999999999996</v>
      </c>
      <c r="K9" s="44">
        <v>0.99209999999999998</v>
      </c>
      <c r="L9" s="44">
        <v>0.98370000000000002</v>
      </c>
      <c r="M9" s="44">
        <v>0.97899999999999998</v>
      </c>
      <c r="N9" s="44">
        <v>0.9718</v>
      </c>
      <c r="O9" s="44">
        <v>0.97030000000000005</v>
      </c>
      <c r="P9" s="44">
        <v>0.96840000000000004</v>
      </c>
      <c r="Q9" s="44">
        <v>0.97299999999999998</v>
      </c>
      <c r="R9" s="44">
        <v>0.97519999999999996</v>
      </c>
      <c r="S9" s="44">
        <v>0.97560000000000002</v>
      </c>
      <c r="T9" s="44">
        <v>0.97309999999999997</v>
      </c>
      <c r="U9" s="44">
        <v>0.97489999999999999</v>
      </c>
      <c r="V9" s="44">
        <v>0.98099999999999998</v>
      </c>
      <c r="W9" s="44">
        <v>0.98019999999999996</v>
      </c>
      <c r="X9" s="45">
        <v>0.98260000000000003</v>
      </c>
      <c r="Y9" s="45">
        <v>0.98480000000000001</v>
      </c>
      <c r="Z9" s="45">
        <v>0.98480000000000001</v>
      </c>
      <c r="AA9" s="44">
        <v>0.98529999999999995</v>
      </c>
      <c r="AB9" s="44">
        <v>0.98229999999999995</v>
      </c>
      <c r="AC9" s="45">
        <v>0.98150000000000004</v>
      </c>
      <c r="AD9" s="44">
        <v>0.98619999999999997</v>
      </c>
      <c r="AE9" s="44">
        <v>0.97330000000000005</v>
      </c>
      <c r="AF9" s="44">
        <v>0.98050000000000004</v>
      </c>
      <c r="AG9" s="44">
        <v>0.98499999999999999</v>
      </c>
      <c r="AH9" s="44">
        <v>0.98080000000000001</v>
      </c>
      <c r="AI9" s="44">
        <v>0.97389999999999999</v>
      </c>
      <c r="AJ9" s="44">
        <v>0.97619999999999996</v>
      </c>
      <c r="AK9" s="44">
        <v>0.97719999999999996</v>
      </c>
      <c r="AL9" s="44">
        <v>0.9738</v>
      </c>
      <c r="AM9" s="44">
        <v>0.97470000000000001</v>
      </c>
      <c r="AN9" s="45">
        <v>0.97389999999999999</v>
      </c>
      <c r="AO9" s="44">
        <v>0.97489999999999999</v>
      </c>
      <c r="AP9" s="44">
        <v>0.97889999999999999</v>
      </c>
      <c r="AQ9" s="44">
        <v>0.97230000000000005</v>
      </c>
      <c r="AR9" s="44">
        <v>0.97160000000000002</v>
      </c>
      <c r="AS9" s="44">
        <v>0.97099999999999997</v>
      </c>
      <c r="AT9" s="44">
        <v>0.9728</v>
      </c>
      <c r="AU9" s="44">
        <v>0.97629999999999995</v>
      </c>
      <c r="AV9" s="44">
        <v>0.97289999999999999</v>
      </c>
      <c r="AW9" s="44">
        <v>0.97340000000000004</v>
      </c>
      <c r="AX9" s="44">
        <v>0.97240000000000004</v>
      </c>
      <c r="AY9" s="44">
        <v>0.96989999999999998</v>
      </c>
      <c r="AZ9" s="44">
        <v>0.97240000000000004</v>
      </c>
      <c r="BA9" s="44">
        <v>0.96909999999999996</v>
      </c>
      <c r="BB9" s="44">
        <v>0.96460000000000001</v>
      </c>
      <c r="BC9" s="44">
        <v>0.97289999999999999</v>
      </c>
      <c r="BD9" s="44">
        <v>0.97324193548387095</v>
      </c>
      <c r="BE9" s="44">
        <v>0.96679999999999999</v>
      </c>
      <c r="BF9" s="44">
        <v>0.96826881720430136</v>
      </c>
      <c r="BG9" s="44">
        <v>0.96497666666666682</v>
      </c>
      <c r="BH9" s="44">
        <v>0.9526</v>
      </c>
      <c r="BI9" s="44">
        <v>0.94</v>
      </c>
      <c r="BJ9" s="44">
        <v>0.88260000000000005</v>
      </c>
      <c r="BK9" s="44">
        <v>0.79330000000000001</v>
      </c>
      <c r="BL9" s="44">
        <v>0.90039999999999998</v>
      </c>
      <c r="BM9" s="44">
        <v>0.87990000000000002</v>
      </c>
      <c r="BN9" s="44">
        <v>0.85319999999999996</v>
      </c>
      <c r="BO9" s="44">
        <v>0.82768928571428579</v>
      </c>
      <c r="BP9" s="44">
        <v>0.9350354838709678</v>
      </c>
      <c r="BQ9" s="44">
        <v>0.92620000000000002</v>
      </c>
      <c r="BR9" s="44">
        <v>0.91690000000000005</v>
      </c>
      <c r="BS9" s="44">
        <v>0.91989370370370394</v>
      </c>
      <c r="BT9" s="44">
        <v>0.94137419354838703</v>
      </c>
      <c r="BU9" s="44">
        <v>0.9748</v>
      </c>
      <c r="BV9" s="44">
        <v>0.9709633333333334</v>
      </c>
      <c r="BW9" s="44">
        <v>0.96955388291517319</v>
      </c>
      <c r="BX9" s="44">
        <v>0.97139666666666669</v>
      </c>
      <c r="BY9" s="44">
        <v>0.97139666666666669</v>
      </c>
      <c r="BZ9" s="44">
        <f t="shared" si="0"/>
        <v>0.93153360136826546</v>
      </c>
      <c r="CA9" s="45">
        <v>0.9765096774193549</v>
      </c>
      <c r="CB9" s="44">
        <v>0.97060000000000002</v>
      </c>
      <c r="CC9" s="44">
        <v>0.97750000000000004</v>
      </c>
      <c r="CD9" s="44">
        <v>0.98780000000000001</v>
      </c>
      <c r="CE9" s="44">
        <v>0.9839</v>
      </c>
      <c r="CF9" s="44">
        <v>0.94330000000000003</v>
      </c>
      <c r="CG9" s="44">
        <v>0.98570000000000002</v>
      </c>
      <c r="CH9" s="44">
        <v>0.98450000000000004</v>
      </c>
      <c r="CI9" s="44">
        <v>0.98140000000000005</v>
      </c>
      <c r="CJ9" s="44">
        <v>0.97282580645161298</v>
      </c>
      <c r="CK9" s="44">
        <v>0.98203333333333376</v>
      </c>
      <c r="CL9" s="44">
        <v>0.95966774193548376</v>
      </c>
      <c r="CM9" s="44">
        <f t="shared" si="1"/>
        <v>0.97547804659498205</v>
      </c>
      <c r="CN9" s="45">
        <v>0.96625483870967732</v>
      </c>
      <c r="CO9" s="44">
        <v>0.87199285714285735</v>
      </c>
      <c r="CP9" s="44">
        <v>0.89090000000000003</v>
      </c>
      <c r="CQ9" s="44">
        <v>0.95088333333333319</v>
      </c>
      <c r="CR9" s="44">
        <v>0.94848064516129049</v>
      </c>
      <c r="CS9" s="44">
        <v>0.95984666666666696</v>
      </c>
      <c r="CT9" s="44">
        <v>0.97754516129032243</v>
      </c>
      <c r="CU9" s="44">
        <v>0.95806774193548394</v>
      </c>
      <c r="CV9" s="44">
        <v>0.97537333333333331</v>
      </c>
      <c r="CW9" s="44">
        <v>0.97847419354838705</v>
      </c>
      <c r="CX9" s="44">
        <v>0.97361666666666669</v>
      </c>
      <c r="CY9" s="44">
        <v>0.95311612903225784</v>
      </c>
      <c r="CZ9" s="44">
        <f t="shared" si="2"/>
        <v>0.95037929723502301</v>
      </c>
      <c r="DA9" s="45">
        <v>0.98060967741935501</v>
      </c>
      <c r="DB9" s="44">
        <v>0.97219999999999995</v>
      </c>
      <c r="DC9" s="44">
        <v>0.96258064516129049</v>
      </c>
      <c r="DD9" s="44">
        <v>0.96232333333333342</v>
      </c>
      <c r="DE9" s="44">
        <v>0.95664193548387078</v>
      </c>
      <c r="DF9" s="44">
        <v>0.9614166666666667</v>
      </c>
      <c r="DG9" s="44">
        <v>0.96740000000000004</v>
      </c>
      <c r="DH9" s="44">
        <v>0.9587</v>
      </c>
      <c r="DI9" s="44">
        <v>0.95470666666666659</v>
      </c>
      <c r="DJ9" s="44">
        <v>0.93240000000000001</v>
      </c>
      <c r="DK9" s="44">
        <v>0.91249999999999998</v>
      </c>
      <c r="DL9" s="44">
        <v>0.90890000000000004</v>
      </c>
      <c r="DM9" s="44">
        <f t="shared" si="3"/>
        <v>0.95253157706093194</v>
      </c>
      <c r="DN9" s="45">
        <v>0.93859999999999999</v>
      </c>
      <c r="DO9" s="44">
        <v>0.90600000000000003</v>
      </c>
      <c r="DP9" s="44">
        <v>0.92310000000000003</v>
      </c>
      <c r="DQ9" s="45">
        <v>0.95069999999999999</v>
      </c>
      <c r="DR9" s="44">
        <v>0.93830000000000002</v>
      </c>
      <c r="DS9" s="44">
        <v>0.91959999999999997</v>
      </c>
      <c r="DT9" s="44">
        <v>0.92330000000000001</v>
      </c>
      <c r="DU9" s="44">
        <v>0.9375</v>
      </c>
      <c r="DV9" s="44">
        <v>0.90600000000000003</v>
      </c>
      <c r="DW9" s="44">
        <v>0.93189999999999995</v>
      </c>
      <c r="DX9" s="44">
        <v>0.92789999999999995</v>
      </c>
      <c r="DY9" s="44">
        <v>0.94820000000000004</v>
      </c>
      <c r="DZ9" s="44">
        <f t="shared" si="4"/>
        <v>0.9292583333333333</v>
      </c>
      <c r="EA9" s="45">
        <v>0.94350000000000001</v>
      </c>
      <c r="EB9" s="44">
        <v>0.93710000000000004</v>
      </c>
      <c r="EC9" s="44">
        <v>0.93840000000000001</v>
      </c>
      <c r="ED9" s="45">
        <v>0.92640333333333325</v>
      </c>
      <c r="EE9" s="45">
        <v>0.94179999999999997</v>
      </c>
      <c r="EF9" s="45">
        <v>0.94410000000000005</v>
      </c>
      <c r="EG9" s="44">
        <v>0.92742735961768186</v>
      </c>
      <c r="EH9" s="44">
        <v>0.91484516129032256</v>
      </c>
      <c r="EI9" s="44">
        <v>0.91154333333333326</v>
      </c>
      <c r="EJ9" s="44">
        <v>0.93551290322580638</v>
      </c>
      <c r="EK9" s="44">
        <v>0.94373333333333309</v>
      </c>
      <c r="EL9" s="44">
        <v>0.93420000000000014</v>
      </c>
      <c r="EM9" s="44">
        <f t="shared" si="5"/>
        <v>0.93321378534448407</v>
      </c>
      <c r="EN9" s="45">
        <v>0.93994838709677431</v>
      </c>
      <c r="EO9" s="44">
        <v>0.91587142857142878</v>
      </c>
      <c r="EP9" s="44">
        <v>0.94126774193548379</v>
      </c>
      <c r="EQ9" s="45">
        <v>0.9493033333333335</v>
      </c>
      <c r="ER9" s="45">
        <v>0.95310645161290319</v>
      </c>
      <c r="ES9" s="45">
        <v>0.93313827160493845</v>
      </c>
      <c r="ET9" s="44">
        <v>0.92870322580645182</v>
      </c>
      <c r="EU9" s="44">
        <v>0.94388387096774207</v>
      </c>
      <c r="EV9" s="44">
        <v>0.91339999999999999</v>
      </c>
      <c r="EW9" s="44">
        <v>0.94834516129032254</v>
      </c>
      <c r="EX9" s="44">
        <v>0.94942000000000004</v>
      </c>
      <c r="EY9" s="44">
        <v>0.92517096774193552</v>
      </c>
      <c r="EZ9" s="44">
        <f t="shared" si="6"/>
        <v>0.93679656999677619</v>
      </c>
      <c r="FA9" s="44">
        <v>0.94889354838709683</v>
      </c>
      <c r="FB9" s="44">
        <v>0.9286107142857144</v>
      </c>
      <c r="FC9" s="44">
        <v>0.92061935483870949</v>
      </c>
      <c r="FD9" s="45">
        <v>0.92020000000000002</v>
      </c>
      <c r="FE9" s="45">
        <v>0.92930000000000001</v>
      </c>
      <c r="FF9" s="45">
        <v>0.93</v>
      </c>
      <c r="FG9" s="44">
        <v>0.90282580645161281</v>
      </c>
      <c r="FH9" s="44"/>
      <c r="FI9" s="44"/>
      <c r="FJ9" s="44"/>
      <c r="FK9" s="44"/>
      <c r="FL9" s="44"/>
      <c r="FM9" s="44">
        <f t="shared" si="7"/>
        <v>0.92577848913759042</v>
      </c>
    </row>
    <row r="10" spans="1:169" s="33" customFormat="1" ht="15" customHeight="1">
      <c r="B10" s="43" t="s">
        <v>81</v>
      </c>
      <c r="C10" s="44">
        <f>AVERAGE(C11:C12)</f>
        <v>0.90790499999999996</v>
      </c>
      <c r="D10" s="44">
        <f>AVERAGE(D11:D12)</f>
        <v>0.89731499999999997</v>
      </c>
      <c r="E10" s="44">
        <v>0.88600000000000001</v>
      </c>
      <c r="F10" s="44">
        <v>0.88600000000000001</v>
      </c>
      <c r="G10" s="44">
        <v>0.88600000000000001</v>
      </c>
      <c r="H10" s="44">
        <v>0.88600000000000001</v>
      </c>
      <c r="I10" s="44">
        <v>0.88600000000000001</v>
      </c>
      <c r="J10" s="44">
        <v>0.90734999999999999</v>
      </c>
      <c r="K10" s="44">
        <v>0.9113</v>
      </c>
      <c r="L10" s="44">
        <v>0.9113</v>
      </c>
      <c r="M10" s="44">
        <v>0.92459999999999998</v>
      </c>
      <c r="N10" s="44">
        <v>0.92249999999999999</v>
      </c>
      <c r="O10" s="44">
        <v>0.92225000000000001</v>
      </c>
      <c r="P10" s="44">
        <v>0.92210000000000003</v>
      </c>
      <c r="Q10" s="44">
        <v>0.92419999999999991</v>
      </c>
      <c r="R10" s="44">
        <v>0.92080000000000006</v>
      </c>
      <c r="S10" s="44">
        <v>0.91959999999999997</v>
      </c>
      <c r="T10" s="44">
        <v>0.92120000000000002</v>
      </c>
      <c r="U10" s="44">
        <v>0.96030000000000004</v>
      </c>
      <c r="V10" s="44">
        <v>0.96065</v>
      </c>
      <c r="W10" s="44">
        <v>0.96074999999999999</v>
      </c>
      <c r="X10" s="45">
        <v>0.95730000000000004</v>
      </c>
      <c r="Y10" s="45">
        <v>0.95655000000000001</v>
      </c>
      <c r="Z10" s="45">
        <v>0.95740000000000003</v>
      </c>
      <c r="AA10" s="44">
        <v>0.95830000000000004</v>
      </c>
      <c r="AB10" s="44">
        <v>0.95815000000000006</v>
      </c>
      <c r="AC10" s="45">
        <v>0.96219999999999994</v>
      </c>
      <c r="AD10" s="44">
        <v>0.95930000000000004</v>
      </c>
      <c r="AE10" s="44">
        <v>0.95920000000000005</v>
      </c>
      <c r="AF10" s="44">
        <v>0.96045000000000003</v>
      </c>
      <c r="AG10" s="44">
        <v>0.95920000000000005</v>
      </c>
      <c r="AH10" s="44">
        <f>AVERAGE(AH11:AH12)</f>
        <v>0.95394999999999996</v>
      </c>
      <c r="AI10" s="44">
        <f>AVERAGE(AI11:AI12)</f>
        <v>0.95055000000000001</v>
      </c>
      <c r="AJ10" s="44">
        <v>0.94555</v>
      </c>
      <c r="AK10" s="44">
        <v>0.94664999999999999</v>
      </c>
      <c r="AL10" s="44">
        <v>0.94429999999999992</v>
      </c>
      <c r="AM10" s="44">
        <v>0.93964999999999999</v>
      </c>
      <c r="AN10" s="44">
        <v>0.93880000000000008</v>
      </c>
      <c r="AO10" s="44">
        <v>0.93974999999999997</v>
      </c>
      <c r="AP10" s="44">
        <v>0.94080000000000008</v>
      </c>
      <c r="AQ10" s="44">
        <v>0.93864999999999998</v>
      </c>
      <c r="AR10" s="44">
        <v>0.93890000000000007</v>
      </c>
      <c r="AS10" s="44">
        <v>0.93789999999999996</v>
      </c>
      <c r="AT10" s="44">
        <v>0.94350000000000001</v>
      </c>
      <c r="AU10" s="44">
        <v>0.93540000000000001</v>
      </c>
      <c r="AV10" s="44">
        <v>0.93145</v>
      </c>
      <c r="AW10" s="44">
        <v>0.92694999999999994</v>
      </c>
      <c r="AX10" s="44">
        <v>0.93714999999999993</v>
      </c>
      <c r="AY10" s="44">
        <v>0.94155</v>
      </c>
      <c r="AZ10" s="44">
        <v>0.94540000000000002</v>
      </c>
      <c r="BA10" s="44">
        <v>0.94169999999999998</v>
      </c>
      <c r="BB10" s="44">
        <v>0.94569999999999999</v>
      </c>
      <c r="BC10" s="44">
        <v>0.94369999999999998</v>
      </c>
      <c r="BD10" s="44">
        <v>0.94567499999999982</v>
      </c>
      <c r="BE10" s="44">
        <v>0.94136908539377295</v>
      </c>
      <c r="BF10" s="44">
        <v>0.94684011946386937</v>
      </c>
      <c r="BG10" s="44">
        <v>0.96101307764064281</v>
      </c>
      <c r="BH10" s="44">
        <v>0.9617</v>
      </c>
      <c r="BI10" s="44">
        <v>0.95894999999999997</v>
      </c>
      <c r="BJ10" s="44">
        <v>0.9657</v>
      </c>
      <c r="BK10" s="44">
        <v>0.97089999999999999</v>
      </c>
      <c r="BL10" s="44">
        <v>0.96850000000000003</v>
      </c>
      <c r="BM10" s="44">
        <v>0.96860000000000002</v>
      </c>
      <c r="BN10" s="44">
        <v>0.96160000000000001</v>
      </c>
      <c r="BO10" s="44">
        <v>0.95780419973544983</v>
      </c>
      <c r="BP10" s="44">
        <v>0.95204600852272703</v>
      </c>
      <c r="BQ10" s="44">
        <v>0.95265</v>
      </c>
      <c r="BR10" s="44">
        <v>0.95635000000000003</v>
      </c>
      <c r="BS10" s="44">
        <v>0.94695902616279071</v>
      </c>
      <c r="BT10" s="44">
        <v>0.93424052971576232</v>
      </c>
      <c r="BU10" s="44">
        <v>0.9304</v>
      </c>
      <c r="BV10" s="44">
        <v>0.93508665426356585</v>
      </c>
      <c r="BW10" s="44">
        <v>0.93759999999999999</v>
      </c>
      <c r="BX10" s="44">
        <v>0.92264415051679582</v>
      </c>
      <c r="BY10" s="44">
        <v>0.92264415051679582</v>
      </c>
      <c r="BZ10" s="44">
        <f t="shared" si="0"/>
        <v>0.94250205995282377</v>
      </c>
      <c r="CA10" s="45">
        <v>0.94418864468864494</v>
      </c>
      <c r="CB10" s="44">
        <v>0.94804355540293073</v>
      </c>
      <c r="CC10" s="44">
        <v>0.95425000000000004</v>
      </c>
      <c r="CD10" s="44">
        <v>0.94935000000000003</v>
      </c>
      <c r="CE10" s="44">
        <v>0.9515034792510122</v>
      </c>
      <c r="CF10" s="44">
        <v>0.94471418269230756</v>
      </c>
      <c r="CG10" s="44">
        <v>0.93300000000000005</v>
      </c>
      <c r="CH10" s="44">
        <v>0.94064999999999999</v>
      </c>
      <c r="CI10" s="44">
        <v>0.90405000000000002</v>
      </c>
      <c r="CJ10" s="44">
        <v>0.90172999074942695</v>
      </c>
      <c r="CK10" s="44">
        <v>0.90407276404151404</v>
      </c>
      <c r="CL10" s="44">
        <v>0.89591258190883205</v>
      </c>
      <c r="CM10" s="44">
        <f t="shared" si="1"/>
        <v>0.93095543322788898</v>
      </c>
      <c r="CN10" s="45">
        <v>0.8870937825724412</v>
      </c>
      <c r="CO10" s="44">
        <v>0.8829215762764282</v>
      </c>
      <c r="CP10" s="44">
        <v>0.88569999999999993</v>
      </c>
      <c r="CQ10" s="44">
        <v>0.88746469684829066</v>
      </c>
      <c r="CR10" s="44">
        <v>0.88878550070356488</v>
      </c>
      <c r="CS10" s="44">
        <v>0.88105618094642479</v>
      </c>
      <c r="CT10" s="44">
        <v>0.88130826923076933</v>
      </c>
      <c r="CU10" s="44">
        <v>0.88133798287786791</v>
      </c>
      <c r="CV10" s="44">
        <v>0.88639496690639996</v>
      </c>
      <c r="CW10" s="44">
        <v>0.93321189458689457</v>
      </c>
      <c r="CX10" s="44">
        <v>0.92608606753261369</v>
      </c>
      <c r="CY10" s="44">
        <v>0.92576036039057841</v>
      </c>
      <c r="CZ10" s="44">
        <f t="shared" si="2"/>
        <v>0.89559343990602291</v>
      </c>
      <c r="DA10" s="45">
        <v>0.93706766494684179</v>
      </c>
      <c r="DB10" s="44">
        <v>0.94431830102767589</v>
      </c>
      <c r="DC10" s="44">
        <v>0.93955377161598075</v>
      </c>
      <c r="DD10" s="44">
        <v>0.92768856837606828</v>
      </c>
      <c r="DE10" s="44">
        <v>0.91887784009971507</v>
      </c>
      <c r="DF10" s="44">
        <v>0.91484044774669759</v>
      </c>
      <c r="DG10" s="44">
        <v>0.93450000000000011</v>
      </c>
      <c r="DH10" s="44">
        <v>0.93609999999999993</v>
      </c>
      <c r="DI10" s="44">
        <v>0.62393521283173969</v>
      </c>
      <c r="DJ10" s="44">
        <v>0.6213333333333334</v>
      </c>
      <c r="DK10" s="44">
        <v>0.93130000000000002</v>
      </c>
      <c r="DL10" s="44">
        <v>0.62139999999999995</v>
      </c>
      <c r="DM10" s="44">
        <f t="shared" si="3"/>
        <v>0.85424292833150428</v>
      </c>
      <c r="DN10" s="45">
        <v>0.92805000000000004</v>
      </c>
      <c r="DO10" s="44">
        <v>0.92389999999999994</v>
      </c>
      <c r="DP10" s="44">
        <v>0.92114999999999991</v>
      </c>
      <c r="DQ10" s="45">
        <v>0.92254999999999998</v>
      </c>
      <c r="DR10" s="44">
        <v>0.91695000000000004</v>
      </c>
      <c r="DS10" s="44">
        <v>0.91435</v>
      </c>
      <c r="DT10" s="44">
        <v>0.91579999999999995</v>
      </c>
      <c r="DU10" s="44">
        <v>0.92220000000000002</v>
      </c>
      <c r="DV10" s="44">
        <v>0.92864999999999998</v>
      </c>
      <c r="DW10" s="44">
        <v>0.93210000000000004</v>
      </c>
      <c r="DX10" s="44">
        <v>0.93769999999999998</v>
      </c>
      <c r="DY10" s="44">
        <v>0.94935000000000003</v>
      </c>
      <c r="DZ10" s="44">
        <f t="shared" si="4"/>
        <v>0.92606250000000001</v>
      </c>
      <c r="EA10" s="45">
        <v>0.93730000000000002</v>
      </c>
      <c r="EB10" s="44">
        <v>0.92854196382428944</v>
      </c>
      <c r="EC10" s="44">
        <v>0.92820000000000003</v>
      </c>
      <c r="ED10" s="45">
        <v>0.93894436177248664</v>
      </c>
      <c r="EE10" s="45">
        <v>0.92949999999999999</v>
      </c>
      <c r="EF10" s="45">
        <v>0.90629999999999999</v>
      </c>
      <c r="EG10" s="44">
        <v>0.90593952618763662</v>
      </c>
      <c r="EH10" s="44">
        <v>0.9105608360042734</v>
      </c>
      <c r="EI10" s="44">
        <v>0.91546425067987558</v>
      </c>
      <c r="EJ10" s="44">
        <v>0.92642570661896251</v>
      </c>
      <c r="EK10" s="44">
        <v>0.92251486560314688</v>
      </c>
      <c r="EL10" s="44">
        <v>0.92008253812160079</v>
      </c>
      <c r="EM10" s="44">
        <f t="shared" si="5"/>
        <v>0.92248117073435587</v>
      </c>
      <c r="EN10" s="45">
        <v>0.91578033945221449</v>
      </c>
      <c r="EO10" s="44">
        <v>0.9215295296717172</v>
      </c>
      <c r="EP10" s="44">
        <v>0.9172847197376266</v>
      </c>
      <c r="EQ10" s="45">
        <v>0.94773395371989111</v>
      </c>
      <c r="ER10" s="45">
        <v>0.95868510758298553</v>
      </c>
      <c r="ES10" s="45">
        <v>0.95430196593619576</v>
      </c>
      <c r="ET10" s="44">
        <v>0.94942595424223453</v>
      </c>
      <c r="EU10" s="44">
        <v>0.94362726058663571</v>
      </c>
      <c r="EV10" s="44">
        <v>0.94740000000000002</v>
      </c>
      <c r="EW10" s="44">
        <v>0.94599999999999995</v>
      </c>
      <c r="EX10" s="44">
        <v>0.94324273018648008</v>
      </c>
      <c r="EY10" s="44">
        <v>0.94661971973762671</v>
      </c>
      <c r="EZ10" s="44">
        <f t="shared" si="6"/>
        <v>0.94096927340446712</v>
      </c>
      <c r="FA10" s="44">
        <v>0.94535745400895388</v>
      </c>
      <c r="FB10" s="44">
        <v>0.94379298971377446</v>
      </c>
      <c r="FC10" s="44">
        <v>0.94279999999999997</v>
      </c>
      <c r="FD10" s="45">
        <v>0.94171379346348094</v>
      </c>
      <c r="FE10" s="45">
        <v>0.93792028351052714</v>
      </c>
      <c r="FF10" s="45">
        <v>0.93870000000000009</v>
      </c>
      <c r="FG10" s="44">
        <v>0.93665347035877544</v>
      </c>
      <c r="FH10" s="44"/>
      <c r="FI10" s="44"/>
      <c r="FJ10" s="44"/>
      <c r="FK10" s="44"/>
      <c r="FL10" s="44"/>
      <c r="FM10" s="44">
        <f t="shared" si="7"/>
        <v>0.94099114157935893</v>
      </c>
    </row>
    <row r="11" spans="1:169" s="33" customFormat="1" ht="15" customHeight="1">
      <c r="B11" s="43" t="s">
        <v>82</v>
      </c>
      <c r="C11" s="44">
        <v>0.89710000000000001</v>
      </c>
      <c r="D11" s="44">
        <v>0.89097999999999999</v>
      </c>
      <c r="E11" s="44">
        <v>0.87409999999999999</v>
      </c>
      <c r="F11" s="44">
        <v>0.87409999999999999</v>
      </c>
      <c r="G11" s="44">
        <v>0.87409999999999999</v>
      </c>
      <c r="H11" s="44">
        <v>0.87409999999999999</v>
      </c>
      <c r="I11" s="44">
        <v>0.87409999999999999</v>
      </c>
      <c r="J11" s="44">
        <v>0.90190000000000003</v>
      </c>
      <c r="K11" s="44">
        <v>0.90669999999999995</v>
      </c>
      <c r="L11" s="44">
        <v>0.91139999999999999</v>
      </c>
      <c r="M11" s="44">
        <v>0.9335</v>
      </c>
      <c r="N11" s="44">
        <v>0.92979999999999996</v>
      </c>
      <c r="O11" s="44">
        <v>0.9284</v>
      </c>
      <c r="P11" s="44">
        <v>0.92700000000000005</v>
      </c>
      <c r="Q11" s="44">
        <v>0.92979999999999996</v>
      </c>
      <c r="R11" s="44">
        <v>0.92349999999999999</v>
      </c>
      <c r="S11" s="44">
        <v>0.92269999999999996</v>
      </c>
      <c r="T11" s="44">
        <v>0.92420000000000002</v>
      </c>
      <c r="U11" s="44">
        <v>0.96120000000000005</v>
      </c>
      <c r="V11" s="44">
        <v>0.96189999999999998</v>
      </c>
      <c r="W11" s="44">
        <v>0.96199999999999997</v>
      </c>
      <c r="X11" s="45">
        <v>0.95499999999999996</v>
      </c>
      <c r="Y11" s="45">
        <v>0.9536</v>
      </c>
      <c r="Z11" s="45">
        <v>0.95530000000000004</v>
      </c>
      <c r="AA11" s="44">
        <v>0.95640000000000003</v>
      </c>
      <c r="AB11" s="44">
        <v>0.95660000000000001</v>
      </c>
      <c r="AC11" s="45">
        <v>0.96179999999999999</v>
      </c>
      <c r="AD11" s="44">
        <v>0.96140000000000003</v>
      </c>
      <c r="AE11" s="44">
        <v>0.9607</v>
      </c>
      <c r="AF11" s="44">
        <v>0.96130000000000004</v>
      </c>
      <c r="AG11" s="44">
        <v>0.95940000000000003</v>
      </c>
      <c r="AH11" s="44">
        <v>0.95179999999999998</v>
      </c>
      <c r="AI11" s="44">
        <v>0.94889999999999997</v>
      </c>
      <c r="AJ11" s="44">
        <v>0.9425</v>
      </c>
      <c r="AK11" s="44">
        <v>0.94489999999999996</v>
      </c>
      <c r="AL11" s="44">
        <v>0.94299999999999995</v>
      </c>
      <c r="AM11" s="44">
        <v>0.9395</v>
      </c>
      <c r="AN11" s="44">
        <v>0.93930000000000002</v>
      </c>
      <c r="AO11" s="44">
        <v>0.9395</v>
      </c>
      <c r="AP11" s="44">
        <v>0.94140000000000001</v>
      </c>
      <c r="AQ11" s="44">
        <v>0.93820000000000003</v>
      </c>
      <c r="AR11" s="44">
        <v>0.93769999999999998</v>
      </c>
      <c r="AS11" s="44">
        <v>0.93540000000000001</v>
      </c>
      <c r="AT11" s="44">
        <v>0.94720000000000004</v>
      </c>
      <c r="AU11" s="44">
        <v>0.93120000000000003</v>
      </c>
      <c r="AV11" s="44">
        <v>0.92669999999999997</v>
      </c>
      <c r="AW11" s="44">
        <v>0.91949999999999998</v>
      </c>
      <c r="AX11" s="44">
        <v>0.93240000000000001</v>
      </c>
      <c r="AY11" s="44">
        <v>0.94220000000000004</v>
      </c>
      <c r="AZ11" s="44">
        <v>0.94869999999999999</v>
      </c>
      <c r="BA11" s="44">
        <v>0.94220000000000004</v>
      </c>
      <c r="BB11" s="44">
        <v>0.94820000000000004</v>
      </c>
      <c r="BC11" s="44">
        <v>0.94630000000000003</v>
      </c>
      <c r="BD11" s="44">
        <v>0.94637499999999997</v>
      </c>
      <c r="BE11" s="44">
        <v>0.93950480769230782</v>
      </c>
      <c r="BF11" s="44">
        <v>0.94404576923076911</v>
      </c>
      <c r="BG11" s="44">
        <v>0.96776682692307692</v>
      </c>
      <c r="BH11" s="44">
        <v>0.96440000000000003</v>
      </c>
      <c r="BI11" s="44">
        <v>0.96419999999999995</v>
      </c>
      <c r="BJ11" s="44">
        <v>0.96499999999999997</v>
      </c>
      <c r="BK11" s="44">
        <v>0.97189999999999999</v>
      </c>
      <c r="BL11" s="44">
        <v>0.9677</v>
      </c>
      <c r="BM11" s="44">
        <v>0.96730000000000005</v>
      </c>
      <c r="BN11" s="44">
        <v>0.96379999999999999</v>
      </c>
      <c r="BO11" s="44">
        <v>0.96282500000000004</v>
      </c>
      <c r="BP11" s="44">
        <v>0.96023250000000004</v>
      </c>
      <c r="BQ11" s="44">
        <v>0.95830000000000004</v>
      </c>
      <c r="BR11" s="44">
        <v>0.96150000000000002</v>
      </c>
      <c r="BS11" s="44">
        <v>0.95621500000000015</v>
      </c>
      <c r="BT11" s="44">
        <v>0.94759749999999965</v>
      </c>
      <c r="BU11" s="44">
        <v>0.94120000000000004</v>
      </c>
      <c r="BV11" s="44">
        <v>0.95180170000000019</v>
      </c>
      <c r="BW11" s="44">
        <v>0.94159999999999999</v>
      </c>
      <c r="BX11" s="44">
        <v>0.93247999999999998</v>
      </c>
      <c r="BY11" s="44">
        <v>0.93247999999999998</v>
      </c>
      <c r="BZ11" s="44">
        <f t="shared" si="0"/>
        <v>0.95083597499999994</v>
      </c>
      <c r="CA11" s="45">
        <v>0.97595913461538486</v>
      </c>
      <c r="CB11" s="44">
        <v>0.94714663461538495</v>
      </c>
      <c r="CC11" s="44">
        <v>0.94679999999999997</v>
      </c>
      <c r="CD11" s="44">
        <v>0.94820000000000004</v>
      </c>
      <c r="CE11" s="44">
        <v>0.9536730769230769</v>
      </c>
      <c r="CF11" s="44">
        <v>0.94161586538461539</v>
      </c>
      <c r="CG11" s="44">
        <v>0.93759999999999999</v>
      </c>
      <c r="CH11" s="44">
        <v>0.94930000000000003</v>
      </c>
      <c r="CI11" s="44">
        <v>0.91490000000000005</v>
      </c>
      <c r="CJ11" s="44">
        <v>0.90411538461538499</v>
      </c>
      <c r="CK11" s="44">
        <v>0.90772836538461543</v>
      </c>
      <c r="CL11" s="44">
        <v>0.90204692307692325</v>
      </c>
      <c r="CM11" s="44">
        <f t="shared" si="1"/>
        <v>0.93575711538461548</v>
      </c>
      <c r="CN11" s="45">
        <v>0.90062980769230783</v>
      </c>
      <c r="CO11" s="44">
        <v>0.89976923076923065</v>
      </c>
      <c r="CP11" s="44">
        <v>0.89949999999999997</v>
      </c>
      <c r="CQ11" s="44">
        <v>0.89712019230769247</v>
      </c>
      <c r="CR11" s="44">
        <v>0.89693990384615419</v>
      </c>
      <c r="CS11" s="44">
        <v>0.89219230769230795</v>
      </c>
      <c r="CT11" s="44">
        <v>0.89639903846153868</v>
      </c>
      <c r="CU11" s="44">
        <v>0.89361538461538481</v>
      </c>
      <c r="CV11" s="44">
        <v>0.89423461538461568</v>
      </c>
      <c r="CW11" s="44">
        <v>0.93590144230769234</v>
      </c>
      <c r="CX11" s="44">
        <v>0.93248317307692308</v>
      </c>
      <c r="CY11" s="44">
        <v>0.92917076923076936</v>
      </c>
      <c r="CZ11" s="44">
        <f t="shared" si="2"/>
        <v>0.90566298878205131</v>
      </c>
      <c r="DA11" s="45">
        <v>0.94117801282051283</v>
      </c>
      <c r="DB11" s="44">
        <v>0.94431682692307661</v>
      </c>
      <c r="DC11" s="44">
        <v>0.93906442307692295</v>
      </c>
      <c r="DD11" s="44">
        <v>0.92664519230769216</v>
      </c>
      <c r="DE11" s="44">
        <v>0.91746009615384616</v>
      </c>
      <c r="DF11" s="44">
        <v>0.91060576923076952</v>
      </c>
      <c r="DG11" s="44">
        <v>0.93200000000000005</v>
      </c>
      <c r="DH11" s="44">
        <v>0.93259999999999998</v>
      </c>
      <c r="DI11" s="44">
        <v>0.93353153846153858</v>
      </c>
      <c r="DJ11" s="44">
        <v>0.92869999999999997</v>
      </c>
      <c r="DK11" s="44">
        <v>0.93030000000000002</v>
      </c>
      <c r="DL11" s="44">
        <v>0.93069999999999997</v>
      </c>
      <c r="DM11" s="44">
        <f t="shared" si="3"/>
        <v>0.93059182158119658</v>
      </c>
      <c r="DN11" s="45">
        <v>0.92610000000000003</v>
      </c>
      <c r="DO11" s="44">
        <v>0.9204</v>
      </c>
      <c r="DP11" s="44">
        <v>0.91639999999999999</v>
      </c>
      <c r="DQ11" s="45">
        <v>0.91910000000000003</v>
      </c>
      <c r="DR11" s="44">
        <v>0.91800000000000004</v>
      </c>
      <c r="DS11" s="44">
        <v>0.91690000000000005</v>
      </c>
      <c r="DT11" s="44">
        <v>0.92259999999999998</v>
      </c>
      <c r="DU11" s="44">
        <v>0.93430000000000002</v>
      </c>
      <c r="DV11" s="44">
        <v>0.9375</v>
      </c>
      <c r="DW11" s="44">
        <v>0.93920000000000003</v>
      </c>
      <c r="DX11" s="44">
        <v>0.94489999999999996</v>
      </c>
      <c r="DY11" s="44">
        <v>0.95240000000000002</v>
      </c>
      <c r="DZ11" s="44">
        <f t="shared" si="4"/>
        <v>0.92898333333333349</v>
      </c>
      <c r="EA11" s="45">
        <v>0.93779999999999997</v>
      </c>
      <c r="EB11" s="44">
        <v>0.93031500000000011</v>
      </c>
      <c r="EC11" s="44">
        <v>0.93420000000000003</v>
      </c>
      <c r="ED11" s="45">
        <v>0.93971874999999983</v>
      </c>
      <c r="EE11" s="45">
        <v>0.93420000000000003</v>
      </c>
      <c r="EF11" s="45">
        <v>0.89439999999999997</v>
      </c>
      <c r="EG11" s="44">
        <v>0.901373076923077</v>
      </c>
      <c r="EH11" s="44">
        <v>0.91056576923076926</v>
      </c>
      <c r="EI11" s="44">
        <v>0.91639567307692316</v>
      </c>
      <c r="EJ11" s="44">
        <v>0.92339269230769239</v>
      </c>
      <c r="EK11" s="44">
        <v>0.91929038461538481</v>
      </c>
      <c r="EL11" s="44">
        <v>0.9170408653846156</v>
      </c>
      <c r="EM11" s="44">
        <f t="shared" si="5"/>
        <v>0.92155768429487184</v>
      </c>
      <c r="EN11" s="45">
        <v>0.91171730769230785</v>
      </c>
      <c r="EO11" s="44">
        <v>0.91629375000000013</v>
      </c>
      <c r="EP11" s="44">
        <v>0.91126105769230759</v>
      </c>
      <c r="EQ11" s="45">
        <v>0.94686105769230788</v>
      </c>
      <c r="ER11" s="45">
        <v>0.95828807692307671</v>
      </c>
      <c r="ES11" s="45">
        <v>0.95134278846153864</v>
      </c>
      <c r="ET11" s="44">
        <v>0.9485188461538463</v>
      </c>
      <c r="EU11" s="44">
        <v>0.94003798076923084</v>
      </c>
      <c r="EV11" s="44">
        <v>0.94520000000000004</v>
      </c>
      <c r="EW11" s="44">
        <v>0.94149115384615378</v>
      </c>
      <c r="EX11" s="44">
        <v>0.94344663461538403</v>
      </c>
      <c r="EY11" s="44">
        <v>0.94489980769230764</v>
      </c>
      <c r="EZ11" s="44">
        <f t="shared" si="6"/>
        <v>0.93827987179487182</v>
      </c>
      <c r="FA11" s="44">
        <v>0.94314123076923062</v>
      </c>
      <c r="FB11" s="44">
        <v>0.94165865384615366</v>
      </c>
      <c r="FC11" s="44">
        <v>0.94079999999999997</v>
      </c>
      <c r="FD11" s="45">
        <v>0.94093115384615389</v>
      </c>
      <c r="FE11" s="45">
        <v>0.9400038461538458</v>
      </c>
      <c r="FF11" s="45">
        <v>0.94130000000000003</v>
      </c>
      <c r="FG11" s="44">
        <v>0.94131298076923053</v>
      </c>
      <c r="FH11" s="44"/>
      <c r="FI11" s="44"/>
      <c r="FJ11" s="44"/>
      <c r="FK11" s="44"/>
      <c r="FL11" s="44"/>
      <c r="FM11" s="44">
        <f t="shared" si="7"/>
        <v>0.9413068379120878</v>
      </c>
    </row>
    <row r="12" spans="1:169" s="33" customFormat="1" ht="15" customHeight="1">
      <c r="B12" s="43" t="s">
        <v>83</v>
      </c>
      <c r="C12" s="44">
        <v>0.91871000000000003</v>
      </c>
      <c r="D12" s="44">
        <v>0.90364999999999995</v>
      </c>
      <c r="E12" s="44">
        <v>0.89790000000000003</v>
      </c>
      <c r="F12" s="44">
        <v>0.89790000000000003</v>
      </c>
      <c r="G12" s="44">
        <v>0.89790000000000003</v>
      </c>
      <c r="H12" s="44">
        <v>0.89790000000000003</v>
      </c>
      <c r="I12" s="44">
        <v>0.89790000000000003</v>
      </c>
      <c r="J12" s="44">
        <v>0.91279999999999994</v>
      </c>
      <c r="K12" s="44">
        <v>0.91590000000000005</v>
      </c>
      <c r="L12" s="44">
        <v>0.91679999999999995</v>
      </c>
      <c r="M12" s="44">
        <v>0.91559999999999997</v>
      </c>
      <c r="N12" s="44">
        <v>0.91520000000000001</v>
      </c>
      <c r="O12" s="44">
        <v>0.91610000000000003</v>
      </c>
      <c r="P12" s="44">
        <v>0.91720000000000002</v>
      </c>
      <c r="Q12" s="44">
        <v>0.91859999999999997</v>
      </c>
      <c r="R12" s="44">
        <v>0.91810000000000003</v>
      </c>
      <c r="S12" s="44">
        <v>0.91649999999999998</v>
      </c>
      <c r="T12" s="44">
        <v>0.91820000000000002</v>
      </c>
      <c r="U12" s="44">
        <v>0.95940000000000003</v>
      </c>
      <c r="V12" s="44">
        <v>0.95940000000000003</v>
      </c>
      <c r="W12" s="44">
        <v>0.95950000000000002</v>
      </c>
      <c r="X12" s="45">
        <v>0.95960000000000001</v>
      </c>
      <c r="Y12" s="45">
        <v>0.95950000000000002</v>
      </c>
      <c r="Z12" s="45">
        <v>0.95950000000000002</v>
      </c>
      <c r="AA12" s="44">
        <v>0.96020000000000005</v>
      </c>
      <c r="AB12" s="44">
        <v>0.9597</v>
      </c>
      <c r="AC12" s="45">
        <v>0.96260000000000001</v>
      </c>
      <c r="AD12" s="44">
        <v>0.95720000000000005</v>
      </c>
      <c r="AE12" s="44">
        <v>0.9577</v>
      </c>
      <c r="AF12" s="44">
        <v>0.95960000000000001</v>
      </c>
      <c r="AG12" s="44">
        <v>0.95899999999999996</v>
      </c>
      <c r="AH12" s="44">
        <v>0.95609999999999995</v>
      </c>
      <c r="AI12" s="44">
        <v>0.95220000000000005</v>
      </c>
      <c r="AJ12" s="44">
        <v>0.9486</v>
      </c>
      <c r="AK12" s="44">
        <v>0.94840000000000002</v>
      </c>
      <c r="AL12" s="44">
        <v>0.9456</v>
      </c>
      <c r="AM12" s="44">
        <v>0.93979999999999997</v>
      </c>
      <c r="AN12" s="44">
        <v>0.93830000000000002</v>
      </c>
      <c r="AO12" s="44">
        <v>0.94</v>
      </c>
      <c r="AP12" s="44">
        <v>0.94020000000000004</v>
      </c>
      <c r="AQ12" s="44">
        <v>0.93910000000000005</v>
      </c>
      <c r="AR12" s="44">
        <v>0.94010000000000005</v>
      </c>
      <c r="AS12" s="44">
        <v>0.94040000000000001</v>
      </c>
      <c r="AT12" s="44">
        <v>0.93979999999999997</v>
      </c>
      <c r="AU12" s="44">
        <v>0.9395</v>
      </c>
      <c r="AV12" s="44">
        <v>0.93620000000000003</v>
      </c>
      <c r="AW12" s="44">
        <v>0.93440000000000001</v>
      </c>
      <c r="AX12" s="44">
        <v>0.94189999999999996</v>
      </c>
      <c r="AY12" s="44">
        <v>0.94089999999999996</v>
      </c>
      <c r="AZ12" s="44">
        <v>0.94210000000000005</v>
      </c>
      <c r="BA12" s="44">
        <v>0.94120000000000004</v>
      </c>
      <c r="BB12" s="44">
        <v>0.94320000000000004</v>
      </c>
      <c r="BC12" s="44">
        <v>0.94110000000000005</v>
      </c>
      <c r="BD12" s="44">
        <v>0.94497499999999979</v>
      </c>
      <c r="BE12" s="44">
        <v>0.94323336309523809</v>
      </c>
      <c r="BF12" s="44">
        <v>0.94963446969696963</v>
      </c>
      <c r="BG12" s="44">
        <v>0.9542593283582087</v>
      </c>
      <c r="BH12" s="44">
        <v>0.95899999999999996</v>
      </c>
      <c r="BI12" s="44">
        <v>0.95369999999999999</v>
      </c>
      <c r="BJ12" s="44">
        <v>0.96640000000000004</v>
      </c>
      <c r="BK12" s="44">
        <v>0.96989999999999998</v>
      </c>
      <c r="BL12" s="44">
        <v>0.96930000000000005</v>
      </c>
      <c r="BM12" s="44">
        <v>0.96989999999999998</v>
      </c>
      <c r="BN12" s="44">
        <v>0.95940000000000003</v>
      </c>
      <c r="BO12" s="44">
        <v>0.95278339947089952</v>
      </c>
      <c r="BP12" s="44">
        <v>0.94385951704545401</v>
      </c>
      <c r="BQ12" s="44">
        <v>0.94699999999999995</v>
      </c>
      <c r="BR12" s="44">
        <v>0.95120000000000005</v>
      </c>
      <c r="BS12" s="44">
        <v>0.93770305232558115</v>
      </c>
      <c r="BT12" s="44">
        <v>0.92088355943152489</v>
      </c>
      <c r="BU12" s="44">
        <v>0.91959999999999997</v>
      </c>
      <c r="BV12" s="44">
        <v>0.91837160852713151</v>
      </c>
      <c r="BW12" s="44">
        <v>0.93359999999999999</v>
      </c>
      <c r="BX12" s="44">
        <v>0.91280830103359167</v>
      </c>
      <c r="BY12" s="44">
        <v>0.91280830103359167</v>
      </c>
      <c r="BZ12" s="44">
        <f t="shared" si="0"/>
        <v>0.93416814490564792</v>
      </c>
      <c r="CA12" s="45">
        <v>0.91241815476190491</v>
      </c>
      <c r="CB12" s="44">
        <v>0.94894047619047639</v>
      </c>
      <c r="CC12" s="44">
        <v>0.9617</v>
      </c>
      <c r="CD12" s="44">
        <v>0.95050000000000001</v>
      </c>
      <c r="CE12" s="44">
        <v>0.94933388157894749</v>
      </c>
      <c r="CF12" s="44">
        <v>0.94781249999999972</v>
      </c>
      <c r="CG12" s="44">
        <v>0.9284</v>
      </c>
      <c r="CH12" s="44">
        <v>0.93200000000000005</v>
      </c>
      <c r="CI12" s="44">
        <v>0.89319999999999999</v>
      </c>
      <c r="CJ12" s="44">
        <v>0.89934459688346891</v>
      </c>
      <c r="CK12" s="44">
        <v>0.90041716269841265</v>
      </c>
      <c r="CL12" s="44">
        <v>0.88977824074074097</v>
      </c>
      <c r="CM12" s="44">
        <f t="shared" si="1"/>
        <v>0.92615375107116249</v>
      </c>
      <c r="CN12" s="45">
        <v>0.87355775745257469</v>
      </c>
      <c r="CO12" s="44">
        <v>0.86607392178362563</v>
      </c>
      <c r="CP12" s="44">
        <v>0.87190000000000001</v>
      </c>
      <c r="CQ12" s="44">
        <v>0.87780920138888896</v>
      </c>
      <c r="CR12" s="44">
        <v>0.88063109756097557</v>
      </c>
      <c r="CS12" s="44">
        <v>0.86992005420054175</v>
      </c>
      <c r="CT12" s="44">
        <v>0.86621749999999997</v>
      </c>
      <c r="CU12" s="44">
        <v>0.86906058114035101</v>
      </c>
      <c r="CV12" s="44">
        <v>0.87855531842818435</v>
      </c>
      <c r="CW12" s="44">
        <v>0.93052234686609692</v>
      </c>
      <c r="CX12" s="44">
        <v>0.91968896198830419</v>
      </c>
      <c r="CY12" s="44">
        <v>0.92234995155038735</v>
      </c>
      <c r="CZ12" s="44">
        <f t="shared" si="2"/>
        <v>0.88552389102999429</v>
      </c>
      <c r="DA12" s="45">
        <v>0.93295731707317076</v>
      </c>
      <c r="DB12" s="44">
        <v>0.94431977513227527</v>
      </c>
      <c r="DC12" s="44">
        <v>0.94004312015503855</v>
      </c>
      <c r="DD12" s="44">
        <v>0.9287319444444444</v>
      </c>
      <c r="DE12" s="44">
        <v>0.92029558404558409</v>
      </c>
      <c r="DF12" s="44">
        <v>0.91907512626262577</v>
      </c>
      <c r="DG12" s="44">
        <v>0.93700000000000006</v>
      </c>
      <c r="DH12" s="44">
        <v>0.93959999999999999</v>
      </c>
      <c r="DI12" s="44">
        <v>0.93720123106060593</v>
      </c>
      <c r="DJ12" s="44">
        <v>0.93410000000000004</v>
      </c>
      <c r="DK12" s="44">
        <v>0.93230000000000002</v>
      </c>
      <c r="DL12" s="44">
        <v>0.9325</v>
      </c>
      <c r="DM12" s="44">
        <f t="shared" si="3"/>
        <v>0.93317700818114524</v>
      </c>
      <c r="DN12" s="45">
        <v>0.93</v>
      </c>
      <c r="DO12" s="44">
        <v>0.9274</v>
      </c>
      <c r="DP12" s="44">
        <v>0.92589999999999995</v>
      </c>
      <c r="DQ12" s="45">
        <v>0.92600000000000005</v>
      </c>
      <c r="DR12" s="44">
        <v>0.91590000000000005</v>
      </c>
      <c r="DS12" s="44">
        <v>0.91180000000000005</v>
      </c>
      <c r="DT12" s="44">
        <v>0.90900000000000003</v>
      </c>
      <c r="DU12" s="44">
        <v>0.91010000000000002</v>
      </c>
      <c r="DV12" s="44">
        <v>0.91979999999999995</v>
      </c>
      <c r="DW12" s="44">
        <v>0.92500000000000004</v>
      </c>
      <c r="DX12" s="44">
        <v>0.93049999999999999</v>
      </c>
      <c r="DY12" s="44">
        <v>0.94630000000000003</v>
      </c>
      <c r="DZ12" s="44">
        <f t="shared" si="4"/>
        <v>0.92314166666666686</v>
      </c>
      <c r="EA12" s="45">
        <v>0.93679999999999997</v>
      </c>
      <c r="EB12" s="44">
        <v>0.92676892764857877</v>
      </c>
      <c r="EC12" s="44">
        <v>0.92210000000000003</v>
      </c>
      <c r="ED12" s="45">
        <v>0.93816997354497345</v>
      </c>
      <c r="EE12" s="45">
        <v>0.92479999999999996</v>
      </c>
      <c r="EF12" s="45">
        <v>0.91830000000000001</v>
      </c>
      <c r="EG12" s="44">
        <v>0.91050597545219614</v>
      </c>
      <c r="EH12" s="44">
        <v>0.91055590277777765</v>
      </c>
      <c r="EI12" s="44">
        <v>0.91453282828282811</v>
      </c>
      <c r="EJ12" s="44">
        <v>0.92945872093023252</v>
      </c>
      <c r="EK12" s="44">
        <v>0.92573934659090895</v>
      </c>
      <c r="EL12" s="44">
        <v>0.92312421085858598</v>
      </c>
      <c r="EM12" s="44">
        <f t="shared" si="5"/>
        <v>0.92340465717384002</v>
      </c>
      <c r="EN12" s="45">
        <v>0.91984337121212112</v>
      </c>
      <c r="EO12" s="44">
        <v>0.92676530934343415</v>
      </c>
      <c r="EP12" s="44">
        <v>0.92330838178294561</v>
      </c>
      <c r="EQ12" s="45">
        <v>0.94860684974747433</v>
      </c>
      <c r="ER12" s="45">
        <v>0.95908213824289434</v>
      </c>
      <c r="ES12" s="45">
        <v>0.95726114341085278</v>
      </c>
      <c r="ET12" s="44">
        <v>0.95033306233062276</v>
      </c>
      <c r="EU12" s="44">
        <v>0.94721654040404057</v>
      </c>
      <c r="EV12" s="44">
        <v>0.9496</v>
      </c>
      <c r="EW12" s="44">
        <v>0.95053772095959588</v>
      </c>
      <c r="EX12" s="44">
        <v>0.94303882575757569</v>
      </c>
      <c r="EY12" s="44">
        <v>0.94833963178294578</v>
      </c>
      <c r="EZ12" s="44">
        <f t="shared" si="6"/>
        <v>0.94366108124787529</v>
      </c>
      <c r="FA12" s="44">
        <v>0.94757367724867714</v>
      </c>
      <c r="FB12" s="44">
        <v>0.94592732558139514</v>
      </c>
      <c r="FC12" s="44">
        <v>0.94479999999999997</v>
      </c>
      <c r="FD12" s="45">
        <v>0.9424964330808081</v>
      </c>
      <c r="FE12" s="45">
        <v>0.93583672086720837</v>
      </c>
      <c r="FF12" s="45">
        <v>0.93610000000000004</v>
      </c>
      <c r="FG12" s="44">
        <v>0.93199395994832035</v>
      </c>
      <c r="FH12" s="44"/>
      <c r="FI12" s="44"/>
      <c r="FJ12" s="44"/>
      <c r="FK12" s="44"/>
      <c r="FL12" s="44"/>
      <c r="FM12" s="44">
        <f t="shared" si="7"/>
        <v>0.94067544524662983</v>
      </c>
    </row>
    <row r="13" spans="1:169" s="33" customFormat="1" ht="15" customHeight="1">
      <c r="B13" s="43" t="s">
        <v>84</v>
      </c>
      <c r="C13" s="44">
        <v>2.9499999999999999E-3</v>
      </c>
      <c r="D13" s="44">
        <v>5.3200000000000001E-3</v>
      </c>
      <c r="E13" s="44">
        <v>2.31E-3</v>
      </c>
      <c r="F13" s="44">
        <v>2.31E-3</v>
      </c>
      <c r="G13" s="44">
        <v>2.31E-3</v>
      </c>
      <c r="H13" s="44">
        <v>2.31E-3</v>
      </c>
      <c r="I13" s="44">
        <v>2.31E-3</v>
      </c>
      <c r="J13" s="44">
        <v>3.7000000000000002E-3</v>
      </c>
      <c r="K13" s="44">
        <v>4.6100000000000004E-3</v>
      </c>
      <c r="L13" s="44">
        <v>1.34E-3</v>
      </c>
      <c r="M13" s="44">
        <v>5.0299999999999997E-3</v>
      </c>
      <c r="N13" s="44">
        <v>6.0899999999999999E-3</v>
      </c>
      <c r="O13" s="44">
        <v>3.0000000000000001E-3</v>
      </c>
      <c r="P13" s="44">
        <v>9.9900000000000006E-3</v>
      </c>
      <c r="Q13" s="44">
        <v>9.3200000000000002E-3</v>
      </c>
      <c r="R13" s="44">
        <v>2.3700000000000001E-3</v>
      </c>
      <c r="S13" s="44">
        <v>3.4199999999999999E-3</v>
      </c>
      <c r="T13" s="44">
        <v>3.65E-3</v>
      </c>
      <c r="U13" s="44">
        <v>2.7399999999999998E-3</v>
      </c>
      <c r="V13" s="44">
        <v>2.7299999999999998E-3</v>
      </c>
      <c r="W13" s="44">
        <v>2.4299999999999999E-3</v>
      </c>
      <c r="X13" s="46">
        <v>1.64E-3</v>
      </c>
      <c r="Y13" s="46">
        <v>2.0899999999999998E-3</v>
      </c>
      <c r="Z13" s="46">
        <v>2E-3</v>
      </c>
      <c r="AA13" s="44">
        <v>2.2399999999999998E-3</v>
      </c>
      <c r="AB13" s="44">
        <v>2.16E-3</v>
      </c>
      <c r="AC13" s="46">
        <v>2E-3</v>
      </c>
      <c r="AD13" s="44">
        <v>2.0899999999999998E-3</v>
      </c>
      <c r="AE13" s="44">
        <v>2.0899999999999998E-3</v>
      </c>
      <c r="AF13" s="44">
        <v>1.9E-3</v>
      </c>
      <c r="AG13" s="44">
        <v>1.3799999999999999E-3</v>
      </c>
      <c r="AH13" s="44">
        <v>1.92E-3</v>
      </c>
      <c r="AI13" s="44">
        <v>1.58E-3</v>
      </c>
      <c r="AJ13" s="44">
        <v>1.42E-3</v>
      </c>
      <c r="AK13" s="44">
        <v>1.39E-3</v>
      </c>
      <c r="AL13" s="44">
        <v>1.3600000000000001E-3</v>
      </c>
      <c r="AM13" s="44">
        <v>1.83E-3</v>
      </c>
      <c r="AN13" s="44">
        <v>1.67E-3</v>
      </c>
      <c r="AO13" s="46">
        <v>1.6800000000000001E-3</v>
      </c>
      <c r="AP13" s="44">
        <v>2E-3</v>
      </c>
      <c r="AQ13" s="44">
        <v>2.0899999999999998E-3</v>
      </c>
      <c r="AR13" s="44">
        <v>1.82E-3</v>
      </c>
      <c r="AS13" s="44">
        <v>1.67E-3</v>
      </c>
      <c r="AT13" s="44">
        <v>4.0099999999999997E-3</v>
      </c>
      <c r="AU13" s="44">
        <v>1.34E-3</v>
      </c>
      <c r="AV13" s="44">
        <v>1.7700000000000001E-3</v>
      </c>
      <c r="AW13" s="44">
        <v>1.74E-3</v>
      </c>
      <c r="AX13" s="44">
        <v>1.2600000000000001E-3</v>
      </c>
      <c r="AY13" s="44">
        <v>1.15E-3</v>
      </c>
      <c r="AZ13" s="44">
        <v>1.2999999999999999E-3</v>
      </c>
      <c r="BA13" s="44">
        <v>1.3500000000000001E-3</v>
      </c>
      <c r="BB13" s="44">
        <v>1.3158855504096973E-3</v>
      </c>
      <c r="BC13" s="44">
        <v>1.5862412350525702E-3</v>
      </c>
      <c r="BD13" s="44">
        <v>1.2742395721235908E-3</v>
      </c>
      <c r="BE13" s="44">
        <v>8.4950938600172454E-4</v>
      </c>
      <c r="BF13" s="44">
        <v>7.3256422850037509E-4</v>
      </c>
      <c r="BG13" s="44">
        <v>6.6096055924123203E-4</v>
      </c>
      <c r="BH13" s="44">
        <v>9.3999999999999997E-4</v>
      </c>
      <c r="BI13" s="44">
        <v>6.4000000000000005E-4</v>
      </c>
      <c r="BJ13" s="44">
        <v>8.4999999999999995E-4</v>
      </c>
      <c r="BK13" s="44">
        <v>8.8000000000000003E-4</v>
      </c>
      <c r="BL13" s="44">
        <v>6.7000000000000002E-4</v>
      </c>
      <c r="BM13" s="44">
        <v>7.5000000000000002E-4</v>
      </c>
      <c r="BN13" s="44">
        <v>1.08E-3</v>
      </c>
      <c r="BO13" s="44">
        <v>8.2533295160487033E-4</v>
      </c>
      <c r="BP13" s="44">
        <v>1.2264744702670642E-3</v>
      </c>
      <c r="BQ13" s="44">
        <v>9.7000000000000005E-4</v>
      </c>
      <c r="BR13" s="44">
        <v>8.8999999999999995E-4</v>
      </c>
      <c r="BS13" s="44">
        <v>9.0335553210304663E-4</v>
      </c>
      <c r="BT13" s="44">
        <v>7.9546782105288595E-4</v>
      </c>
      <c r="BU13" s="44">
        <v>6.3000000000000003E-4</v>
      </c>
      <c r="BV13" s="44">
        <v>5.2581676352142319E-4</v>
      </c>
      <c r="BW13" s="44">
        <v>9.7751453662793639E-4</v>
      </c>
      <c r="BX13" s="44">
        <v>9.5115436667580068E-4</v>
      </c>
      <c r="BY13" s="44">
        <v>9.5115436667580068E-4</v>
      </c>
      <c r="BZ13" s="44">
        <f t="shared" si="0"/>
        <v>8.9385590071073553E-4</v>
      </c>
      <c r="CA13" s="45">
        <v>1.3149065648267973E-3</v>
      </c>
      <c r="CB13" s="44">
        <v>1.14E-3</v>
      </c>
      <c r="CC13" s="44" t="s">
        <v>85</v>
      </c>
      <c r="CD13" s="44" t="s">
        <v>85</v>
      </c>
      <c r="CE13" s="44">
        <v>3.6007792086207446E-4</v>
      </c>
      <c r="CF13" s="44">
        <v>2.6066338225152498E-4</v>
      </c>
      <c r="CG13" s="44">
        <v>5.7996842278736592E-4</v>
      </c>
      <c r="CH13" s="44">
        <v>3.8999999999999999E-4</v>
      </c>
      <c r="CI13" s="44">
        <v>6.0000000000000002E-5</v>
      </c>
      <c r="CJ13" s="44">
        <v>4.2999999999999999E-4</v>
      </c>
      <c r="CK13" s="44">
        <v>6.887730435423776E-5</v>
      </c>
      <c r="CL13" s="44">
        <v>7.0689907962984025E-4</v>
      </c>
      <c r="CM13" s="44">
        <f t="shared" si="1"/>
        <v>5.3113926747118412E-4</v>
      </c>
      <c r="CN13" s="45">
        <v>6.1236893023518518E-4</v>
      </c>
      <c r="CO13" s="44">
        <v>3.9718322983251284E-4</v>
      </c>
      <c r="CP13" s="44">
        <v>5.2999999999999998E-4</v>
      </c>
      <c r="CQ13" s="44">
        <v>5.9112756881959906E-4</v>
      </c>
      <c r="CR13" s="44">
        <v>5.173842714652965E-4</v>
      </c>
      <c r="CS13" s="44">
        <v>1.1730276148375319E-3</v>
      </c>
      <c r="CT13" s="44">
        <v>1.0287192014074207E-3</v>
      </c>
      <c r="CU13" s="44">
        <v>7.9705225445823847E-4</v>
      </c>
      <c r="CV13" s="44">
        <v>1.0540477578841749E-3</v>
      </c>
      <c r="CW13" s="44">
        <v>1.1924413052150798E-3</v>
      </c>
      <c r="CX13" s="44">
        <v>9.0142805987154654E-4</v>
      </c>
      <c r="CY13" s="44">
        <v>1.4558969203175972E-3</v>
      </c>
      <c r="CZ13" s="44">
        <f t="shared" si="2"/>
        <v>8.5422309286201526E-4</v>
      </c>
      <c r="DA13" s="45"/>
      <c r="DB13" s="44"/>
      <c r="DC13" s="44">
        <v>3.5000000000000001E-3</v>
      </c>
      <c r="DD13" s="44">
        <v>2.2361890479742617E-3</v>
      </c>
      <c r="DE13" s="44">
        <v>1.32317821526515E-3</v>
      </c>
      <c r="DF13" s="44">
        <v>3.1534725725946987E-3</v>
      </c>
      <c r="DG13" s="44">
        <v>1.1877943125417E-3</v>
      </c>
      <c r="DH13" s="44">
        <v>1.5166642448004759E-3</v>
      </c>
      <c r="DI13" s="44">
        <v>1.0728689730744802E-3</v>
      </c>
      <c r="DJ13" s="44">
        <v>1.1999999999999999E-3</v>
      </c>
      <c r="DK13" s="44">
        <v>8.0000000000000004E-4</v>
      </c>
      <c r="DL13" s="44">
        <v>1E-3</v>
      </c>
      <c r="DM13" s="44">
        <f t="shared" si="3"/>
        <v>1.6990167366250767E-3</v>
      </c>
      <c r="DN13" s="45">
        <v>5.9999999999999995E-4</v>
      </c>
      <c r="DO13" s="44">
        <v>8.0000000000000004E-4</v>
      </c>
      <c r="DP13" s="44">
        <v>8.0000000000000004E-4</v>
      </c>
      <c r="DQ13" s="45">
        <v>5.0000000000000001E-4</v>
      </c>
      <c r="DR13" s="44">
        <v>7.0566733760002312E-4</v>
      </c>
      <c r="DS13" s="44">
        <v>5.0000000000000001E-4</v>
      </c>
      <c r="DT13" s="44">
        <v>5.9999999999999995E-4</v>
      </c>
      <c r="DU13" s="44">
        <v>6.9999999999999999E-4</v>
      </c>
      <c r="DV13" s="44">
        <v>5.0000000000000001E-4</v>
      </c>
      <c r="DW13" s="44">
        <v>5.9999999999999995E-4</v>
      </c>
      <c r="DX13" s="44">
        <v>5.0000000000000001E-4</v>
      </c>
      <c r="DY13" s="44">
        <v>5.8354327663669896E-4</v>
      </c>
      <c r="DZ13" s="44">
        <f t="shared" si="4"/>
        <v>6.1576755118639354E-4</v>
      </c>
      <c r="EA13" s="45">
        <v>5.0000000000000001E-4</v>
      </c>
      <c r="EB13" s="44">
        <v>7.3388170656066905E-4</v>
      </c>
      <c r="EC13" s="44">
        <v>4.0000000000000002E-4</v>
      </c>
      <c r="ED13" s="45">
        <v>6.0413276306974298E-4</v>
      </c>
      <c r="EE13" s="45">
        <v>5.9999999999999995E-4</v>
      </c>
      <c r="EF13" s="45">
        <v>8.9999999999999998E-4</v>
      </c>
      <c r="EG13" s="44">
        <v>6.2955769613708698E-4</v>
      </c>
      <c r="EH13" s="44">
        <v>8.6445046623789595E-4</v>
      </c>
      <c r="EI13" s="44">
        <v>5.8541937601612102E-4</v>
      </c>
      <c r="EJ13" s="44">
        <v>1.06315224311564E-3</v>
      </c>
      <c r="EK13" s="44">
        <v>7.6016211978648096E-4</v>
      </c>
      <c r="EL13" s="44">
        <v>7.4731257483698105E-4</v>
      </c>
      <c r="EM13" s="44">
        <f t="shared" si="5"/>
        <v>6.9900574548005143E-4</v>
      </c>
      <c r="EN13" s="45">
        <v>1.08176201705749E-3</v>
      </c>
      <c r="EO13" s="44">
        <v>8.9999999999999998E-4</v>
      </c>
      <c r="EP13" s="44">
        <v>7.9976391147794802E-4</v>
      </c>
      <c r="EQ13" s="45">
        <v>7.9029764782811301E-4</v>
      </c>
      <c r="ER13" s="45">
        <v>1.08952622170457E-3</v>
      </c>
      <c r="ES13" s="45">
        <v>1.0586719745117499E-3</v>
      </c>
      <c r="ET13" s="44">
        <v>9.48810058692025E-4</v>
      </c>
      <c r="EU13" s="45">
        <v>1.13458419834793E-3</v>
      </c>
      <c r="EV13" s="45">
        <v>8.9999999999999998E-4</v>
      </c>
      <c r="EW13" s="44">
        <v>1.5209159091009901E-3</v>
      </c>
      <c r="EX13" s="44">
        <v>1.2630049486110999E-3</v>
      </c>
      <c r="EY13" s="44">
        <v>1.4634914161878801E-3</v>
      </c>
      <c r="EZ13" s="44">
        <f t="shared" si="6"/>
        <v>1.079235691959983E-3</v>
      </c>
      <c r="FA13" s="44">
        <v>2.0958446884167198E-3</v>
      </c>
      <c r="FB13" s="44">
        <v>2.9182524209050574E-3</v>
      </c>
      <c r="FC13" s="44">
        <v>2.6773130820802542E-3</v>
      </c>
      <c r="FD13" s="45">
        <v>2.3999999999999998E-3</v>
      </c>
      <c r="FE13" s="45">
        <v>2.9941349748924002E-3</v>
      </c>
      <c r="FF13" s="45">
        <v>2.7000000000000001E-3</v>
      </c>
      <c r="FG13" s="44">
        <v>3.1814397493695884E-3</v>
      </c>
      <c r="FH13" s="45"/>
      <c r="FI13" s="45"/>
      <c r="FJ13" s="44"/>
      <c r="FK13" s="44"/>
      <c r="FL13" s="44"/>
      <c r="FM13" s="44">
        <f t="shared" si="7"/>
        <v>2.7095692736662886E-3</v>
      </c>
    </row>
    <row r="14" spans="1:169" s="33" customFormat="1" ht="15" customHeight="1">
      <c r="B14" s="47"/>
      <c r="C14" s="48"/>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N14" s="49"/>
    </row>
    <row r="15" spans="1:169" s="33" customFormat="1" ht="15" customHeight="1">
      <c r="B15" s="40" t="s">
        <v>86</v>
      </c>
      <c r="C15" s="41"/>
    </row>
    <row r="16" spans="1:169" s="3" customFormat="1" ht="15">
      <c r="B16" s="105" t="s">
        <v>12</v>
      </c>
      <c r="C16" s="99">
        <v>2013</v>
      </c>
      <c r="D16" s="99"/>
      <c r="E16" s="99"/>
      <c r="F16" s="99">
        <v>2014</v>
      </c>
      <c r="G16" s="99"/>
      <c r="H16" s="99"/>
      <c r="I16" s="99"/>
      <c r="J16" s="99"/>
      <c r="K16" s="99"/>
      <c r="L16" s="99"/>
      <c r="M16" s="99"/>
      <c r="N16" s="99"/>
      <c r="O16" s="99"/>
      <c r="P16" s="99"/>
      <c r="Q16" s="99"/>
      <c r="R16" s="99">
        <v>2015</v>
      </c>
      <c r="S16" s="99"/>
      <c r="T16" s="99"/>
      <c r="U16" s="99"/>
      <c r="V16" s="99"/>
      <c r="W16" s="99"/>
      <c r="X16" s="99"/>
      <c r="Y16" s="99"/>
      <c r="Z16" s="99"/>
      <c r="AA16" s="99"/>
      <c r="AB16" s="99"/>
      <c r="AC16" s="99"/>
      <c r="AD16" s="99">
        <v>2016</v>
      </c>
      <c r="AE16" s="99"/>
      <c r="AF16" s="99"/>
      <c r="AG16" s="99"/>
      <c r="AH16" s="99"/>
      <c r="AI16" s="99"/>
      <c r="AJ16" s="99"/>
      <c r="AK16" s="99"/>
      <c r="AL16" s="99"/>
      <c r="AM16" s="99"/>
      <c r="AN16" s="99"/>
      <c r="AO16" s="99"/>
      <c r="AP16" s="99">
        <v>2017</v>
      </c>
      <c r="AQ16" s="99"/>
      <c r="AR16" s="99"/>
      <c r="AS16" s="99"/>
      <c r="AT16" s="99"/>
      <c r="AU16" s="99"/>
      <c r="AV16" s="99"/>
      <c r="AW16" s="99"/>
      <c r="AX16" s="99"/>
      <c r="AY16" s="99"/>
      <c r="AZ16" s="99"/>
      <c r="BA16" s="99"/>
      <c r="BB16" s="99">
        <v>2018</v>
      </c>
      <c r="BC16" s="99"/>
      <c r="BD16" s="99"/>
      <c r="BE16" s="99"/>
      <c r="BF16" s="99"/>
      <c r="BG16" s="99"/>
      <c r="BH16" s="99"/>
      <c r="BI16" s="99"/>
      <c r="BJ16" s="99"/>
      <c r="BK16" s="99"/>
      <c r="BL16" s="99"/>
      <c r="BM16" s="99"/>
      <c r="BN16" s="99">
        <v>2019</v>
      </c>
      <c r="BO16" s="99"/>
      <c r="BP16" s="99"/>
      <c r="BQ16" s="99"/>
      <c r="BR16" s="99"/>
      <c r="BS16" s="99"/>
      <c r="BT16" s="99"/>
      <c r="BU16" s="99"/>
      <c r="BV16" s="99"/>
      <c r="BW16" s="99"/>
      <c r="BX16" s="99"/>
      <c r="BY16" s="99"/>
      <c r="BZ16" s="100" t="s">
        <v>20</v>
      </c>
      <c r="CA16" s="99">
        <v>2020</v>
      </c>
      <c r="CB16" s="99"/>
      <c r="CC16" s="99"/>
      <c r="CD16" s="99"/>
      <c r="CE16" s="99"/>
      <c r="CF16" s="99"/>
      <c r="CG16" s="99"/>
      <c r="CH16" s="99"/>
      <c r="CI16" s="99"/>
      <c r="CJ16" s="99"/>
      <c r="CK16" s="99"/>
      <c r="CL16" s="99"/>
      <c r="CM16" s="100" t="s">
        <v>21</v>
      </c>
      <c r="CN16" s="99">
        <v>2021</v>
      </c>
      <c r="CO16" s="99"/>
      <c r="CP16" s="99"/>
      <c r="CQ16" s="99"/>
      <c r="CR16" s="99"/>
      <c r="CS16" s="99"/>
      <c r="CT16" s="99"/>
      <c r="CU16" s="99"/>
      <c r="CV16" s="99"/>
      <c r="CW16" s="99"/>
      <c r="CX16" s="99"/>
      <c r="CY16" s="99"/>
      <c r="CZ16" s="100" t="s">
        <v>22</v>
      </c>
      <c r="DA16" s="99">
        <v>2022</v>
      </c>
      <c r="DB16" s="99"/>
      <c r="DC16" s="99"/>
      <c r="DD16" s="99"/>
      <c r="DE16" s="99"/>
      <c r="DF16" s="99"/>
      <c r="DG16" s="99"/>
      <c r="DH16" s="99"/>
      <c r="DI16" s="99"/>
      <c r="DJ16" s="99"/>
      <c r="DK16" s="99"/>
      <c r="DL16" s="99"/>
      <c r="DM16" s="100" t="s">
        <v>23</v>
      </c>
      <c r="DN16" s="99">
        <v>2023</v>
      </c>
      <c r="DO16" s="99"/>
      <c r="DP16" s="99"/>
      <c r="DQ16" s="99"/>
      <c r="DR16" s="99"/>
      <c r="DS16" s="99"/>
      <c r="DT16" s="99"/>
      <c r="DU16" s="99"/>
      <c r="DV16" s="99"/>
      <c r="DW16" s="99"/>
      <c r="DX16" s="99"/>
      <c r="DY16" s="99"/>
      <c r="DZ16" s="100" t="s">
        <v>24</v>
      </c>
      <c r="EA16" s="99">
        <v>2024</v>
      </c>
      <c r="EB16" s="99"/>
      <c r="EC16" s="99"/>
      <c r="ED16" s="99"/>
      <c r="EE16" s="99"/>
      <c r="EF16" s="99"/>
      <c r="EG16" s="99"/>
      <c r="EH16" s="99"/>
      <c r="EI16" s="99"/>
      <c r="EJ16" s="99"/>
      <c r="EK16" s="99"/>
      <c r="EL16" s="99"/>
      <c r="EM16" s="100" t="s">
        <v>25</v>
      </c>
      <c r="EN16" s="99">
        <v>2025</v>
      </c>
      <c r="EO16" s="99"/>
      <c r="EP16" s="99"/>
      <c r="EQ16" s="99"/>
      <c r="ER16" s="99"/>
      <c r="ES16" s="99"/>
      <c r="ET16" s="99"/>
      <c r="EU16" s="99"/>
      <c r="EV16" s="99"/>
      <c r="EW16" s="99"/>
      <c r="EX16" s="99"/>
      <c r="EY16" s="99"/>
      <c r="EZ16" s="100" t="s">
        <v>26</v>
      </c>
      <c r="FA16" s="99">
        <v>2026</v>
      </c>
      <c r="FB16" s="99"/>
      <c r="FC16" s="99"/>
      <c r="FD16" s="99"/>
      <c r="FE16" s="99"/>
      <c r="FF16" s="99"/>
      <c r="FG16" s="99"/>
      <c r="FH16" s="99"/>
      <c r="FI16" s="99"/>
      <c r="FJ16" s="99"/>
      <c r="FK16" s="99"/>
      <c r="FL16" s="99"/>
      <c r="FM16" s="100" t="s">
        <v>158</v>
      </c>
    </row>
    <row r="17" spans="2:169" s="3" customFormat="1" ht="30">
      <c r="B17" s="106"/>
      <c r="C17" s="11" t="s">
        <v>36</v>
      </c>
      <c r="D17" s="11" t="s">
        <v>37</v>
      </c>
      <c r="E17" s="11" t="s">
        <v>38</v>
      </c>
      <c r="F17" s="11" t="s">
        <v>27</v>
      </c>
      <c r="G17" s="11" t="s">
        <v>28</v>
      </c>
      <c r="H17" s="11" t="s">
        <v>29</v>
      </c>
      <c r="I17" s="11" t="s">
        <v>30</v>
      </c>
      <c r="J17" s="11" t="s">
        <v>31</v>
      </c>
      <c r="K17" s="11" t="s">
        <v>32</v>
      </c>
      <c r="L17" s="11" t="s">
        <v>33</v>
      </c>
      <c r="M17" s="11" t="s">
        <v>34</v>
      </c>
      <c r="N17" s="11" t="s">
        <v>35</v>
      </c>
      <c r="O17" s="11" t="s">
        <v>36</v>
      </c>
      <c r="P17" s="11" t="s">
        <v>37</v>
      </c>
      <c r="Q17" s="11" t="s">
        <v>38</v>
      </c>
      <c r="R17" s="11" t="s">
        <v>27</v>
      </c>
      <c r="S17" s="11" t="s">
        <v>28</v>
      </c>
      <c r="T17" s="11" t="s">
        <v>29</v>
      </c>
      <c r="U17" s="11" t="s">
        <v>30</v>
      </c>
      <c r="V17" s="11" t="s">
        <v>31</v>
      </c>
      <c r="W17" s="11" t="s">
        <v>32</v>
      </c>
      <c r="X17" s="11" t="s">
        <v>33</v>
      </c>
      <c r="Y17" s="11" t="s">
        <v>34</v>
      </c>
      <c r="Z17" s="11" t="s">
        <v>35</v>
      </c>
      <c r="AA17" s="11" t="s">
        <v>36</v>
      </c>
      <c r="AB17" s="11" t="s">
        <v>37</v>
      </c>
      <c r="AC17" s="11" t="s">
        <v>38</v>
      </c>
      <c r="AD17" s="11" t="s">
        <v>27</v>
      </c>
      <c r="AE17" s="11" t="s">
        <v>28</v>
      </c>
      <c r="AF17" s="11" t="s">
        <v>29</v>
      </c>
      <c r="AG17" s="11" t="s">
        <v>30</v>
      </c>
      <c r="AH17" s="11" t="s">
        <v>31</v>
      </c>
      <c r="AI17" s="11" t="s">
        <v>32</v>
      </c>
      <c r="AJ17" s="11" t="s">
        <v>33</v>
      </c>
      <c r="AK17" s="11" t="s">
        <v>34</v>
      </c>
      <c r="AL17" s="11" t="s">
        <v>35</v>
      </c>
      <c r="AM17" s="11" t="s">
        <v>36</v>
      </c>
      <c r="AN17" s="11" t="s">
        <v>37</v>
      </c>
      <c r="AO17" s="11" t="s">
        <v>38</v>
      </c>
      <c r="AP17" s="11" t="s">
        <v>27</v>
      </c>
      <c r="AQ17" s="11" t="s">
        <v>28</v>
      </c>
      <c r="AR17" s="11" t="s">
        <v>29</v>
      </c>
      <c r="AS17" s="11" t="s">
        <v>30</v>
      </c>
      <c r="AT17" s="11" t="s">
        <v>31</v>
      </c>
      <c r="AU17" s="11" t="s">
        <v>32</v>
      </c>
      <c r="AV17" s="11" t="s">
        <v>33</v>
      </c>
      <c r="AW17" s="11" t="s">
        <v>34</v>
      </c>
      <c r="AX17" s="11" t="s">
        <v>35</v>
      </c>
      <c r="AY17" s="11" t="s">
        <v>36</v>
      </c>
      <c r="AZ17" s="11" t="s">
        <v>37</v>
      </c>
      <c r="BA17" s="11" t="s">
        <v>38</v>
      </c>
      <c r="BB17" s="11" t="s">
        <v>27</v>
      </c>
      <c r="BC17" s="11" t="s">
        <v>28</v>
      </c>
      <c r="BD17" s="11" t="s">
        <v>29</v>
      </c>
      <c r="BE17" s="11" t="s">
        <v>30</v>
      </c>
      <c r="BF17" s="11" t="s">
        <v>31</v>
      </c>
      <c r="BG17" s="11" t="s">
        <v>32</v>
      </c>
      <c r="BH17" s="11" t="s">
        <v>33</v>
      </c>
      <c r="BI17" s="11" t="s">
        <v>34</v>
      </c>
      <c r="BJ17" s="11" t="s">
        <v>35</v>
      </c>
      <c r="BK17" s="11" t="s">
        <v>36</v>
      </c>
      <c r="BL17" s="11" t="s">
        <v>37</v>
      </c>
      <c r="BM17" s="11" t="s">
        <v>38</v>
      </c>
      <c r="BN17" s="11" t="s">
        <v>27</v>
      </c>
      <c r="BO17" s="11" t="s">
        <v>28</v>
      </c>
      <c r="BP17" s="11" t="s">
        <v>29</v>
      </c>
      <c r="BQ17" s="11" t="s">
        <v>30</v>
      </c>
      <c r="BR17" s="11" t="s">
        <v>31</v>
      </c>
      <c r="BS17" s="11" t="s">
        <v>32</v>
      </c>
      <c r="BT17" s="11" t="s">
        <v>33</v>
      </c>
      <c r="BU17" s="11" t="s">
        <v>34</v>
      </c>
      <c r="BV17" s="11" t="s">
        <v>35</v>
      </c>
      <c r="BW17" s="11" t="s">
        <v>36</v>
      </c>
      <c r="BX17" s="11" t="s">
        <v>37</v>
      </c>
      <c r="BY17" s="11" t="s">
        <v>38</v>
      </c>
      <c r="BZ17" s="101"/>
      <c r="CA17" s="11" t="s">
        <v>27</v>
      </c>
      <c r="CB17" s="11" t="s">
        <v>28</v>
      </c>
      <c r="CC17" s="11" t="s">
        <v>29</v>
      </c>
      <c r="CD17" s="11" t="s">
        <v>30</v>
      </c>
      <c r="CE17" s="11" t="s">
        <v>31</v>
      </c>
      <c r="CF17" s="11" t="s">
        <v>32</v>
      </c>
      <c r="CG17" s="11" t="s">
        <v>33</v>
      </c>
      <c r="CH17" s="11" t="s">
        <v>34</v>
      </c>
      <c r="CI17" s="11" t="s">
        <v>35</v>
      </c>
      <c r="CJ17" s="11" t="s">
        <v>36</v>
      </c>
      <c r="CK17" s="11" t="s">
        <v>37</v>
      </c>
      <c r="CL17" s="11" t="s">
        <v>38</v>
      </c>
      <c r="CM17" s="101"/>
      <c r="CN17" s="11" t="s">
        <v>27</v>
      </c>
      <c r="CO17" s="11" t="s">
        <v>28</v>
      </c>
      <c r="CP17" s="11" t="s">
        <v>29</v>
      </c>
      <c r="CQ17" s="11" t="s">
        <v>30</v>
      </c>
      <c r="CR17" s="11" t="s">
        <v>31</v>
      </c>
      <c r="CS17" s="11" t="s">
        <v>32</v>
      </c>
      <c r="CT17" s="11" t="s">
        <v>33</v>
      </c>
      <c r="CU17" s="11" t="s">
        <v>34</v>
      </c>
      <c r="CV17" s="11" t="s">
        <v>35</v>
      </c>
      <c r="CW17" s="11" t="s">
        <v>36</v>
      </c>
      <c r="CX17" s="11" t="s">
        <v>37</v>
      </c>
      <c r="CY17" s="11" t="s">
        <v>38</v>
      </c>
      <c r="CZ17" s="101"/>
      <c r="DA17" s="11" t="s">
        <v>27</v>
      </c>
      <c r="DB17" s="11" t="s">
        <v>28</v>
      </c>
      <c r="DC17" s="11" t="s">
        <v>29</v>
      </c>
      <c r="DD17" s="11" t="s">
        <v>30</v>
      </c>
      <c r="DE17" s="11" t="s">
        <v>31</v>
      </c>
      <c r="DF17" s="11" t="s">
        <v>32</v>
      </c>
      <c r="DG17" s="11" t="s">
        <v>33</v>
      </c>
      <c r="DH17" s="11" t="s">
        <v>34</v>
      </c>
      <c r="DI17" s="11" t="s">
        <v>35</v>
      </c>
      <c r="DJ17" s="11" t="s">
        <v>36</v>
      </c>
      <c r="DK17" s="11" t="s">
        <v>37</v>
      </c>
      <c r="DL17" s="11" t="s">
        <v>38</v>
      </c>
      <c r="DM17" s="101"/>
      <c r="DN17" s="11" t="s">
        <v>27</v>
      </c>
      <c r="DO17" s="11" t="s">
        <v>28</v>
      </c>
      <c r="DP17" s="11" t="s">
        <v>29</v>
      </c>
      <c r="DQ17" s="11" t="s">
        <v>30</v>
      </c>
      <c r="DR17" s="11" t="s">
        <v>31</v>
      </c>
      <c r="DS17" s="11" t="s">
        <v>32</v>
      </c>
      <c r="DT17" s="11" t="s">
        <v>33</v>
      </c>
      <c r="DU17" s="11" t="s">
        <v>34</v>
      </c>
      <c r="DV17" s="11" t="s">
        <v>35</v>
      </c>
      <c r="DW17" s="11" t="s">
        <v>36</v>
      </c>
      <c r="DX17" s="11" t="s">
        <v>37</v>
      </c>
      <c r="DY17" s="11" t="s">
        <v>38</v>
      </c>
      <c r="DZ17" s="101"/>
      <c r="EA17" s="11" t="s">
        <v>27</v>
      </c>
      <c r="EB17" s="11" t="s">
        <v>28</v>
      </c>
      <c r="EC17" s="11" t="s">
        <v>29</v>
      </c>
      <c r="ED17" s="11" t="s">
        <v>30</v>
      </c>
      <c r="EE17" s="11" t="s">
        <v>31</v>
      </c>
      <c r="EF17" s="11" t="s">
        <v>32</v>
      </c>
      <c r="EG17" s="11" t="s">
        <v>33</v>
      </c>
      <c r="EH17" s="11" t="s">
        <v>34</v>
      </c>
      <c r="EI17" s="11" t="s">
        <v>35</v>
      </c>
      <c r="EJ17" s="11" t="s">
        <v>36</v>
      </c>
      <c r="EK17" s="11" t="s">
        <v>37</v>
      </c>
      <c r="EL17" s="11" t="s">
        <v>38</v>
      </c>
      <c r="EM17" s="101"/>
      <c r="EN17" s="11" t="s">
        <v>27</v>
      </c>
      <c r="EO17" s="11" t="s">
        <v>28</v>
      </c>
      <c r="EP17" s="11" t="s">
        <v>29</v>
      </c>
      <c r="EQ17" s="11" t="s">
        <v>30</v>
      </c>
      <c r="ER17" s="11" t="s">
        <v>31</v>
      </c>
      <c r="ES17" s="11" t="s">
        <v>32</v>
      </c>
      <c r="ET17" s="11" t="s">
        <v>33</v>
      </c>
      <c r="EU17" s="11" t="s">
        <v>34</v>
      </c>
      <c r="EV17" s="11" t="s">
        <v>35</v>
      </c>
      <c r="EW17" s="11" t="s">
        <v>36</v>
      </c>
      <c r="EX17" s="11" t="s">
        <v>37</v>
      </c>
      <c r="EY17" s="11" t="s">
        <v>38</v>
      </c>
      <c r="EZ17" s="101"/>
      <c r="FA17" s="11" t="s">
        <v>27</v>
      </c>
      <c r="FB17" s="11" t="s">
        <v>28</v>
      </c>
      <c r="FC17" s="11" t="s">
        <v>29</v>
      </c>
      <c r="FD17" s="11" t="s">
        <v>30</v>
      </c>
      <c r="FE17" s="11" t="s">
        <v>31</v>
      </c>
      <c r="FF17" s="11" t="s">
        <v>32</v>
      </c>
      <c r="FG17" s="11" t="s">
        <v>33</v>
      </c>
      <c r="FH17" s="11" t="s">
        <v>34</v>
      </c>
      <c r="FI17" s="11" t="s">
        <v>35</v>
      </c>
      <c r="FJ17" s="11" t="s">
        <v>36</v>
      </c>
      <c r="FK17" s="11" t="s">
        <v>37</v>
      </c>
      <c r="FL17" s="11" t="s">
        <v>38</v>
      </c>
      <c r="FM17" s="101"/>
    </row>
    <row r="18" spans="2:169" s="53" customFormat="1" ht="28.5">
      <c r="B18" s="50" t="s">
        <v>87</v>
      </c>
      <c r="C18" s="51"/>
      <c r="D18" s="51"/>
      <c r="E18" s="51"/>
      <c r="F18" s="51"/>
      <c r="G18" s="51"/>
      <c r="H18" s="51"/>
      <c r="I18" s="51"/>
      <c r="J18" s="51"/>
      <c r="K18" s="51"/>
      <c r="L18" s="51"/>
      <c r="M18" s="52"/>
      <c r="N18" s="51"/>
      <c r="O18" s="51"/>
      <c r="P18" s="51"/>
      <c r="Q18" s="51"/>
      <c r="R18" s="51"/>
      <c r="S18" s="51"/>
      <c r="T18" s="51"/>
      <c r="U18" s="51"/>
      <c r="V18" s="51"/>
      <c r="W18" s="51"/>
      <c r="X18" s="51"/>
      <c r="Y18" s="51"/>
      <c r="Z18" s="51"/>
      <c r="AA18" s="51"/>
      <c r="AB18" s="51"/>
      <c r="AC18" s="51"/>
      <c r="AD18" s="51">
        <v>220255.17942299999</v>
      </c>
      <c r="AE18" s="51">
        <v>212566.00715300001</v>
      </c>
      <c r="AF18" s="51">
        <v>221705.86284700001</v>
      </c>
      <c r="AG18" s="51">
        <v>219044.52457199999</v>
      </c>
      <c r="AH18" s="51">
        <v>225229.372397</v>
      </c>
      <c r="AI18" s="51">
        <v>216842.25975100001</v>
      </c>
      <c r="AJ18" s="51">
        <v>216903.72814399999</v>
      </c>
      <c r="AK18" s="51">
        <v>225261.405532</v>
      </c>
      <c r="AL18" s="51">
        <v>220199.272963</v>
      </c>
      <c r="AM18" s="51">
        <v>221866.75679000007</v>
      </c>
      <c r="AN18" s="51">
        <v>217139.664123</v>
      </c>
      <c r="AO18" s="51">
        <v>223635.391814</v>
      </c>
      <c r="AP18" s="51">
        <v>225272.6508</v>
      </c>
      <c r="AQ18" s="51">
        <v>204534.75581</v>
      </c>
      <c r="AR18" s="51">
        <v>228651.74056199999</v>
      </c>
      <c r="AS18" s="51">
        <v>208881.40349699999</v>
      </c>
      <c r="AT18" s="51">
        <v>225008.85818499999</v>
      </c>
      <c r="AU18" s="51">
        <v>217255.594698</v>
      </c>
      <c r="AV18" s="51">
        <v>218395.294131</v>
      </c>
      <c r="AW18" s="51">
        <v>225234.42744500001</v>
      </c>
      <c r="AX18" s="51">
        <v>218763.208315</v>
      </c>
      <c r="AY18" s="51">
        <v>222452.10719000001</v>
      </c>
      <c r="AZ18" s="51">
        <v>217653.13467</v>
      </c>
      <c r="BA18" s="51">
        <v>227743.27357300144</v>
      </c>
      <c r="BB18" s="51">
        <v>233943.15730400008</v>
      </c>
      <c r="BC18" s="51">
        <v>227970.39749100004</v>
      </c>
      <c r="BD18" s="51">
        <v>257369.80010200012</v>
      </c>
      <c r="BE18" s="51">
        <v>259507.62332900008</v>
      </c>
      <c r="BF18" s="51">
        <v>293892.87554600008</v>
      </c>
      <c r="BG18" s="51">
        <v>292127.09159000008</v>
      </c>
      <c r="BH18" s="51">
        <v>321543.40454000013</v>
      </c>
      <c r="BI18" s="51">
        <v>347651.96786099998</v>
      </c>
      <c r="BJ18" s="51">
        <v>346498.89602300001</v>
      </c>
      <c r="BK18" s="51">
        <v>353225.716319</v>
      </c>
      <c r="BL18" s="51">
        <v>363331.38379699999</v>
      </c>
      <c r="BM18" s="51">
        <v>392140.47260500013</v>
      </c>
      <c r="BN18" s="51">
        <v>412214.0114240002</v>
      </c>
      <c r="BO18" s="51">
        <v>364519.58239100012</v>
      </c>
      <c r="BP18" s="51">
        <v>396599.18293400016</v>
      </c>
      <c r="BQ18" s="51">
        <v>381422.878945</v>
      </c>
      <c r="BR18" s="51">
        <v>404238.03204999998</v>
      </c>
      <c r="BS18" s="51">
        <v>381033.97792300011</v>
      </c>
      <c r="BT18" s="51">
        <v>407917.36693100014</v>
      </c>
      <c r="BU18" s="51">
        <v>412114.58239300002</v>
      </c>
      <c r="BV18" s="51">
        <v>397346.81605500018</v>
      </c>
      <c r="BW18" s="51">
        <v>412399.75502300012</v>
      </c>
      <c r="BX18" s="51">
        <v>397497.76235400012</v>
      </c>
      <c r="BY18" s="51">
        <v>405423.10475200019</v>
      </c>
      <c r="BZ18" s="51">
        <f>+SUM(BN18:BY18)</f>
        <v>4772727.0531750023</v>
      </c>
      <c r="CA18" s="51">
        <v>415858.43480000016</v>
      </c>
      <c r="CB18" s="51">
        <v>391770.90324900014</v>
      </c>
      <c r="CC18" s="51">
        <v>380482.92887000018</v>
      </c>
      <c r="CD18" s="51">
        <v>290181.76367700013</v>
      </c>
      <c r="CE18" s="51">
        <v>387126.95470100007</v>
      </c>
      <c r="CF18" s="51">
        <v>419162.57305000012</v>
      </c>
      <c r="CG18" s="51">
        <v>484916.99295799999</v>
      </c>
      <c r="CH18" s="51">
        <v>456504.03468799987</v>
      </c>
      <c r="CI18" s="51">
        <v>403320.01674399991</v>
      </c>
      <c r="CJ18" s="51">
        <v>419221.61209299992</v>
      </c>
      <c r="CK18" s="51">
        <v>398126.30670599989</v>
      </c>
      <c r="CL18" s="51">
        <v>397871.25530999998</v>
      </c>
      <c r="CM18" s="51">
        <f>+SUM(CA18:CL18)</f>
        <v>4844543.776846</v>
      </c>
      <c r="CN18" s="51">
        <v>403535.16166500002</v>
      </c>
      <c r="CO18" s="51">
        <v>365768.40626600012</v>
      </c>
      <c r="CP18" s="51">
        <v>419708.46230199997</v>
      </c>
      <c r="CQ18" s="51">
        <v>380030.51009700011</v>
      </c>
      <c r="CR18" s="51">
        <v>400897.73900200002</v>
      </c>
      <c r="CS18" s="51">
        <v>388861.48838399985</v>
      </c>
      <c r="CT18" s="51">
        <v>405023.712459</v>
      </c>
      <c r="CU18" s="51">
        <v>402440.49231600011</v>
      </c>
      <c r="CV18" s="51">
        <v>406217.05457300012</v>
      </c>
      <c r="CW18" s="51">
        <v>404196.84130500013</v>
      </c>
      <c r="CX18" s="51">
        <v>398149.32624399988</v>
      </c>
      <c r="CY18" s="51">
        <v>403884.5341799999</v>
      </c>
      <c r="CZ18" s="51">
        <f>+SUM(CN18:CY18)</f>
        <v>4778713.7287929999</v>
      </c>
      <c r="DA18" s="51">
        <v>405397.53203299991</v>
      </c>
      <c r="DB18" s="51">
        <v>376070.67364000005</v>
      </c>
      <c r="DC18" s="51">
        <v>419900.28508399992</v>
      </c>
      <c r="DD18" s="51">
        <v>379718.59648699989</v>
      </c>
      <c r="DE18" s="51">
        <v>409591.25529499992</v>
      </c>
      <c r="DF18" s="51">
        <v>397570.36665600003</v>
      </c>
      <c r="DG18" s="51">
        <v>396859.039269</v>
      </c>
      <c r="DH18" s="51">
        <v>412765.163573</v>
      </c>
      <c r="DI18" s="51">
        <v>405835.48684900021</v>
      </c>
      <c r="DJ18" s="51">
        <v>407862.63698000001</v>
      </c>
      <c r="DK18" s="51">
        <v>398113.64234700013</v>
      </c>
      <c r="DL18" s="51">
        <v>409868.11408999999</v>
      </c>
      <c r="DM18" s="51">
        <f>+SUM(DA18:DL18)</f>
        <v>4819552.7923030006</v>
      </c>
      <c r="DN18" s="51">
        <v>410402.87439400126</v>
      </c>
      <c r="DO18" s="51">
        <v>369901.057096</v>
      </c>
      <c r="DP18" s="51">
        <v>420288.54</v>
      </c>
      <c r="DQ18" s="51">
        <v>382340.03</v>
      </c>
      <c r="DR18" s="51">
        <v>411820.70842699998</v>
      </c>
      <c r="DS18" s="51">
        <v>398221.82481199998</v>
      </c>
      <c r="DT18" s="51">
        <v>404333.98412199988</v>
      </c>
      <c r="DU18" s="51">
        <v>412828.57844699995</v>
      </c>
      <c r="DV18" s="51">
        <v>401436.40386099997</v>
      </c>
      <c r="DW18" s="51">
        <v>412712.35495399981</v>
      </c>
      <c r="DX18" s="51">
        <v>397590.99861299997</v>
      </c>
      <c r="DY18" s="51">
        <v>397363.11365200015</v>
      </c>
      <c r="DZ18" s="51">
        <f>+SUM(DN18:DY18)</f>
        <v>4819240.4683780009</v>
      </c>
      <c r="EA18" s="51">
        <v>406438.64</v>
      </c>
      <c r="EB18" s="51">
        <v>390382.31896200002</v>
      </c>
      <c r="EC18" s="51">
        <v>393826.624098</v>
      </c>
      <c r="ED18" s="51">
        <v>405271.79627799999</v>
      </c>
      <c r="EE18" s="51">
        <v>440146.37029899989</v>
      </c>
      <c r="EF18" s="51">
        <v>383136.786891</v>
      </c>
      <c r="EG18" s="51">
        <v>405092.28034899983</v>
      </c>
      <c r="EH18" s="51">
        <v>403197.54946800007</v>
      </c>
      <c r="EI18" s="51">
        <v>398161.58400299994</v>
      </c>
      <c r="EJ18" s="51">
        <v>409844.0459059999</v>
      </c>
      <c r="EK18" s="51">
        <v>397456.09637599991</v>
      </c>
      <c r="EL18" s="51">
        <v>399153.82655000011</v>
      </c>
      <c r="EM18" s="51">
        <f>+SUM(EA18:EL18)</f>
        <v>4832107.9191799993</v>
      </c>
      <c r="EN18" s="51">
        <v>413076.47649700026</v>
      </c>
      <c r="EO18" s="51">
        <v>375874.22708799999</v>
      </c>
      <c r="EP18" s="51">
        <v>413353.59639600018</v>
      </c>
      <c r="EQ18" s="51">
        <v>390277.82989600004</v>
      </c>
      <c r="ER18" s="51">
        <v>413229.72671100014</v>
      </c>
      <c r="ES18" s="51">
        <v>388524.64513800008</v>
      </c>
      <c r="ET18" s="51">
        <v>398010.27236900025</v>
      </c>
      <c r="EU18" s="51">
        <v>399008.28221700032</v>
      </c>
      <c r="EV18" s="51">
        <f>+EV21</f>
        <v>405175.93968400016</v>
      </c>
      <c r="EW18" s="51">
        <v>414263.91353000002</v>
      </c>
      <c r="EX18" s="51">
        <v>392064.72840500012</v>
      </c>
      <c r="EY18" s="51">
        <v>399066.24440800009</v>
      </c>
      <c r="EZ18" s="51">
        <f>+SUM(EN18:EY18)</f>
        <v>4801925.8823390016</v>
      </c>
      <c r="FA18" s="51">
        <v>412617.99489900016</v>
      </c>
      <c r="FB18" s="51">
        <v>417253.62077300024</v>
      </c>
      <c r="FC18" s="51">
        <v>464480.42045100033</v>
      </c>
      <c r="FD18" s="51">
        <v>442287.93912100012</v>
      </c>
      <c r="FE18" s="51">
        <v>405207.16702500015</v>
      </c>
      <c r="FF18" s="51">
        <v>399561.6999280001</v>
      </c>
      <c r="FG18" s="51">
        <v>396674.29526800022</v>
      </c>
      <c r="FH18" s="51"/>
      <c r="FI18" s="51"/>
      <c r="FJ18" s="51"/>
      <c r="FK18" s="51"/>
      <c r="FL18" s="51"/>
      <c r="FM18" s="51">
        <f>+SUM(FA18:FL18)</f>
        <v>2938083.1374650015</v>
      </c>
    </row>
    <row r="19" spans="2:169" s="54" customFormat="1" ht="15" customHeight="1">
      <c r="B19" s="50" t="s">
        <v>88</v>
      </c>
      <c r="C19" s="36">
        <v>6918.5400000000081</v>
      </c>
      <c r="D19" s="36">
        <v>6323.5935999999929</v>
      </c>
      <c r="E19" s="36">
        <v>4911.460379999975</v>
      </c>
      <c r="F19" s="36">
        <v>8025</v>
      </c>
      <c r="G19" s="36">
        <v>8405</v>
      </c>
      <c r="H19" s="36">
        <v>7987.5</v>
      </c>
      <c r="I19" s="36">
        <v>2227.1999999999998</v>
      </c>
      <c r="J19" s="36">
        <v>13972.3</v>
      </c>
      <c r="K19" s="36">
        <v>8915.5</v>
      </c>
      <c r="L19" s="36">
        <v>1226.9000000000001</v>
      </c>
      <c r="M19" s="36">
        <v>4454.1000000000004</v>
      </c>
      <c r="N19" s="36">
        <v>12448.7</v>
      </c>
      <c r="O19" s="36">
        <v>22092.1</v>
      </c>
      <c r="P19" s="36">
        <v>18041.599999999999</v>
      </c>
      <c r="Q19" s="36">
        <v>39459.800000000003</v>
      </c>
      <c r="R19" s="36">
        <v>16035</v>
      </c>
      <c r="S19" s="36">
        <v>13073</v>
      </c>
      <c r="T19" s="36">
        <v>14874</v>
      </c>
      <c r="U19" s="36">
        <v>17383</v>
      </c>
      <c r="V19" s="36">
        <v>22361</v>
      </c>
      <c r="W19" s="36">
        <v>20175</v>
      </c>
      <c r="X19" s="36">
        <v>22312</v>
      </c>
      <c r="Y19" s="36">
        <v>22329</v>
      </c>
      <c r="Z19" s="36">
        <v>20605</v>
      </c>
      <c r="AA19" s="36">
        <v>25608</v>
      </c>
      <c r="AB19" s="36">
        <v>20605</v>
      </c>
      <c r="AC19" s="36">
        <v>39448</v>
      </c>
      <c r="AD19" s="36">
        <v>21864.69846</v>
      </c>
      <c r="AE19" s="36">
        <v>20067.161904000001</v>
      </c>
      <c r="AF19" s="36">
        <v>22255.235504</v>
      </c>
      <c r="AG19" s="36">
        <v>23852.39832</v>
      </c>
      <c r="AH19" s="36">
        <v>21202.131839999998</v>
      </c>
      <c r="AI19" s="36">
        <v>20804.35729</v>
      </c>
      <c r="AJ19" s="36">
        <v>22918.533417999999</v>
      </c>
      <c r="AK19" s="36">
        <v>21202.131839999998</v>
      </c>
      <c r="AL19" s="36">
        <v>20672.078544</v>
      </c>
      <c r="AM19" s="36">
        <v>22262.238431999991</v>
      </c>
      <c r="AN19" s="36">
        <v>20340.795234000001</v>
      </c>
      <c r="AO19" s="36">
        <v>42139.237031999881</v>
      </c>
      <c r="AP19" s="36">
        <v>20831.050959</v>
      </c>
      <c r="AQ19" s="36">
        <v>19933.316599999998</v>
      </c>
      <c r="AR19" s="36">
        <v>21600.170867000001</v>
      </c>
      <c r="AS19" s="36">
        <v>21997.211783999999</v>
      </c>
      <c r="AT19" s="36">
        <v>21202.131839999998</v>
      </c>
      <c r="AU19" s="36">
        <v>20738.335206</v>
      </c>
      <c r="AV19" s="36">
        <v>22461.008418000001</v>
      </c>
      <c r="AW19" s="36">
        <v>21533.415150000001</v>
      </c>
      <c r="AX19" s="36">
        <v>21816.176391000001</v>
      </c>
      <c r="AY19" s="36">
        <v>21328.373530000001</v>
      </c>
      <c r="AZ19" s="36">
        <v>21765.313467</v>
      </c>
      <c r="BA19" s="36">
        <v>41454.100384999881</v>
      </c>
      <c r="BB19" s="36">
        <v>40330.204499999978</v>
      </c>
      <c r="BC19" s="36">
        <v>48665.518239000012</v>
      </c>
      <c r="BD19" s="36">
        <v>46665.578908000025</v>
      </c>
      <c r="BE19" s="36">
        <v>31352.031211999998</v>
      </c>
      <c r="BF19" s="36">
        <v>15491.819436999995</v>
      </c>
      <c r="BG19" s="36">
        <v>5339.9329250000001</v>
      </c>
      <c r="BH19" s="36">
        <v>993.84992999999997</v>
      </c>
      <c r="BI19" s="36">
        <v>463.79663399999998</v>
      </c>
      <c r="BJ19" s="36">
        <v>0</v>
      </c>
      <c r="BK19" s="36">
        <v>1325.1332399999999</v>
      </c>
      <c r="BL19" s="36">
        <v>13715.129034</v>
      </c>
      <c r="BM19" s="36">
        <v>40250.922165000004</v>
      </c>
      <c r="BN19" s="36">
        <v>14576.465639999995</v>
      </c>
      <c r="BO19" s="36">
        <v>13185.075737999996</v>
      </c>
      <c r="BP19" s="36">
        <v>13682.000702999996</v>
      </c>
      <c r="BQ19" s="36">
        <v>13715.129034</v>
      </c>
      <c r="BR19" s="36">
        <v>14576.46564</v>
      </c>
      <c r="BS19" s="36">
        <v>17491.758767999996</v>
      </c>
      <c r="BT19" s="36">
        <v>16497.908837999996</v>
      </c>
      <c r="BU19" s="36">
        <v>20971.643549</v>
      </c>
      <c r="BV19" s="36">
        <v>13582.615709999996</v>
      </c>
      <c r="BW19" s="36">
        <v>15504.058907999994</v>
      </c>
      <c r="BX19" s="36">
        <v>14705.749756999996</v>
      </c>
      <c r="BY19" s="36">
        <v>46247.150076000013</v>
      </c>
      <c r="BZ19" s="36">
        <f>+SUM(BN19:BY19)</f>
        <v>214736.02236099998</v>
      </c>
      <c r="CA19" s="36">
        <v>13847.642358000005</v>
      </c>
      <c r="CB19" s="36">
        <v>24978.761574</v>
      </c>
      <c r="CC19" s="36">
        <v>26568.921462000002</v>
      </c>
      <c r="CD19" s="36">
        <v>0</v>
      </c>
      <c r="CE19" s="36">
        <v>0</v>
      </c>
      <c r="CF19" s="36">
        <v>0</v>
      </c>
      <c r="CG19" s="36">
        <v>0</v>
      </c>
      <c r="CH19" s="36">
        <v>27728.413047000002</v>
      </c>
      <c r="CI19" s="36">
        <v>77089.626236999989</v>
      </c>
      <c r="CJ19" s="36">
        <v>82832.692035999993</v>
      </c>
      <c r="CK19" s="36">
        <v>78401.528489999982</v>
      </c>
      <c r="CL19" s="36">
        <v>121362.40098700002</v>
      </c>
      <c r="CM19" s="51">
        <f>+SUM(CA19:CL19)</f>
        <v>452809.98619099997</v>
      </c>
      <c r="CN19" s="36">
        <v>47837.309964</v>
      </c>
      <c r="CO19" s="36">
        <v>0</v>
      </c>
      <c r="CP19" s="36">
        <v>14974.005612000001</v>
      </c>
      <c r="CQ19" s="36">
        <v>19943.255262000002</v>
      </c>
      <c r="CR19" s="36">
        <v>40644.053195000008</v>
      </c>
      <c r="CS19" s="36">
        <v>45578.109821000005</v>
      </c>
      <c r="CT19" s="36">
        <v>37832.554001999997</v>
      </c>
      <c r="CU19" s="36">
        <v>34066.188092000004</v>
      </c>
      <c r="CV19" s="36">
        <v>35222.418781000008</v>
      </c>
      <c r="CW19" s="36">
        <v>35116.030859999999</v>
      </c>
      <c r="CX19" s="36">
        <v>57909.983026000016</v>
      </c>
      <c r="CY19" s="36">
        <v>109137.55468000003</v>
      </c>
      <c r="CZ19" s="51">
        <f>+SUM(CN19:CY19)</f>
        <v>478261.46329500002</v>
      </c>
      <c r="DA19" s="36">
        <v>58173.349236000016</v>
      </c>
      <c r="DB19" s="36">
        <v>53509.319342000003</v>
      </c>
      <c r="DC19" s="36">
        <v>59100.942504000006</v>
      </c>
      <c r="DD19" s="36">
        <v>5963.099580000001</v>
      </c>
      <c r="DE19" s="36">
        <v>0</v>
      </c>
      <c r="DF19" s="36">
        <v>0</v>
      </c>
      <c r="DG19" s="36">
        <v>0</v>
      </c>
      <c r="DH19" s="36">
        <v>0</v>
      </c>
      <c r="DI19" s="36">
        <v>0</v>
      </c>
      <c r="DJ19" s="36">
        <v>0</v>
      </c>
      <c r="DK19" s="36">
        <v>0</v>
      </c>
      <c r="DL19" s="36">
        <v>12894.212235999999</v>
      </c>
      <c r="DM19" s="51">
        <f>+SUM(DA19:DL19)</f>
        <v>189640.92289800002</v>
      </c>
      <c r="DN19" s="36">
        <v>0</v>
      </c>
      <c r="DO19" s="36">
        <v>0</v>
      </c>
      <c r="DP19" s="36">
        <v>0</v>
      </c>
      <c r="DQ19" s="36">
        <v>795.08</v>
      </c>
      <c r="DR19" s="36">
        <v>0</v>
      </c>
      <c r="DS19" s="36">
        <v>11263.632540000001</v>
      </c>
      <c r="DT19" s="36">
        <v>13199.255533999996</v>
      </c>
      <c r="DU19" s="36">
        <v>15371.545583999994</v>
      </c>
      <c r="DV19" s="36">
        <v>13947.343399999994</v>
      </c>
      <c r="DW19" s="36">
        <v>16689.042188999993</v>
      </c>
      <c r="DX19" s="36">
        <v>16172.420991999999</v>
      </c>
      <c r="DY19" s="36">
        <v>48266.285803000013</v>
      </c>
      <c r="DZ19" s="51">
        <f>+SUM(DN19:DY19)</f>
        <v>135704.60604199997</v>
      </c>
      <c r="EA19" s="36">
        <v>16076.89</v>
      </c>
      <c r="EB19" s="36">
        <v>15769.085556</v>
      </c>
      <c r="EC19" s="36">
        <v>21634.751765000001</v>
      </c>
      <c r="ED19" s="36">
        <v>26363.148548000016</v>
      </c>
      <c r="EE19" s="36">
        <v>27268.162548000015</v>
      </c>
      <c r="EF19" s="36">
        <v>30410.397831999999</v>
      </c>
      <c r="EG19" s="36">
        <v>31100.003127000015</v>
      </c>
      <c r="EH19" s="36">
        <v>49711.264845000027</v>
      </c>
      <c r="EI19" s="36">
        <v>47593.127151000037</v>
      </c>
      <c r="EJ19" s="36">
        <v>50095.112689000016</v>
      </c>
      <c r="EK19" s="36">
        <v>47506.026654000016</v>
      </c>
      <c r="EL19" s="36">
        <v>105697.66651900003</v>
      </c>
      <c r="EM19" s="51">
        <f>+SUM(EA19:EL19)</f>
        <v>469225.6372340002</v>
      </c>
      <c r="EN19" s="36">
        <v>49289.887573000036</v>
      </c>
      <c r="EO19" s="36">
        <v>45749.996528000025</v>
      </c>
      <c r="EP19" s="36">
        <v>50388.191451000028</v>
      </c>
      <c r="EQ19" s="36">
        <v>48271.848940000018</v>
      </c>
      <c r="ER19" s="36">
        <v>50705.28630300003</v>
      </c>
      <c r="ES19" s="36">
        <v>51213.137379000043</v>
      </c>
      <c r="ET19" s="36">
        <v>52697.617329000015</v>
      </c>
      <c r="EU19" s="36">
        <v>57651.028098000032</v>
      </c>
      <c r="EV19" s="36">
        <v>48252.368657000028</v>
      </c>
      <c r="EW19" s="36">
        <v>52307.132147999997</v>
      </c>
      <c r="EX19" s="36">
        <v>73677.408143999986</v>
      </c>
      <c r="EY19" s="36">
        <v>119460.76158600002</v>
      </c>
      <c r="EZ19" s="51">
        <f>+SUM(EN19:EY19)</f>
        <v>699664.66413600021</v>
      </c>
      <c r="FA19" s="36">
        <v>44494.894668000008</v>
      </c>
      <c r="FB19" s="36">
        <v>40937.974021000009</v>
      </c>
      <c r="FC19" s="36">
        <v>50255.678127000028</v>
      </c>
      <c r="FD19" s="36">
        <v>51380.349509000029</v>
      </c>
      <c r="FE19" s="36">
        <v>50280.109794000025</v>
      </c>
      <c r="FF19" s="36">
        <v>71088.053990999993</v>
      </c>
      <c r="FG19" s="36">
        <v>74906.150961000007</v>
      </c>
      <c r="FH19" s="36"/>
      <c r="FI19" s="36"/>
      <c r="FJ19" s="36"/>
      <c r="FK19" s="36"/>
      <c r="FL19" s="36"/>
      <c r="FM19" s="51">
        <f>+SUM(FA19:FL19)</f>
        <v>383343.21107100009</v>
      </c>
    </row>
    <row r="20" spans="2:169" s="53" customFormat="1" ht="15" customHeight="1">
      <c r="B20" s="43" t="s">
        <v>89</v>
      </c>
      <c r="C20" s="51">
        <v>143967.6</v>
      </c>
      <c r="D20" s="51">
        <v>138951.7236</v>
      </c>
      <c r="E20" s="51">
        <v>141960.52037999997</v>
      </c>
      <c r="F20" s="51">
        <v>148120</v>
      </c>
      <c r="G20" s="51">
        <v>134942</v>
      </c>
      <c r="H20" s="51">
        <v>148082</v>
      </c>
      <c r="I20" s="51">
        <v>140782</v>
      </c>
      <c r="J20" s="51">
        <v>148058</v>
      </c>
      <c r="K20" s="51">
        <v>143001</v>
      </c>
      <c r="L20" s="51">
        <v>161164</v>
      </c>
      <c r="M20" s="51">
        <v>223767</v>
      </c>
      <c r="N20" s="51">
        <v>224687</v>
      </c>
      <c r="O20" s="51">
        <v>241405</v>
      </c>
      <c r="P20" s="51">
        <v>230280</v>
      </c>
      <c r="Q20" s="51">
        <v>258772</v>
      </c>
      <c r="R20" s="51">
        <v>236176</v>
      </c>
      <c r="S20" s="51">
        <v>217554</v>
      </c>
      <c r="T20" s="51">
        <v>239997</v>
      </c>
      <c r="U20" s="51">
        <v>231162</v>
      </c>
      <c r="V20" s="51">
        <v>242506</v>
      </c>
      <c r="W20" s="51">
        <v>237390</v>
      </c>
      <c r="X20" s="51">
        <v>240790</v>
      </c>
      <c r="Y20" s="51">
        <v>245961</v>
      </c>
      <c r="Z20" s="51">
        <v>241239</v>
      </c>
      <c r="AA20" s="51">
        <v>245805</v>
      </c>
      <c r="AB20" s="51">
        <v>237783</v>
      </c>
      <c r="AC20" s="51">
        <v>261322</v>
      </c>
      <c r="AD20" s="51">
        <v>242119.87788300001</v>
      </c>
      <c r="AE20" s="51">
        <v>232633.16905700002</v>
      </c>
      <c r="AF20" s="51">
        <f t="shared" ref="AF20:AL20" si="8">+AF19+AF18</f>
        <v>243961.09835100002</v>
      </c>
      <c r="AG20" s="51">
        <f t="shared" si="8"/>
        <v>242896.922892</v>
      </c>
      <c r="AH20" s="51">
        <f t="shared" si="8"/>
        <v>246431.50423699999</v>
      </c>
      <c r="AI20" s="51">
        <f t="shared" si="8"/>
        <v>237646.61704099999</v>
      </c>
      <c r="AJ20" s="51">
        <f t="shared" si="8"/>
        <v>239822.261562</v>
      </c>
      <c r="AK20" s="51">
        <f t="shared" si="8"/>
        <v>246463.53737199999</v>
      </c>
      <c r="AL20" s="51">
        <f t="shared" si="8"/>
        <v>240871.35150699998</v>
      </c>
      <c r="AM20" s="51">
        <v>244128.99522200006</v>
      </c>
      <c r="AN20" s="51">
        <v>237480.45935699999</v>
      </c>
      <c r="AO20" s="51">
        <v>265774.62884599989</v>
      </c>
      <c r="AP20" s="51">
        <v>246103.70175900002</v>
      </c>
      <c r="AQ20" s="51">
        <v>224468.07240999999</v>
      </c>
      <c r="AR20" s="51">
        <v>250251.911429</v>
      </c>
      <c r="AS20" s="51">
        <v>230878.61528099998</v>
      </c>
      <c r="AT20" s="51">
        <v>246210.99002499998</v>
      </c>
      <c r="AU20" s="51">
        <v>237993.92990399999</v>
      </c>
      <c r="AV20" s="51">
        <v>240856.30254900001</v>
      </c>
      <c r="AW20" s="51">
        <v>246767.84259499999</v>
      </c>
      <c r="AX20" s="51">
        <v>240579.38470599998</v>
      </c>
      <c r="AY20" s="51">
        <v>243780.48072000002</v>
      </c>
      <c r="AZ20" s="51">
        <v>239418.448137</v>
      </c>
      <c r="BA20" s="51">
        <v>269197.37395800132</v>
      </c>
      <c r="BB20" s="51">
        <v>274273.36180400004</v>
      </c>
      <c r="BC20" s="51">
        <v>276635.91573000007</v>
      </c>
      <c r="BD20" s="51">
        <v>304035.37901000015</v>
      </c>
      <c r="BE20" s="51">
        <v>290859.65454100008</v>
      </c>
      <c r="BF20" s="51">
        <v>309384.69498300005</v>
      </c>
      <c r="BG20" s="51">
        <v>297467.02451500006</v>
      </c>
      <c r="BH20" s="51">
        <v>322537.25447000016</v>
      </c>
      <c r="BI20" s="51">
        <v>348115.76449500001</v>
      </c>
      <c r="BJ20" s="51">
        <v>346498.89602300001</v>
      </c>
      <c r="BK20" s="51">
        <v>354550.84955899999</v>
      </c>
      <c r="BL20" s="51">
        <v>377046.51283099997</v>
      </c>
      <c r="BM20" s="51">
        <v>432391.39477000013</v>
      </c>
      <c r="BN20" s="51">
        <v>426790.47706400021</v>
      </c>
      <c r="BO20" s="51">
        <v>377704.6581290001</v>
      </c>
      <c r="BP20" s="51">
        <v>410281.18363700015</v>
      </c>
      <c r="BQ20" s="51">
        <v>395138.00797899999</v>
      </c>
      <c r="BR20" s="51">
        <v>418814.49768999999</v>
      </c>
      <c r="BS20" s="51">
        <v>398525.73669100011</v>
      </c>
      <c r="BT20" s="51">
        <v>424415.27576900012</v>
      </c>
      <c r="BU20" s="51">
        <v>433086.22594200005</v>
      </c>
      <c r="BV20" s="51">
        <v>410929.43176500016</v>
      </c>
      <c r="BW20" s="51">
        <v>427903.81393100013</v>
      </c>
      <c r="BX20" s="51">
        <v>412203.51211100013</v>
      </c>
      <c r="BY20" s="51">
        <v>451670.25482800021</v>
      </c>
      <c r="BZ20" s="51">
        <f>+SUM(BN20:BY20)</f>
        <v>4987463.0755360015</v>
      </c>
      <c r="CA20" s="51">
        <v>429706.07715800015</v>
      </c>
      <c r="CB20" s="51">
        <v>416749.66482300014</v>
      </c>
      <c r="CC20" s="51">
        <v>407051.85033200018</v>
      </c>
      <c r="CD20" s="51">
        <v>290181.76367700013</v>
      </c>
      <c r="CE20" s="51">
        <v>387126.95470100007</v>
      </c>
      <c r="CF20" s="51">
        <v>419162.57305000012</v>
      </c>
      <c r="CG20" s="51">
        <v>484916.99295799999</v>
      </c>
      <c r="CH20" s="51">
        <v>484232.44773499988</v>
      </c>
      <c r="CI20" s="51">
        <v>480409.6429809999</v>
      </c>
      <c r="CJ20" s="51">
        <v>502054.30412899994</v>
      </c>
      <c r="CK20" s="51">
        <v>476527.83519599988</v>
      </c>
      <c r="CL20" s="51">
        <v>519210.72554500011</v>
      </c>
      <c r="CM20" s="51">
        <f>+SUM(CA20:CL20)</f>
        <v>5297330.832285</v>
      </c>
      <c r="CN20" s="51"/>
      <c r="CO20" s="51">
        <v>365768.40626600012</v>
      </c>
      <c r="CP20" s="51">
        <v>434682.46791399998</v>
      </c>
      <c r="CQ20" s="51">
        <v>399973.76535900013</v>
      </c>
      <c r="CR20" s="51">
        <v>441541.792197</v>
      </c>
      <c r="CS20" s="51">
        <v>434439.59820499987</v>
      </c>
      <c r="CT20" s="51">
        <v>442856.26646100002</v>
      </c>
      <c r="CU20" s="51">
        <v>436506.68040800013</v>
      </c>
      <c r="CV20" s="51">
        <v>441439.47335400013</v>
      </c>
      <c r="CW20" s="51">
        <v>439312.87216500012</v>
      </c>
      <c r="CX20" s="51">
        <v>456059.30926999991</v>
      </c>
      <c r="CY20" s="51">
        <v>513022.0888599999</v>
      </c>
      <c r="CZ20" s="51">
        <f>+SUM(CN20:CY20)</f>
        <v>4805602.7204589993</v>
      </c>
      <c r="DA20" s="51">
        <v>463570.88126899995</v>
      </c>
      <c r="DB20" s="51">
        <v>429579.99298200005</v>
      </c>
      <c r="DC20" s="51">
        <v>479001.22758799989</v>
      </c>
      <c r="DD20" s="51">
        <v>385681.69606699987</v>
      </c>
      <c r="DE20" s="51">
        <v>409591.25529499992</v>
      </c>
      <c r="DF20" s="51">
        <v>397570.36665600003</v>
      </c>
      <c r="DG20" s="51">
        <v>396859.039269</v>
      </c>
      <c r="DH20" s="51">
        <v>412765.163573</v>
      </c>
      <c r="DI20" s="51">
        <v>405835.48684900021</v>
      </c>
      <c r="DJ20" s="51">
        <v>407862.63698000001</v>
      </c>
      <c r="DK20" s="51">
        <v>398113.64234700013</v>
      </c>
      <c r="DL20" s="51">
        <v>422762.32632599998</v>
      </c>
      <c r="DM20" s="51">
        <f>+SUM(DA20:DL20)</f>
        <v>5009193.7152009998</v>
      </c>
      <c r="DN20" s="51">
        <v>410402.87439400126</v>
      </c>
      <c r="DO20" s="51">
        <v>369901.057096</v>
      </c>
      <c r="DP20" s="51">
        <v>420288.54</v>
      </c>
      <c r="DQ20" s="51">
        <v>383135.11000000004</v>
      </c>
      <c r="DR20" s="51">
        <v>411820.70842699998</v>
      </c>
      <c r="DS20" s="51">
        <v>409485.457352</v>
      </c>
      <c r="DT20" s="51">
        <v>417533.23965599987</v>
      </c>
      <c r="DU20" s="51">
        <v>428200.12403099996</v>
      </c>
      <c r="DV20" s="51">
        <v>415383.74726099998</v>
      </c>
      <c r="DW20" s="51">
        <v>429401.39714299981</v>
      </c>
      <c r="DX20" s="51">
        <v>413763.41960499994</v>
      </c>
      <c r="DY20" s="51">
        <v>445629.39945500018</v>
      </c>
      <c r="DZ20" s="51">
        <f>+SUM(DN20:DY20)</f>
        <v>4954945.0744200014</v>
      </c>
      <c r="EA20" s="51">
        <v>422515.53</v>
      </c>
      <c r="EB20" s="51">
        <v>406151.40451800002</v>
      </c>
      <c r="EC20" s="51">
        <v>415461.37586299999</v>
      </c>
      <c r="ED20" s="51">
        <v>431634.94482600002</v>
      </c>
      <c r="EE20" s="51">
        <v>467414.53284699988</v>
      </c>
      <c r="EF20" s="51">
        <v>413547.18472299998</v>
      </c>
      <c r="EG20" s="51">
        <v>436192.28347599984</v>
      </c>
      <c r="EH20" s="51">
        <v>452908.81431300007</v>
      </c>
      <c r="EI20" s="51">
        <v>445754.71115399996</v>
      </c>
      <c r="EJ20" s="51">
        <v>459939.15859499993</v>
      </c>
      <c r="EK20" s="51">
        <v>444962.1230299999</v>
      </c>
      <c r="EL20" s="51">
        <v>504851.49306900013</v>
      </c>
      <c r="EM20" s="51">
        <f>+SUM(EA20:EL20)</f>
        <v>5301333.5564140007</v>
      </c>
      <c r="EN20" s="51">
        <v>462366.3640700003</v>
      </c>
      <c r="EO20" s="51">
        <v>421624.22361600003</v>
      </c>
      <c r="EP20" s="51">
        <v>463741.78784700023</v>
      </c>
      <c r="EQ20" s="51">
        <v>438549.67883600004</v>
      </c>
      <c r="ER20" s="51">
        <v>463935.01301400014</v>
      </c>
      <c r="ES20" s="51">
        <v>439737.7825170001</v>
      </c>
      <c r="ET20" s="51">
        <v>450707.88969800028</v>
      </c>
      <c r="EU20" s="51">
        <v>456659.31031500036</v>
      </c>
      <c r="EV20" s="51">
        <v>453428.30834100017</v>
      </c>
      <c r="EW20" s="51">
        <f>EW18+EW19</f>
        <v>466571.04567800002</v>
      </c>
      <c r="EX20" s="51">
        <v>465742.1365490001</v>
      </c>
      <c r="EY20" s="51">
        <v>518527.00599400012</v>
      </c>
      <c r="EZ20" s="51">
        <f>+SUM(EN20:EY20)</f>
        <v>5501590.5464750016</v>
      </c>
      <c r="FA20" s="51">
        <v>457112.88956700015</v>
      </c>
      <c r="FB20" s="51">
        <v>376315.6467520002</v>
      </c>
      <c r="FC20" s="51">
        <v>414224.74232400028</v>
      </c>
      <c r="FD20" s="51">
        <v>390907.5896120001</v>
      </c>
      <c r="FE20" s="51">
        <v>455487.2768190002</v>
      </c>
      <c r="FF20" s="51">
        <v>470649.7539190001</v>
      </c>
      <c r="FG20" s="51">
        <v>471580.44622900023</v>
      </c>
      <c r="FH20" s="51"/>
      <c r="FI20" s="51"/>
      <c r="FJ20" s="51"/>
      <c r="FK20" s="51"/>
      <c r="FL20" s="51"/>
      <c r="FM20" s="51">
        <f>+SUM(FA20:FL20)</f>
        <v>3036278.3452220014</v>
      </c>
    </row>
    <row r="21" spans="2:169" s="53" customFormat="1" ht="15" customHeight="1">
      <c r="B21" s="43" t="s">
        <v>90</v>
      </c>
      <c r="C21" s="51">
        <v>137049.06</v>
      </c>
      <c r="D21" s="51">
        <v>132628.13</v>
      </c>
      <c r="E21" s="51">
        <v>137049.06</v>
      </c>
      <c r="F21" s="51">
        <v>140095</v>
      </c>
      <c r="G21" s="51">
        <v>126537</v>
      </c>
      <c r="H21" s="51">
        <v>140095</v>
      </c>
      <c r="I21" s="51">
        <v>138555</v>
      </c>
      <c r="J21" s="51">
        <v>134086</v>
      </c>
      <c r="K21" s="51">
        <v>134086</v>
      </c>
      <c r="L21" s="51">
        <v>162391</v>
      </c>
      <c r="M21" s="51">
        <v>219313</v>
      </c>
      <c r="N21" s="51">
        <v>212238</v>
      </c>
      <c r="O21" s="51">
        <v>219313</v>
      </c>
      <c r="P21" s="51">
        <v>212238</v>
      </c>
      <c r="Q21" s="51">
        <v>219313</v>
      </c>
      <c r="R21" s="51">
        <v>220141</v>
      </c>
      <c r="S21" s="51">
        <v>204481</v>
      </c>
      <c r="T21" s="51">
        <v>225123</v>
      </c>
      <c r="U21" s="51">
        <v>213779</v>
      </c>
      <c r="V21" s="51">
        <v>220145</v>
      </c>
      <c r="W21" s="51">
        <v>217215</v>
      </c>
      <c r="X21" s="51">
        <v>218478</v>
      </c>
      <c r="Y21" s="51">
        <v>223632</v>
      </c>
      <c r="Z21" s="51">
        <v>220634</v>
      </c>
      <c r="AA21" s="51">
        <v>220197</v>
      </c>
      <c r="AB21" s="51">
        <v>217178</v>
      </c>
      <c r="AC21" s="51">
        <v>221874</v>
      </c>
      <c r="AD21" s="51">
        <v>221722.64559999999</v>
      </c>
      <c r="AE21" s="51">
        <v>207417.95879</v>
      </c>
      <c r="AF21" s="51">
        <v>221722.64559999999</v>
      </c>
      <c r="AG21" s="51">
        <v>214570.30220000001</v>
      </c>
      <c r="AH21" s="51">
        <v>221722.64559999999</v>
      </c>
      <c r="AI21" s="51">
        <v>214570.30219799999</v>
      </c>
      <c r="AJ21" s="51">
        <v>219312.61684999999</v>
      </c>
      <c r="AK21" s="51">
        <v>219312.61684999999</v>
      </c>
      <c r="AL21" s="51">
        <v>212238.01629999999</v>
      </c>
      <c r="AM21" s="51">
        <v>219312.61684999999</v>
      </c>
      <c r="AN21" s="51">
        <v>212238.01630399999</v>
      </c>
      <c r="AO21" s="51">
        <v>219312.61684800001</v>
      </c>
      <c r="AP21" s="51">
        <v>221722.6456043956</v>
      </c>
      <c r="AQ21" s="51">
        <v>202490.78888899999</v>
      </c>
      <c r="AR21" s="51">
        <v>202490.78888899999</v>
      </c>
      <c r="AS21" s="51">
        <v>214570.30219799999</v>
      </c>
      <c r="AT21" s="51">
        <v>221722.64560399999</v>
      </c>
      <c r="AU21" s="51">
        <v>214570.30219799999</v>
      </c>
      <c r="AV21" s="51">
        <v>219312.61684800001</v>
      </c>
      <c r="AW21" s="51">
        <v>212238.01630399999</v>
      </c>
      <c r="AX21" s="51">
        <v>212238.01630399999</v>
      </c>
      <c r="AY21" s="51">
        <v>219312.61684782608</v>
      </c>
      <c r="AZ21" s="51">
        <v>212556.408451</v>
      </c>
      <c r="BA21" s="51">
        <v>229771.58073399999</v>
      </c>
      <c r="BB21" s="51">
        <v>240451.03305200001</v>
      </c>
      <c r="BC21" s="51">
        <v>226623.59277777778</v>
      </c>
      <c r="BD21" s="51">
        <v>263941.4113888889</v>
      </c>
      <c r="BE21" s="51">
        <v>261749.57142857142</v>
      </c>
      <c r="BF21" s="51">
        <v>291707.95214285719</v>
      </c>
      <c r="BG21" s="51">
        <v>293161.97043956042</v>
      </c>
      <c r="BH21" s="51">
        <v>320179.67230799998</v>
      </c>
      <c r="BI21" s="51">
        <v>341230.03</v>
      </c>
      <c r="BJ21" s="51">
        <v>341924.12201086956</v>
      </c>
      <c r="BK21" s="51">
        <v>358982.93</v>
      </c>
      <c r="BL21" s="51">
        <v>357088.98546200001</v>
      </c>
      <c r="BM21" s="51">
        <v>405340.13355978264</v>
      </c>
      <c r="BN21" s="51">
        <v>414347.69208299997</v>
      </c>
      <c r="BO21" s="51">
        <v>374249.52833300002</v>
      </c>
      <c r="BP21" s="51">
        <v>414347.69208333339</v>
      </c>
      <c r="BQ21" s="51">
        <v>396575.24587899999</v>
      </c>
      <c r="BR21" s="51">
        <v>409794.42074199999</v>
      </c>
      <c r="BS21" s="51">
        <v>396575.24587912089</v>
      </c>
      <c r="BT21" s="51">
        <v>405340.13355978264</v>
      </c>
      <c r="BU21" s="51">
        <v>405340.13355978264</v>
      </c>
      <c r="BV21" s="51">
        <v>392264.64538</v>
      </c>
      <c r="BW21" s="51">
        <v>405340.13355999999</v>
      </c>
      <c r="BX21" s="51">
        <v>392264.64538</v>
      </c>
      <c r="BY21" s="51">
        <v>405340.13355999999</v>
      </c>
      <c r="BZ21" s="51">
        <f>+SUM(BN21:BY21)</f>
        <v>4811779.6499990197</v>
      </c>
      <c r="CA21" s="51">
        <v>409794.42074199999</v>
      </c>
      <c r="CB21" s="51">
        <v>383356.071016</v>
      </c>
      <c r="CC21" s="51">
        <v>409794.42074199999</v>
      </c>
      <c r="CD21" s="51">
        <v>396575.24587899999</v>
      </c>
      <c r="CE21" s="51">
        <v>409794.42074199999</v>
      </c>
      <c r="CF21" s="51">
        <v>396575.24587899999</v>
      </c>
      <c r="CG21" s="51">
        <v>405340.13355978264</v>
      </c>
      <c r="CH21" s="51">
        <v>405340.13355978264</v>
      </c>
      <c r="CI21" s="51">
        <v>392264.64538</v>
      </c>
      <c r="CJ21" s="51">
        <v>405340.13355999999</v>
      </c>
      <c r="CK21" s="51">
        <v>392264.64538</v>
      </c>
      <c r="CL21" s="51">
        <v>405340.13355999999</v>
      </c>
      <c r="CM21" s="51">
        <f>+SUM(CA21:CL21)</f>
        <v>4811779.6499995654</v>
      </c>
      <c r="CN21" s="51">
        <v>414347.69208299997</v>
      </c>
      <c r="CO21" s="51"/>
      <c r="CP21" s="51">
        <v>419708.46230200003</v>
      </c>
      <c r="CQ21" s="51">
        <v>380030.51009700011</v>
      </c>
      <c r="CR21" s="51">
        <v>400897.73900200002</v>
      </c>
      <c r="CS21" s="51">
        <v>388861.48838399985</v>
      </c>
      <c r="CT21" s="51">
        <v>405023.712459</v>
      </c>
      <c r="CU21" s="51">
        <v>402440.49231600011</v>
      </c>
      <c r="CV21" s="51">
        <v>406217.05457300012</v>
      </c>
      <c r="CW21" s="51">
        <v>404196.84130500013</v>
      </c>
      <c r="CX21" s="51">
        <v>398149.32624399988</v>
      </c>
      <c r="CY21" s="51">
        <v>403884.5341799999</v>
      </c>
      <c r="CZ21" s="51">
        <f>+SUM(CN21:CY21)</f>
        <v>4423757.8529449999</v>
      </c>
      <c r="DA21" s="51">
        <v>405397.53203299991</v>
      </c>
      <c r="DB21" s="51">
        <v>376070.67364000005</v>
      </c>
      <c r="DC21" s="51">
        <v>419900.28508399992</v>
      </c>
      <c r="DD21" s="51">
        <v>379718.59648699989</v>
      </c>
      <c r="DE21" s="51">
        <v>409591.25529499992</v>
      </c>
      <c r="DF21" s="51">
        <v>397570.36665600003</v>
      </c>
      <c r="DG21" s="51">
        <v>396859.039269</v>
      </c>
      <c r="DH21" s="51">
        <v>412765.163573</v>
      </c>
      <c r="DI21" s="51">
        <v>405835.48684900021</v>
      </c>
      <c r="DJ21" s="51">
        <v>407862.63698000001</v>
      </c>
      <c r="DK21" s="51">
        <v>398113.64234700013</v>
      </c>
      <c r="DL21" s="51">
        <v>409868.11408999999</v>
      </c>
      <c r="DM21" s="51">
        <f>+SUM(DA21:DL21)</f>
        <v>4819552.7923030006</v>
      </c>
      <c r="DN21" s="51">
        <v>410402.87439400126</v>
      </c>
      <c r="DO21" s="51">
        <v>369901.057096</v>
      </c>
      <c r="DP21" s="51">
        <v>420288.54</v>
      </c>
      <c r="DQ21" s="51">
        <v>382340.03</v>
      </c>
      <c r="DR21" s="51">
        <v>411820.70842699998</v>
      </c>
      <c r="DS21" s="51">
        <v>398221.82481199998</v>
      </c>
      <c r="DT21" s="51">
        <v>404333.98412199988</v>
      </c>
      <c r="DU21" s="51">
        <v>412828.57844699995</v>
      </c>
      <c r="DV21" s="51">
        <v>401436.40386099997</v>
      </c>
      <c r="DW21" s="51">
        <v>412712.35495399981</v>
      </c>
      <c r="DX21" s="51">
        <v>397590.99861299997</v>
      </c>
      <c r="DY21" s="51">
        <v>397363.11365200015</v>
      </c>
      <c r="DZ21" s="51">
        <f>+SUM(DN21:DY21)</f>
        <v>4819240.4683780009</v>
      </c>
      <c r="EA21" s="51">
        <v>406438.64</v>
      </c>
      <c r="EB21" s="51">
        <v>390382.31896200002</v>
      </c>
      <c r="EC21" s="51">
        <v>393826.624098</v>
      </c>
      <c r="ED21" s="51">
        <v>405271.79627799999</v>
      </c>
      <c r="EE21" s="51">
        <v>412878.20775099989</v>
      </c>
      <c r="EF21" s="51">
        <v>383136.786891</v>
      </c>
      <c r="EG21" s="51">
        <v>405092.28034899983</v>
      </c>
      <c r="EH21" s="51">
        <v>403197.54946800007</v>
      </c>
      <c r="EI21" s="51">
        <v>398161.58400299994</v>
      </c>
      <c r="EJ21" s="51">
        <v>409844.0459059999</v>
      </c>
      <c r="EK21" s="51">
        <v>397456.09637599991</v>
      </c>
      <c r="EL21" s="51">
        <v>399153.82655000011</v>
      </c>
      <c r="EM21" s="51">
        <f>+SUM(EA21:EL21)</f>
        <v>4804839.7566319993</v>
      </c>
      <c r="EN21" s="51">
        <v>413076.47649700026</v>
      </c>
      <c r="EO21" s="51">
        <v>375874.22708799999</v>
      </c>
      <c r="EP21" s="51">
        <v>413353.59639600018</v>
      </c>
      <c r="EQ21" s="51">
        <v>390277.82989600004</v>
      </c>
      <c r="ER21" s="51">
        <v>413229.72671100014</v>
      </c>
      <c r="ES21" s="51">
        <v>388524.64513800008</v>
      </c>
      <c r="ET21" s="51">
        <v>398010.27236900025</v>
      </c>
      <c r="EU21" s="51">
        <v>399008.28221700032</v>
      </c>
      <c r="EV21" s="51">
        <v>405175.93968400016</v>
      </c>
      <c r="EW21" s="51">
        <f>+EW18</f>
        <v>414263.91353000002</v>
      </c>
      <c r="EX21" s="51">
        <f>+EX18</f>
        <v>392064.72840500012</v>
      </c>
      <c r="EY21" s="51">
        <v>399066.24440800009</v>
      </c>
      <c r="EZ21" s="51">
        <f>+SUM(EN21:EY21)</f>
        <v>4801925.8823390016</v>
      </c>
      <c r="FA21" s="51">
        <v>412617.99489900016</v>
      </c>
      <c r="FB21" s="51">
        <v>417253.62077300024</v>
      </c>
      <c r="FC21" s="51">
        <v>464480.42045100033</v>
      </c>
      <c r="FD21" s="51">
        <v>442287.93912100012</v>
      </c>
      <c r="FE21" s="51">
        <v>405207.16702500015</v>
      </c>
      <c r="FF21" s="51">
        <v>399561.6999280001</v>
      </c>
      <c r="FG21" s="51">
        <v>396674.29526800022</v>
      </c>
      <c r="FH21" s="51"/>
      <c r="FI21" s="51"/>
      <c r="FJ21" s="51"/>
      <c r="FK21" s="51"/>
      <c r="FL21" s="51"/>
      <c r="FM21" s="51">
        <f>+SUM(FA21:FL21)</f>
        <v>2938083.1374650015</v>
      </c>
    </row>
    <row r="22" spans="2:169" s="33" customFormat="1" ht="15" customHeight="1">
      <c r="B22" s="43" t="s">
        <v>91</v>
      </c>
      <c r="C22" s="51">
        <v>7092</v>
      </c>
      <c r="D22" s="51">
        <v>6845</v>
      </c>
      <c r="E22" s="51">
        <v>6994</v>
      </c>
      <c r="F22" s="51">
        <v>7091</v>
      </c>
      <c r="G22" s="51">
        <v>6460</v>
      </c>
      <c r="H22" s="51">
        <v>7091</v>
      </c>
      <c r="I22" s="51">
        <v>6740</v>
      </c>
      <c r="J22" s="51">
        <v>7091</v>
      </c>
      <c r="K22" s="51">
        <v>6846</v>
      </c>
      <c r="L22" s="51">
        <v>6932</v>
      </c>
      <c r="M22" s="51">
        <v>6764</v>
      </c>
      <c r="N22" s="51">
        <v>6784</v>
      </c>
      <c r="O22" s="51">
        <v>7292</v>
      </c>
      <c r="P22" s="51">
        <v>6953</v>
      </c>
      <c r="Q22" s="51">
        <v>7813</v>
      </c>
      <c r="R22" s="51">
        <v>7134</v>
      </c>
      <c r="S22" s="51">
        <v>6571</v>
      </c>
      <c r="T22" s="51">
        <v>7249</v>
      </c>
      <c r="U22" s="51">
        <v>6981</v>
      </c>
      <c r="V22" s="51">
        <v>7325</v>
      </c>
      <c r="W22" s="51">
        <v>7167</v>
      </c>
      <c r="X22" s="51">
        <v>7270</v>
      </c>
      <c r="Y22" s="51">
        <v>7427</v>
      </c>
      <c r="Z22" s="51">
        <v>7282</v>
      </c>
      <c r="AA22" s="51">
        <v>7423</v>
      </c>
      <c r="AB22" s="51">
        <v>7180</v>
      </c>
      <c r="AC22" s="51">
        <v>7889</v>
      </c>
      <c r="AD22" s="51">
        <v>7310</v>
      </c>
      <c r="AE22" s="51">
        <v>7024</v>
      </c>
      <c r="AF22" s="51">
        <v>7370</v>
      </c>
      <c r="AG22" s="51">
        <v>7332</v>
      </c>
      <c r="AH22" s="51">
        <v>7440</v>
      </c>
      <c r="AI22" s="51">
        <v>7178</v>
      </c>
      <c r="AJ22" s="51">
        <v>7240</v>
      </c>
      <c r="AK22" s="51">
        <v>7440</v>
      </c>
      <c r="AL22" s="51">
        <v>7440</v>
      </c>
      <c r="AM22" s="51">
        <v>7370</v>
      </c>
      <c r="AN22" s="51">
        <v>7172</v>
      </c>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f>+SUM(BN22:BY22)</f>
        <v>0</v>
      </c>
      <c r="CA22" s="51">
        <v>415893.06737399998</v>
      </c>
      <c r="CB22" s="51">
        <v>393100.77564599999</v>
      </c>
      <c r="CC22" s="51">
        <v>415893.06737399998</v>
      </c>
      <c r="CD22" s="51">
        <v>393432.05895600002</v>
      </c>
      <c r="CE22" s="51">
        <v>407279.70131400001</v>
      </c>
      <c r="CF22" s="51">
        <v>398335.05194400001</v>
      </c>
      <c r="CG22" s="51">
        <v>405424.51477800001</v>
      </c>
      <c r="CH22" s="51">
        <v>412182.69430199999</v>
      </c>
      <c r="CI22" s="51">
        <v>405888.31141199998</v>
      </c>
      <c r="CJ22" s="51">
        <v>412182.69430199999</v>
      </c>
      <c r="CK22" s="51">
        <v>398335.05194400001</v>
      </c>
      <c r="CL22" s="51">
        <v>397848.32455800008</v>
      </c>
      <c r="CM22" s="51">
        <f>+SUM(CA22:CL22)</f>
        <v>4855795.3139040004</v>
      </c>
      <c r="CN22" s="51"/>
      <c r="CO22" s="51"/>
      <c r="CP22" s="51"/>
      <c r="CQ22" s="51"/>
      <c r="CR22" s="51"/>
      <c r="CS22" s="51"/>
      <c r="CT22" s="51"/>
      <c r="CU22" s="51"/>
      <c r="CV22" s="51"/>
      <c r="CW22" s="51"/>
      <c r="CX22" s="51"/>
      <c r="CY22" s="51"/>
      <c r="CZ22" s="51">
        <f>+SUM(CN22:CY22)</f>
        <v>0</v>
      </c>
      <c r="DA22" s="51"/>
      <c r="DB22" s="51"/>
      <c r="DC22" s="51"/>
      <c r="DD22" s="51"/>
      <c r="DE22" s="51"/>
      <c r="DF22" s="51"/>
      <c r="DG22" s="51"/>
      <c r="DH22" s="51"/>
      <c r="DI22" s="51"/>
      <c r="DJ22" s="51"/>
      <c r="DK22" s="51"/>
      <c r="DL22" s="51"/>
      <c r="DM22" s="51">
        <f>+SUM(DA22:DL22)</f>
        <v>0</v>
      </c>
      <c r="DN22" s="51"/>
      <c r="DO22" s="51"/>
      <c r="DP22" s="51"/>
      <c r="DQ22" s="51"/>
      <c r="DR22" s="51"/>
      <c r="DS22" s="51"/>
      <c r="DT22" s="51"/>
      <c r="DU22" s="51"/>
      <c r="DV22" s="51"/>
      <c r="DW22" s="51"/>
      <c r="DX22" s="51"/>
      <c r="DY22" s="51"/>
      <c r="DZ22" s="51">
        <f>+SUM(DN22:DY22)</f>
        <v>0</v>
      </c>
      <c r="EA22" s="51"/>
      <c r="EB22" s="51"/>
      <c r="EC22" s="51"/>
      <c r="ED22" s="51"/>
      <c r="EE22" s="51"/>
      <c r="EF22" s="51"/>
      <c r="EG22" s="51"/>
      <c r="EH22" s="51"/>
      <c r="EI22" s="51"/>
      <c r="EJ22" s="51"/>
      <c r="EK22" s="51"/>
      <c r="EL22" s="51"/>
      <c r="EM22" s="51">
        <f>+SUM(EA22:EL22)</f>
        <v>0</v>
      </c>
      <c r="EN22" s="51"/>
      <c r="EO22" s="51"/>
      <c r="EP22" s="51"/>
      <c r="EQ22" s="51"/>
      <c r="ER22" s="51"/>
      <c r="ES22" s="51"/>
      <c r="ET22" s="51"/>
      <c r="EU22" s="51"/>
      <c r="EV22" s="51"/>
      <c r="EW22" s="51"/>
      <c r="EX22" s="51"/>
      <c r="EY22" s="51"/>
      <c r="EZ22" s="51">
        <f>+SUM(EN22:EY22)</f>
        <v>0</v>
      </c>
      <c r="FA22" s="51"/>
      <c r="FB22" s="51"/>
      <c r="FC22" s="51"/>
      <c r="FD22" s="51"/>
      <c r="FE22" s="51"/>
      <c r="FF22" s="51"/>
      <c r="FG22" s="51"/>
      <c r="FH22" s="51"/>
      <c r="FI22" s="51"/>
      <c r="FJ22" s="51"/>
      <c r="FK22" s="51"/>
      <c r="FL22" s="51"/>
      <c r="FM22" s="51">
        <f>+SUM(FA22:FL22)</f>
        <v>0</v>
      </c>
    </row>
    <row r="23" spans="2:169" s="33" customFormat="1" ht="15" customHeight="1">
      <c r="B23" s="110" t="s">
        <v>92</v>
      </c>
      <c r="C23" s="55"/>
      <c r="D23" s="56"/>
      <c r="E23" s="56"/>
      <c r="F23" s="56"/>
      <c r="G23" s="56"/>
      <c r="H23" s="57"/>
      <c r="I23" s="57"/>
      <c r="J23" s="57"/>
      <c r="K23" s="57"/>
      <c r="L23" s="57"/>
      <c r="M23" s="57"/>
      <c r="N23" s="57"/>
      <c r="O23" s="57"/>
      <c r="P23" s="57"/>
      <c r="Q23" s="57"/>
      <c r="R23" s="56"/>
      <c r="S23" s="56"/>
      <c r="T23" s="56"/>
      <c r="U23" s="56"/>
      <c r="V23" s="56"/>
      <c r="W23" s="57"/>
      <c r="X23" s="57"/>
      <c r="Y23" s="57"/>
      <c r="Z23" s="57"/>
      <c r="AA23" s="57"/>
      <c r="AB23" s="57"/>
      <c r="AC23" s="57"/>
      <c r="AD23" s="56"/>
      <c r="AE23" s="56"/>
      <c r="AF23" s="56"/>
      <c r="AG23" s="56"/>
      <c r="AH23" s="56"/>
      <c r="AI23" s="57"/>
      <c r="AJ23" s="57"/>
      <c r="AK23" s="57"/>
      <c r="AL23" s="57"/>
      <c r="AM23" s="57"/>
      <c r="AN23" s="57"/>
      <c r="AO23" s="57"/>
      <c r="AP23" s="56"/>
      <c r="AQ23" s="56"/>
      <c r="AR23" s="56"/>
      <c r="AS23" s="56"/>
      <c r="AT23" s="56"/>
      <c r="AU23" s="56"/>
      <c r="AV23" s="56"/>
      <c r="AW23" s="56"/>
      <c r="AX23" s="56"/>
      <c r="AY23" s="56"/>
      <c r="AZ23" s="56"/>
      <c r="BA23" s="56"/>
      <c r="BB23" s="56"/>
      <c r="BN23" s="56"/>
      <c r="CF23" s="87"/>
      <c r="CG23" s="87"/>
      <c r="CH23" s="87"/>
      <c r="CI23" s="87"/>
      <c r="CJ23" s="87"/>
      <c r="CK23" s="87"/>
      <c r="CL23" s="87"/>
      <c r="CM23" s="87"/>
      <c r="CN23" s="87"/>
      <c r="CO23" s="87"/>
      <c r="CP23" s="87"/>
      <c r="CQ23" s="87"/>
      <c r="DA23" s="87"/>
      <c r="DB23" s="87"/>
      <c r="DC23" s="87"/>
      <c r="DD23" s="87"/>
      <c r="DN23" s="87"/>
      <c r="DO23" s="87"/>
      <c r="DP23" s="87"/>
      <c r="DQ23" s="87"/>
      <c r="EA23" s="87"/>
      <c r="EB23" s="87"/>
      <c r="EC23" s="87"/>
      <c r="ED23" s="87"/>
      <c r="EN23" s="87"/>
      <c r="EO23" s="87"/>
      <c r="EP23" s="87"/>
      <c r="EQ23" s="87"/>
      <c r="FA23" s="87"/>
      <c r="FB23" s="87"/>
      <c r="FC23" s="87"/>
      <c r="FD23" s="87"/>
    </row>
    <row r="24" spans="2:169" s="33" customFormat="1" ht="15" customHeight="1">
      <c r="B24" s="111"/>
      <c r="C24" s="55"/>
      <c r="D24" s="56"/>
      <c r="E24" s="56"/>
      <c r="F24" s="56"/>
      <c r="G24" s="56"/>
      <c r="H24" s="57"/>
      <c r="I24" s="57"/>
      <c r="J24" s="57"/>
      <c r="K24" s="57"/>
      <c r="L24" s="57"/>
      <c r="M24" s="57"/>
      <c r="N24" s="57"/>
      <c r="O24" s="57"/>
      <c r="P24" s="57"/>
      <c r="Q24" s="57"/>
      <c r="R24" s="56"/>
      <c r="S24" s="56"/>
      <c r="T24" s="56"/>
      <c r="U24" s="56"/>
      <c r="V24" s="56"/>
      <c r="W24" s="57"/>
      <c r="X24" s="57"/>
      <c r="Y24" s="57"/>
      <c r="Z24" s="57"/>
      <c r="AA24" s="57"/>
      <c r="AB24" s="57"/>
      <c r="AC24" s="57"/>
      <c r="AD24" s="56"/>
      <c r="AE24" s="56"/>
      <c r="AF24" s="56"/>
      <c r="AG24" s="56"/>
      <c r="AH24" s="56"/>
      <c r="AI24" s="57"/>
      <c r="AJ24" s="57"/>
      <c r="AK24" s="57"/>
      <c r="AL24" s="57"/>
      <c r="AM24" s="57"/>
      <c r="AN24" s="57"/>
      <c r="AO24" s="57"/>
      <c r="AP24" s="56"/>
      <c r="AQ24" s="56"/>
      <c r="AR24" s="56"/>
      <c r="AS24" s="56"/>
      <c r="AT24" s="56"/>
      <c r="AU24" s="56"/>
      <c r="AV24" s="56"/>
      <c r="AW24" s="56"/>
      <c r="AX24" s="56"/>
      <c r="AY24" s="56"/>
      <c r="AZ24" s="56"/>
      <c r="BA24" s="56"/>
      <c r="BB24" s="56"/>
      <c r="BN24" s="56"/>
    </row>
    <row r="25" spans="2:169" s="33" customFormat="1" ht="15" customHeight="1">
      <c r="B25" s="111"/>
      <c r="C25" s="55"/>
      <c r="D25" s="56"/>
      <c r="E25" s="56"/>
      <c r="F25" s="56"/>
      <c r="G25" s="56"/>
      <c r="H25" s="57"/>
      <c r="I25" s="57"/>
      <c r="J25" s="57"/>
      <c r="K25" s="57"/>
      <c r="L25" s="57"/>
      <c r="M25" s="57"/>
      <c r="N25" s="57"/>
      <c r="O25" s="57"/>
      <c r="P25" s="57"/>
      <c r="Q25" s="57"/>
      <c r="R25" s="56"/>
      <c r="S25" s="56"/>
      <c r="T25" s="56"/>
      <c r="U25" s="56"/>
      <c r="V25" s="56"/>
      <c r="W25" s="57"/>
      <c r="X25" s="57"/>
      <c r="Y25" s="57"/>
      <c r="Z25" s="57"/>
      <c r="AA25" s="57"/>
      <c r="AB25" s="57"/>
      <c r="AC25" s="57"/>
      <c r="AD25" s="56"/>
      <c r="AE25" s="56"/>
      <c r="AF25" s="56"/>
      <c r="AG25" s="56"/>
      <c r="AH25" s="56"/>
      <c r="AI25" s="57"/>
      <c r="AJ25" s="57"/>
      <c r="AK25" s="57"/>
      <c r="AL25" s="57"/>
      <c r="AM25" s="57"/>
      <c r="AN25" s="57"/>
      <c r="AO25" s="57"/>
      <c r="AP25" s="56"/>
      <c r="AQ25" s="56"/>
      <c r="AR25" s="56"/>
      <c r="AS25" s="56"/>
      <c r="AT25" s="56"/>
      <c r="AU25" s="56"/>
      <c r="AV25" s="56"/>
      <c r="AW25" s="56"/>
      <c r="AX25" s="56"/>
      <c r="AY25" s="56"/>
      <c r="AZ25" s="56"/>
      <c r="BA25" s="56"/>
      <c r="BB25" s="56"/>
      <c r="BN25" s="56"/>
    </row>
    <row r="26" spans="2:169" s="33" customFormat="1" ht="15" customHeight="1">
      <c r="C26" s="41"/>
      <c r="AL26" s="58"/>
      <c r="AM26" s="58"/>
      <c r="AN26" s="58"/>
      <c r="AO26" s="58"/>
    </row>
    <row r="27" spans="2:169" s="27" customFormat="1" ht="15" customHeight="1">
      <c r="B27" s="59" t="s">
        <v>93</v>
      </c>
      <c r="C27" s="41"/>
    </row>
    <row r="28" spans="2:169" s="3" customFormat="1" ht="15">
      <c r="B28" s="105" t="s">
        <v>12</v>
      </c>
      <c r="C28" s="99">
        <v>2013</v>
      </c>
      <c r="D28" s="99"/>
      <c r="E28" s="99"/>
      <c r="F28" s="99">
        <v>2014</v>
      </c>
      <c r="G28" s="99"/>
      <c r="H28" s="99"/>
      <c r="I28" s="99"/>
      <c r="J28" s="99"/>
      <c r="K28" s="99"/>
      <c r="L28" s="99"/>
      <c r="M28" s="99"/>
      <c r="N28" s="99"/>
      <c r="O28" s="99"/>
      <c r="P28" s="99"/>
      <c r="Q28" s="99"/>
      <c r="R28" s="99">
        <v>2015</v>
      </c>
      <c r="S28" s="99"/>
      <c r="T28" s="99"/>
      <c r="U28" s="99"/>
      <c r="V28" s="99"/>
      <c r="W28" s="99"/>
      <c r="X28" s="99"/>
      <c r="Y28" s="99"/>
      <c r="Z28" s="99"/>
      <c r="AA28" s="99"/>
      <c r="AB28" s="99"/>
      <c r="AC28" s="99"/>
      <c r="AD28" s="99">
        <v>2016</v>
      </c>
      <c r="AE28" s="99"/>
      <c r="AF28" s="99"/>
      <c r="AG28" s="99"/>
      <c r="AH28" s="99"/>
      <c r="AI28" s="99"/>
      <c r="AJ28" s="99"/>
      <c r="AK28" s="99"/>
      <c r="AL28" s="99"/>
      <c r="AM28" s="99"/>
      <c r="AN28" s="99"/>
      <c r="AO28" s="99"/>
      <c r="AP28" s="99">
        <v>2017</v>
      </c>
      <c r="AQ28" s="99"/>
      <c r="AR28" s="99"/>
      <c r="AS28" s="99"/>
      <c r="AT28" s="99"/>
      <c r="AU28" s="99"/>
      <c r="AV28" s="99"/>
      <c r="AW28" s="99"/>
      <c r="AX28" s="99"/>
      <c r="AY28" s="99"/>
      <c r="AZ28" s="99"/>
      <c r="BA28" s="99"/>
      <c r="BB28" s="99">
        <v>2018</v>
      </c>
      <c r="BC28" s="99"/>
      <c r="BD28" s="99"/>
      <c r="BE28" s="99"/>
      <c r="BF28" s="99"/>
      <c r="BG28" s="99"/>
      <c r="BH28" s="99"/>
      <c r="BI28" s="99"/>
      <c r="BJ28" s="99"/>
      <c r="BK28" s="99"/>
      <c r="BL28" s="99"/>
      <c r="BM28" s="99"/>
      <c r="BN28" s="99">
        <v>2019</v>
      </c>
      <c r="BO28" s="99"/>
      <c r="BP28" s="99"/>
      <c r="BQ28" s="99"/>
      <c r="BR28" s="99"/>
      <c r="BS28" s="99"/>
      <c r="BT28" s="99"/>
      <c r="BU28" s="99"/>
      <c r="BV28" s="99"/>
      <c r="BW28" s="99"/>
      <c r="BX28" s="99"/>
      <c r="BY28" s="99"/>
      <c r="BZ28" s="100" t="s">
        <v>20</v>
      </c>
      <c r="CA28" s="99">
        <v>2020</v>
      </c>
      <c r="CB28" s="99"/>
      <c r="CC28" s="99"/>
      <c r="CD28" s="99"/>
      <c r="CE28" s="99"/>
      <c r="CF28" s="99"/>
      <c r="CG28" s="99"/>
      <c r="CH28" s="99"/>
      <c r="CI28" s="99"/>
      <c r="CJ28" s="99"/>
      <c r="CK28" s="99"/>
      <c r="CL28" s="99"/>
      <c r="CM28" s="100" t="s">
        <v>21</v>
      </c>
      <c r="CN28" s="99">
        <v>2021</v>
      </c>
      <c r="CO28" s="99"/>
      <c r="CP28" s="99"/>
      <c r="CQ28" s="99"/>
      <c r="CR28" s="99"/>
      <c r="CS28" s="99"/>
      <c r="CT28" s="99"/>
      <c r="CU28" s="99"/>
      <c r="CV28" s="99"/>
      <c r="CW28" s="99"/>
      <c r="CX28" s="99"/>
      <c r="CY28" s="99"/>
      <c r="CZ28" s="100" t="s">
        <v>22</v>
      </c>
      <c r="DA28" s="99">
        <v>2022</v>
      </c>
      <c r="DB28" s="99"/>
      <c r="DC28" s="99"/>
      <c r="DD28" s="99"/>
      <c r="DE28" s="99"/>
      <c r="DF28" s="99"/>
      <c r="DG28" s="99"/>
      <c r="DH28" s="99"/>
      <c r="DI28" s="99"/>
      <c r="DJ28" s="99"/>
      <c r="DK28" s="99"/>
      <c r="DL28" s="99"/>
      <c r="DM28" s="100" t="s">
        <v>23</v>
      </c>
      <c r="DN28" s="99">
        <v>2023</v>
      </c>
      <c r="DO28" s="99"/>
      <c r="DP28" s="99"/>
      <c r="DQ28" s="99"/>
      <c r="DR28" s="99"/>
      <c r="DS28" s="99"/>
      <c r="DT28" s="99"/>
      <c r="DU28" s="99"/>
      <c r="DV28" s="99"/>
      <c r="DW28" s="99"/>
      <c r="DX28" s="99"/>
      <c r="DY28" s="99"/>
      <c r="DZ28" s="100" t="s">
        <v>24</v>
      </c>
      <c r="EA28" s="99">
        <v>2024</v>
      </c>
      <c r="EB28" s="99"/>
      <c r="EC28" s="99"/>
      <c r="ED28" s="99"/>
      <c r="EE28" s="99"/>
      <c r="EF28" s="99"/>
      <c r="EG28" s="99"/>
      <c r="EH28" s="99"/>
      <c r="EI28" s="99"/>
      <c r="EJ28" s="99"/>
      <c r="EK28" s="99"/>
      <c r="EL28" s="99"/>
      <c r="EM28" s="100" t="s">
        <v>25</v>
      </c>
      <c r="EN28" s="99">
        <v>2025</v>
      </c>
      <c r="EO28" s="99"/>
      <c r="EP28" s="99"/>
      <c r="EQ28" s="99"/>
      <c r="ER28" s="99"/>
      <c r="ES28" s="99"/>
      <c r="ET28" s="99"/>
      <c r="EU28" s="99"/>
      <c r="EV28" s="99"/>
      <c r="EW28" s="99"/>
      <c r="EX28" s="99"/>
      <c r="EY28" s="99"/>
      <c r="EZ28" s="100" t="s">
        <v>26</v>
      </c>
      <c r="FA28" s="99">
        <v>2026</v>
      </c>
      <c r="FB28" s="99"/>
      <c r="FC28" s="99"/>
      <c r="FD28" s="99"/>
      <c r="FE28" s="99"/>
      <c r="FF28" s="99"/>
      <c r="FG28" s="99"/>
      <c r="FH28" s="99"/>
      <c r="FI28" s="99"/>
      <c r="FJ28" s="99"/>
      <c r="FK28" s="99"/>
      <c r="FL28" s="99"/>
      <c r="FM28" s="100" t="s">
        <v>158</v>
      </c>
    </row>
    <row r="29" spans="2:169" s="3" customFormat="1" ht="30">
      <c r="B29" s="106"/>
      <c r="C29" s="11" t="s">
        <v>36</v>
      </c>
      <c r="D29" s="11" t="s">
        <v>37</v>
      </c>
      <c r="E29" s="11" t="s">
        <v>38</v>
      </c>
      <c r="F29" s="11" t="s">
        <v>27</v>
      </c>
      <c r="G29" s="11" t="s">
        <v>28</v>
      </c>
      <c r="H29" s="11" t="s">
        <v>29</v>
      </c>
      <c r="I29" s="11" t="s">
        <v>30</v>
      </c>
      <c r="J29" s="11" t="s">
        <v>31</v>
      </c>
      <c r="K29" s="11" t="s">
        <v>32</v>
      </c>
      <c r="L29" s="11" t="s">
        <v>33</v>
      </c>
      <c r="M29" s="11" t="s">
        <v>34</v>
      </c>
      <c r="N29" s="11" t="s">
        <v>35</v>
      </c>
      <c r="O29" s="11" t="s">
        <v>36</v>
      </c>
      <c r="P29" s="11" t="s">
        <v>37</v>
      </c>
      <c r="Q29" s="11" t="s">
        <v>38</v>
      </c>
      <c r="R29" s="11" t="s">
        <v>27</v>
      </c>
      <c r="S29" s="11" t="s">
        <v>28</v>
      </c>
      <c r="T29" s="11" t="s">
        <v>29</v>
      </c>
      <c r="U29" s="11" t="s">
        <v>30</v>
      </c>
      <c r="V29" s="11" t="s">
        <v>31</v>
      </c>
      <c r="W29" s="11" t="s">
        <v>32</v>
      </c>
      <c r="X29" s="11" t="s">
        <v>33</v>
      </c>
      <c r="Y29" s="11" t="s">
        <v>34</v>
      </c>
      <c r="Z29" s="11" t="s">
        <v>35</v>
      </c>
      <c r="AA29" s="11" t="s">
        <v>36</v>
      </c>
      <c r="AB29" s="11" t="s">
        <v>37</v>
      </c>
      <c r="AC29" s="11" t="s">
        <v>38</v>
      </c>
      <c r="AD29" s="11" t="s">
        <v>27</v>
      </c>
      <c r="AE29" s="11" t="s">
        <v>28</v>
      </c>
      <c r="AF29" s="11" t="s">
        <v>29</v>
      </c>
      <c r="AG29" s="11" t="s">
        <v>30</v>
      </c>
      <c r="AH29" s="11" t="s">
        <v>31</v>
      </c>
      <c r="AI29" s="11" t="s">
        <v>32</v>
      </c>
      <c r="AJ29" s="11" t="s">
        <v>33</v>
      </c>
      <c r="AK29" s="11" t="s">
        <v>34</v>
      </c>
      <c r="AL29" s="11" t="s">
        <v>35</v>
      </c>
      <c r="AM29" s="11" t="s">
        <v>36</v>
      </c>
      <c r="AN29" s="11" t="s">
        <v>37</v>
      </c>
      <c r="AO29" s="11" t="s">
        <v>38</v>
      </c>
      <c r="AP29" s="11" t="s">
        <v>27</v>
      </c>
      <c r="AQ29" s="11" t="s">
        <v>28</v>
      </c>
      <c r="AR29" s="11" t="s">
        <v>29</v>
      </c>
      <c r="AS29" s="11" t="s">
        <v>30</v>
      </c>
      <c r="AT29" s="11" t="s">
        <v>31</v>
      </c>
      <c r="AU29" s="11" t="s">
        <v>32</v>
      </c>
      <c r="AV29" s="11" t="s">
        <v>33</v>
      </c>
      <c r="AW29" s="11" t="s">
        <v>34</v>
      </c>
      <c r="AX29" s="11" t="s">
        <v>35</v>
      </c>
      <c r="AY29" s="11" t="s">
        <v>36</v>
      </c>
      <c r="AZ29" s="11" t="s">
        <v>37</v>
      </c>
      <c r="BA29" s="11" t="s">
        <v>38</v>
      </c>
      <c r="BB29" s="11" t="s">
        <v>27</v>
      </c>
      <c r="BC29" s="11" t="s">
        <v>28</v>
      </c>
      <c r="BD29" s="11" t="s">
        <v>29</v>
      </c>
      <c r="BE29" s="11" t="s">
        <v>30</v>
      </c>
      <c r="BF29" s="11" t="s">
        <v>31</v>
      </c>
      <c r="BG29" s="11" t="s">
        <v>32</v>
      </c>
      <c r="BH29" s="11" t="s">
        <v>33</v>
      </c>
      <c r="BI29" s="11" t="s">
        <v>34</v>
      </c>
      <c r="BJ29" s="11" t="s">
        <v>35</v>
      </c>
      <c r="BK29" s="11" t="s">
        <v>36</v>
      </c>
      <c r="BL29" s="11" t="s">
        <v>37</v>
      </c>
      <c r="BM29" s="11" t="s">
        <v>38</v>
      </c>
      <c r="BN29" s="11" t="s">
        <v>27</v>
      </c>
      <c r="BO29" s="11" t="s">
        <v>28</v>
      </c>
      <c r="BP29" s="11" t="s">
        <v>29</v>
      </c>
      <c r="BQ29" s="11" t="s">
        <v>30</v>
      </c>
      <c r="BR29" s="11" t="s">
        <v>31</v>
      </c>
      <c r="BS29" s="11" t="s">
        <v>32</v>
      </c>
      <c r="BT29" s="11" t="s">
        <v>33</v>
      </c>
      <c r="BU29" s="11" t="s">
        <v>34</v>
      </c>
      <c r="BV29" s="11" t="s">
        <v>35</v>
      </c>
      <c r="BW29" s="11" t="s">
        <v>36</v>
      </c>
      <c r="BX29" s="11" t="s">
        <v>37</v>
      </c>
      <c r="BY29" s="11" t="s">
        <v>38</v>
      </c>
      <c r="BZ29" s="101"/>
      <c r="CA29" s="11" t="s">
        <v>27</v>
      </c>
      <c r="CB29" s="11" t="s">
        <v>28</v>
      </c>
      <c r="CC29" s="11" t="s">
        <v>29</v>
      </c>
      <c r="CD29" s="11" t="s">
        <v>30</v>
      </c>
      <c r="CE29" s="11" t="s">
        <v>31</v>
      </c>
      <c r="CF29" s="11" t="s">
        <v>32</v>
      </c>
      <c r="CG29" s="11" t="s">
        <v>33</v>
      </c>
      <c r="CH29" s="11" t="s">
        <v>34</v>
      </c>
      <c r="CI29" s="11" t="s">
        <v>35</v>
      </c>
      <c r="CJ29" s="11" t="s">
        <v>36</v>
      </c>
      <c r="CK29" s="11" t="s">
        <v>37</v>
      </c>
      <c r="CL29" s="11" t="s">
        <v>38</v>
      </c>
      <c r="CM29" s="101"/>
      <c r="CN29" s="11" t="s">
        <v>27</v>
      </c>
      <c r="CO29" s="11" t="s">
        <v>28</v>
      </c>
      <c r="CP29" s="11" t="s">
        <v>29</v>
      </c>
      <c r="CQ29" s="11" t="s">
        <v>30</v>
      </c>
      <c r="CR29" s="11" t="s">
        <v>31</v>
      </c>
      <c r="CS29" s="11" t="s">
        <v>32</v>
      </c>
      <c r="CT29" s="11" t="s">
        <v>33</v>
      </c>
      <c r="CU29" s="11" t="s">
        <v>34</v>
      </c>
      <c r="CV29" s="11" t="s">
        <v>35</v>
      </c>
      <c r="CW29" s="11" t="s">
        <v>36</v>
      </c>
      <c r="CX29" s="11" t="s">
        <v>37</v>
      </c>
      <c r="CY29" s="11" t="s">
        <v>38</v>
      </c>
      <c r="CZ29" s="101"/>
      <c r="DA29" s="11" t="s">
        <v>27</v>
      </c>
      <c r="DB29" s="11" t="s">
        <v>28</v>
      </c>
      <c r="DC29" s="11" t="s">
        <v>29</v>
      </c>
      <c r="DD29" s="11" t="s">
        <v>30</v>
      </c>
      <c r="DE29" s="11" t="s">
        <v>31</v>
      </c>
      <c r="DF29" s="11" t="s">
        <v>32</v>
      </c>
      <c r="DG29" s="11" t="s">
        <v>33</v>
      </c>
      <c r="DH29" s="11" t="s">
        <v>34</v>
      </c>
      <c r="DI29" s="11" t="s">
        <v>35</v>
      </c>
      <c r="DJ29" s="11" t="s">
        <v>36</v>
      </c>
      <c r="DK29" s="11" t="s">
        <v>37</v>
      </c>
      <c r="DL29" s="11" t="s">
        <v>38</v>
      </c>
      <c r="DM29" s="101"/>
      <c r="DN29" s="11" t="s">
        <v>27</v>
      </c>
      <c r="DO29" s="11" t="s">
        <v>28</v>
      </c>
      <c r="DP29" s="11" t="s">
        <v>29</v>
      </c>
      <c r="DQ29" s="11" t="s">
        <v>30</v>
      </c>
      <c r="DR29" s="11" t="s">
        <v>31</v>
      </c>
      <c r="DS29" s="11" t="s">
        <v>32</v>
      </c>
      <c r="DT29" s="11" t="s">
        <v>33</v>
      </c>
      <c r="DU29" s="11" t="s">
        <v>34</v>
      </c>
      <c r="DV29" s="11" t="s">
        <v>35</v>
      </c>
      <c r="DW29" s="11" t="s">
        <v>36</v>
      </c>
      <c r="DX29" s="11" t="s">
        <v>37</v>
      </c>
      <c r="DY29" s="11" t="s">
        <v>38</v>
      </c>
      <c r="DZ29" s="101"/>
      <c r="EA29" s="11" t="s">
        <v>27</v>
      </c>
      <c r="EB29" s="11" t="s">
        <v>28</v>
      </c>
      <c r="EC29" s="11" t="s">
        <v>29</v>
      </c>
      <c r="ED29" s="11" t="s">
        <v>30</v>
      </c>
      <c r="EE29" s="11" t="s">
        <v>31</v>
      </c>
      <c r="EF29" s="11" t="s">
        <v>32</v>
      </c>
      <c r="EG29" s="11" t="s">
        <v>33</v>
      </c>
      <c r="EH29" s="11" t="s">
        <v>34</v>
      </c>
      <c r="EI29" s="11" t="s">
        <v>35</v>
      </c>
      <c r="EJ29" s="11" t="s">
        <v>36</v>
      </c>
      <c r="EK29" s="11" t="s">
        <v>37</v>
      </c>
      <c r="EL29" s="11" t="s">
        <v>38</v>
      </c>
      <c r="EM29" s="101"/>
      <c r="EN29" s="11" t="s">
        <v>27</v>
      </c>
      <c r="EO29" s="11" t="s">
        <v>28</v>
      </c>
      <c r="EP29" s="11" t="s">
        <v>29</v>
      </c>
      <c r="EQ29" s="11" t="s">
        <v>30</v>
      </c>
      <c r="ER29" s="11" t="s">
        <v>31</v>
      </c>
      <c r="ES29" s="11" t="s">
        <v>32</v>
      </c>
      <c r="ET29" s="11" t="s">
        <v>33</v>
      </c>
      <c r="EU29" s="11" t="s">
        <v>34</v>
      </c>
      <c r="EV29" s="11" t="s">
        <v>35</v>
      </c>
      <c r="EW29" s="11" t="s">
        <v>36</v>
      </c>
      <c r="EX29" s="11" t="s">
        <v>37</v>
      </c>
      <c r="EY29" s="11" t="s">
        <v>38</v>
      </c>
      <c r="EZ29" s="101"/>
      <c r="FA29" s="11" t="s">
        <v>27</v>
      </c>
      <c r="FB29" s="11" t="s">
        <v>28</v>
      </c>
      <c r="FC29" s="11" t="s">
        <v>29</v>
      </c>
      <c r="FD29" s="11" t="s">
        <v>30</v>
      </c>
      <c r="FE29" s="11" t="s">
        <v>31</v>
      </c>
      <c r="FF29" s="11" t="s">
        <v>32</v>
      </c>
      <c r="FG29" s="11" t="s">
        <v>33</v>
      </c>
      <c r="FH29" s="11" t="s">
        <v>34</v>
      </c>
      <c r="FI29" s="11" t="s">
        <v>35</v>
      </c>
      <c r="FJ29" s="11" t="s">
        <v>36</v>
      </c>
      <c r="FK29" s="11" t="s">
        <v>37</v>
      </c>
      <c r="FL29" s="11" t="s">
        <v>38</v>
      </c>
      <c r="FM29" s="101"/>
    </row>
    <row r="30" spans="2:169" s="33" customFormat="1" ht="15" customHeight="1">
      <c r="B30" s="43" t="s">
        <v>94</v>
      </c>
      <c r="C30" s="60">
        <v>3674417</v>
      </c>
      <c r="D30" s="61">
        <v>3759981</v>
      </c>
      <c r="E30" s="61">
        <v>4296438</v>
      </c>
      <c r="F30" s="61">
        <v>3290676</v>
      </c>
      <c r="G30" s="61">
        <v>3347679</v>
      </c>
      <c r="H30" s="61">
        <v>3729449</v>
      </c>
      <c r="I30" s="61">
        <v>3689982</v>
      </c>
      <c r="J30" s="61">
        <v>4102105</v>
      </c>
      <c r="K30" s="61">
        <v>3935252</v>
      </c>
      <c r="L30" s="61">
        <v>4646353</v>
      </c>
      <c r="M30" s="61">
        <v>7751666</v>
      </c>
      <c r="N30" s="61">
        <v>8293874</v>
      </c>
      <c r="O30" s="61">
        <v>8895897</v>
      </c>
      <c r="P30" s="61">
        <v>8698397</v>
      </c>
      <c r="Q30" s="61">
        <v>9712802</v>
      </c>
      <c r="R30" s="61">
        <v>8637146</v>
      </c>
      <c r="S30" s="61">
        <v>8040549</v>
      </c>
      <c r="T30" s="61">
        <v>9030382</v>
      </c>
      <c r="U30" s="61">
        <v>8683031</v>
      </c>
      <c r="V30" s="61">
        <v>9127416</v>
      </c>
      <c r="W30" s="61">
        <v>8863364</v>
      </c>
      <c r="X30" s="61">
        <v>8882695</v>
      </c>
      <c r="Y30" s="61">
        <v>8991159</v>
      </c>
      <c r="Z30" s="61">
        <v>8901812</v>
      </c>
      <c r="AA30" s="61">
        <v>8840965</v>
      </c>
      <c r="AB30" s="61">
        <v>9047897</v>
      </c>
      <c r="AC30" s="61">
        <v>9942788</v>
      </c>
      <c r="AD30" s="61">
        <v>8928206</v>
      </c>
      <c r="AE30" s="61">
        <v>8738419</v>
      </c>
      <c r="AF30" s="61">
        <v>8855421</v>
      </c>
      <c r="AG30" s="61">
        <v>8922904</v>
      </c>
      <c r="AH30" s="61">
        <v>9102017</v>
      </c>
      <c r="AI30" s="61">
        <v>8830973</v>
      </c>
      <c r="AJ30" s="61">
        <v>8780414</v>
      </c>
      <c r="AK30" s="61">
        <v>8924046</v>
      </c>
      <c r="AL30" s="61">
        <v>8801351</v>
      </c>
      <c r="AM30" s="61">
        <v>8975597</v>
      </c>
      <c r="AN30" s="61">
        <v>8652122</v>
      </c>
      <c r="AO30" s="61">
        <v>9711945</v>
      </c>
      <c r="AP30" s="61">
        <v>8829406</v>
      </c>
      <c r="AQ30" s="61">
        <v>8404189</v>
      </c>
      <c r="AR30" s="61">
        <v>9220738</v>
      </c>
      <c r="AS30" s="61">
        <v>8583540</v>
      </c>
      <c r="AT30" s="61">
        <v>9204973</v>
      </c>
      <c r="AU30" s="61">
        <v>8778225</v>
      </c>
      <c r="AV30" s="61">
        <v>8755146</v>
      </c>
      <c r="AW30" s="61">
        <v>9098560</v>
      </c>
      <c r="AX30" s="61">
        <v>8838135</v>
      </c>
      <c r="AY30" s="61">
        <v>9040341</v>
      </c>
      <c r="AZ30" s="61">
        <v>9021057</v>
      </c>
      <c r="BA30" s="61">
        <v>9726721</v>
      </c>
      <c r="BB30" s="61">
        <v>8764205</v>
      </c>
      <c r="BC30" s="61">
        <v>8629584</v>
      </c>
      <c r="BD30" s="61">
        <v>9475698</v>
      </c>
      <c r="BE30" s="61">
        <v>9195364</v>
      </c>
      <c r="BF30" s="61">
        <v>9195364</v>
      </c>
      <c r="BG30" s="61">
        <v>9954778</v>
      </c>
      <c r="BH30" s="61">
        <v>10366552</v>
      </c>
      <c r="BI30" s="61">
        <v>10928543</v>
      </c>
      <c r="BJ30" s="61">
        <v>10962378</v>
      </c>
      <c r="BK30" s="61">
        <v>11411104</v>
      </c>
      <c r="BL30" s="61">
        <v>11549058</v>
      </c>
      <c r="BM30" s="61">
        <v>12844770</v>
      </c>
      <c r="BN30" s="61">
        <v>11858883</v>
      </c>
      <c r="BO30" s="61">
        <v>11549088</v>
      </c>
      <c r="BP30" s="61">
        <v>12995569</v>
      </c>
      <c r="BQ30" s="61">
        <v>13007811</v>
      </c>
      <c r="BR30" s="61">
        <v>14445429</v>
      </c>
      <c r="BS30" s="61">
        <v>13764540</v>
      </c>
      <c r="BT30" s="61">
        <v>14720051</v>
      </c>
      <c r="BU30" s="61">
        <v>15445219</v>
      </c>
      <c r="BV30" s="61">
        <v>14761590</v>
      </c>
      <c r="BW30" s="61">
        <v>15551525</v>
      </c>
      <c r="BX30" s="61">
        <v>15369034</v>
      </c>
      <c r="BY30" s="61">
        <v>16813312</v>
      </c>
      <c r="BZ30" s="51">
        <f>+SUM(BN30:BY30)</f>
        <v>170282051</v>
      </c>
      <c r="CA30" s="61">
        <v>15407146</v>
      </c>
      <c r="CB30" s="61">
        <v>15346027</v>
      </c>
      <c r="CC30" s="61">
        <v>8666027</v>
      </c>
      <c r="CD30" s="61">
        <v>1847675</v>
      </c>
      <c r="CE30" s="61">
        <v>2548298</v>
      </c>
      <c r="CF30" s="61">
        <v>2959076</v>
      </c>
      <c r="CG30" s="61">
        <v>3452479</v>
      </c>
      <c r="CH30" s="61">
        <v>3496150</v>
      </c>
      <c r="CI30" s="61">
        <v>3501481</v>
      </c>
      <c r="CJ30" s="61">
        <v>3734804</v>
      </c>
      <c r="CK30" s="61">
        <v>3659748</v>
      </c>
      <c r="CL30" s="61">
        <v>5361767</v>
      </c>
      <c r="CM30" s="51">
        <f>+SUM(CA30:CL30)</f>
        <v>69980678</v>
      </c>
      <c r="CN30" s="61">
        <v>5955308</v>
      </c>
      <c r="CO30" s="61">
        <v>4015955</v>
      </c>
      <c r="CP30" s="61">
        <v>6104329</v>
      </c>
      <c r="CQ30" s="61">
        <v>5903248</v>
      </c>
      <c r="CR30" s="61">
        <v>7069821</v>
      </c>
      <c r="CS30" s="61">
        <v>7190176</v>
      </c>
      <c r="CT30" s="61">
        <v>7424754</v>
      </c>
      <c r="CU30" s="61">
        <v>7097404</v>
      </c>
      <c r="CV30" s="61">
        <v>7199658</v>
      </c>
      <c r="CW30" s="61">
        <v>7185201</v>
      </c>
      <c r="CX30" s="61">
        <v>7430936</v>
      </c>
      <c r="CY30" s="61">
        <v>8589550</v>
      </c>
      <c r="CZ30" s="51">
        <f>+SUM(CN30:CY30)</f>
        <v>81166340</v>
      </c>
      <c r="DA30" s="61">
        <v>7406275</v>
      </c>
      <c r="DB30" s="61">
        <v>7540815</v>
      </c>
      <c r="DC30" s="61">
        <v>8386407</v>
      </c>
      <c r="DD30" s="61">
        <v>8731405</v>
      </c>
      <c r="DE30" s="61">
        <v>10722409</v>
      </c>
      <c r="DF30" s="61">
        <v>11001808</v>
      </c>
      <c r="DG30" s="61">
        <v>11338737</v>
      </c>
      <c r="DH30" s="61">
        <v>12045039</v>
      </c>
      <c r="DI30" s="61">
        <v>12508880</v>
      </c>
      <c r="DJ30" s="61">
        <v>13064162</v>
      </c>
      <c r="DK30" s="61">
        <v>13020211</v>
      </c>
      <c r="DL30" s="61">
        <v>13791563</v>
      </c>
      <c r="DM30" s="51">
        <f>+SUM(DA30:DL30)</f>
        <v>129557711</v>
      </c>
      <c r="DN30" s="61">
        <v>12778274</v>
      </c>
      <c r="DO30" s="61">
        <v>12196552</v>
      </c>
      <c r="DP30" s="61">
        <v>14273129</v>
      </c>
      <c r="DQ30" s="61">
        <v>13585594</v>
      </c>
      <c r="DR30" s="61">
        <v>14896110</v>
      </c>
      <c r="DS30" s="61">
        <v>14354250</v>
      </c>
      <c r="DT30" s="61">
        <v>14250213</v>
      </c>
      <c r="DU30" s="61">
        <v>14739325</v>
      </c>
      <c r="DV30" s="61">
        <v>14555212</v>
      </c>
      <c r="DW30" s="61">
        <v>15188589</v>
      </c>
      <c r="DX30" s="61">
        <v>15020036</v>
      </c>
      <c r="DY30" s="61">
        <v>16066925</v>
      </c>
      <c r="DZ30" s="51">
        <f>+SUM(DN30:DY30)</f>
        <v>171904209</v>
      </c>
      <c r="EA30" s="61">
        <v>14633103</v>
      </c>
      <c r="EB30" s="61">
        <v>14426026</v>
      </c>
      <c r="EC30" s="61">
        <v>14973086</v>
      </c>
      <c r="ED30" s="61">
        <v>15826034</v>
      </c>
      <c r="EE30" s="61">
        <v>16319615</v>
      </c>
      <c r="EF30" s="61">
        <v>15750447</v>
      </c>
      <c r="EG30" s="61">
        <v>16285789</v>
      </c>
      <c r="EH30" s="61">
        <v>16077826</v>
      </c>
      <c r="EI30" s="61">
        <v>15839958</v>
      </c>
      <c r="EJ30" s="61">
        <v>16519644</v>
      </c>
      <c r="EK30" s="61">
        <v>16275733</v>
      </c>
      <c r="EL30" s="61">
        <v>18024545</v>
      </c>
      <c r="EM30" s="51">
        <f>+SUM(EA30:EL30)</f>
        <v>190951806</v>
      </c>
      <c r="EN30" s="61">
        <v>16329651</v>
      </c>
      <c r="EO30" s="61">
        <v>15257116</v>
      </c>
      <c r="EP30" s="61">
        <v>16756659</v>
      </c>
      <c r="EQ30" s="61">
        <v>16167001</v>
      </c>
      <c r="ER30" s="61">
        <v>17488827</v>
      </c>
      <c r="ES30" s="61">
        <v>16424455</v>
      </c>
      <c r="ET30" s="61">
        <v>16722291</v>
      </c>
      <c r="EU30" s="61">
        <v>16606580</v>
      </c>
      <c r="EV30" s="61">
        <v>16792298</v>
      </c>
      <c r="EW30" s="61">
        <v>17294364</v>
      </c>
      <c r="EX30" s="61">
        <v>17091272</v>
      </c>
      <c r="EY30" s="61">
        <v>18457750</v>
      </c>
      <c r="EZ30" s="51">
        <f>+SUM(EN30:EY30)</f>
        <v>201388264</v>
      </c>
      <c r="FA30" s="61">
        <v>16655875</v>
      </c>
      <c r="FB30" s="61">
        <v>15644910</v>
      </c>
      <c r="FC30" s="61">
        <v>17245196</v>
      </c>
      <c r="FD30" s="61">
        <v>16611422</v>
      </c>
      <c r="FE30" s="61">
        <v>17499846</v>
      </c>
      <c r="FF30" s="61">
        <v>17204115</v>
      </c>
      <c r="FG30" s="61">
        <v>16942437</v>
      </c>
      <c r="FH30" s="61"/>
      <c r="FI30" s="61"/>
      <c r="FJ30" s="61"/>
      <c r="FK30" s="61"/>
      <c r="FL30" s="61"/>
      <c r="FM30" s="51">
        <f>+SUM(FA30:FL30)</f>
        <v>117803801</v>
      </c>
    </row>
    <row r="31" spans="2:169" s="33" customFormat="1" ht="14.25">
      <c r="B31" s="43" t="s">
        <v>95</v>
      </c>
      <c r="C31" s="60">
        <v>3278901</v>
      </c>
      <c r="D31" s="61">
        <v>3617258</v>
      </c>
      <c r="E31" s="61">
        <v>3760019</v>
      </c>
      <c r="F31" s="61">
        <v>4302661</v>
      </c>
      <c r="G31" s="61">
        <v>3530225</v>
      </c>
      <c r="H31" s="61">
        <v>3347675</v>
      </c>
      <c r="I31" s="61">
        <v>3732226</v>
      </c>
      <c r="J31" s="61">
        <v>3685020</v>
      </c>
      <c r="K31" s="61">
        <v>4102126</v>
      </c>
      <c r="L31" s="61">
        <v>3935447</v>
      </c>
      <c r="M31" s="61">
        <v>4646415</v>
      </c>
      <c r="N31" s="61">
        <v>7753138</v>
      </c>
      <c r="O31" s="61">
        <v>8293874</v>
      </c>
      <c r="P31" s="61">
        <v>8895895</v>
      </c>
      <c r="Q31" s="61">
        <v>8698394</v>
      </c>
      <c r="R31" s="61">
        <v>9712804</v>
      </c>
      <c r="S31" s="61">
        <v>8637398</v>
      </c>
      <c r="T31" s="61">
        <v>8104118</v>
      </c>
      <c r="U31" s="61">
        <v>9038829</v>
      </c>
      <c r="V31" s="61">
        <v>8683031</v>
      </c>
      <c r="W31" s="61">
        <v>9127416</v>
      </c>
      <c r="X31" s="61">
        <v>8863364</v>
      </c>
      <c r="Y31" s="61">
        <v>8884553</v>
      </c>
      <c r="Z31" s="61">
        <v>8992215</v>
      </c>
      <c r="AA31" s="61">
        <v>8901817</v>
      </c>
      <c r="AB31" s="61">
        <v>8840959</v>
      </c>
      <c r="AC31" s="61">
        <v>9047898</v>
      </c>
      <c r="AD31" s="61">
        <v>9948547</v>
      </c>
      <c r="AE31" s="61">
        <v>8928214</v>
      </c>
      <c r="AF31" s="61">
        <v>8738467</v>
      </c>
      <c r="AG31" s="61">
        <v>8856558</v>
      </c>
      <c r="AH31" s="61">
        <v>8923022</v>
      </c>
      <c r="AI31" s="61">
        <v>9102522</v>
      </c>
      <c r="AJ31" s="61">
        <v>8831682</v>
      </c>
      <c r="AK31" s="61">
        <v>8780527</v>
      </c>
      <c r="AL31" s="61">
        <v>8924238</v>
      </c>
      <c r="AM31" s="61">
        <v>8802796</v>
      </c>
      <c r="AN31" s="61">
        <v>8977967</v>
      </c>
      <c r="AO31" s="61">
        <v>8652154</v>
      </c>
      <c r="AP31" s="61">
        <v>9711996</v>
      </c>
      <c r="AQ31" s="61">
        <v>8830803</v>
      </c>
      <c r="AR31" s="61">
        <v>8404636</v>
      </c>
      <c r="AS31" s="61">
        <v>9225765</v>
      </c>
      <c r="AT31" s="61">
        <v>8583587</v>
      </c>
      <c r="AU31" s="61">
        <v>9205091</v>
      </c>
      <c r="AV31" s="61">
        <v>8778489</v>
      </c>
      <c r="AW31" s="61">
        <v>8755923</v>
      </c>
      <c r="AX31" s="61">
        <v>9104670</v>
      </c>
      <c r="AY31" s="61">
        <v>8847296</v>
      </c>
      <c r="AZ31" s="61">
        <v>9040944</v>
      </c>
      <c r="BA31" s="61">
        <v>9023635</v>
      </c>
      <c r="BB31" s="61">
        <v>9729349</v>
      </c>
      <c r="BC31" s="61">
        <v>8764759</v>
      </c>
      <c r="BD31" s="61">
        <v>8633769</v>
      </c>
      <c r="BE31" s="61">
        <v>9475722</v>
      </c>
      <c r="BF31" s="61">
        <v>10036151</v>
      </c>
      <c r="BG31" s="61">
        <v>10037747</v>
      </c>
      <c r="BH31" s="61">
        <v>9954778</v>
      </c>
      <c r="BI31" s="61">
        <v>10372012</v>
      </c>
      <c r="BJ31" s="61">
        <v>10928543</v>
      </c>
      <c r="BK31" s="61">
        <v>10962412</v>
      </c>
      <c r="BL31" s="61">
        <v>11421611</v>
      </c>
      <c r="BM31" s="61">
        <v>11549148</v>
      </c>
      <c r="BN31" s="61">
        <v>12844770</v>
      </c>
      <c r="BO31" s="61">
        <v>11860072</v>
      </c>
      <c r="BP31" s="61">
        <v>11549099</v>
      </c>
      <c r="BQ31" s="61">
        <v>12995671</v>
      </c>
      <c r="BR31" s="61">
        <v>13013003</v>
      </c>
      <c r="BS31" s="61">
        <v>14470315</v>
      </c>
      <c r="BT31" s="61">
        <v>13764545</v>
      </c>
      <c r="BU31" s="61">
        <v>14720346</v>
      </c>
      <c r="BV31" s="61">
        <v>15445356</v>
      </c>
      <c r="BW31" s="61">
        <v>14761599</v>
      </c>
      <c r="BX31" s="61">
        <v>15562157</v>
      </c>
      <c r="BY31" s="61">
        <v>15376887</v>
      </c>
      <c r="BZ31" s="51">
        <f>+SUM(BN31:BY31)</f>
        <v>166363820</v>
      </c>
      <c r="CA31" s="61">
        <v>16813334</v>
      </c>
      <c r="CB31" s="61">
        <v>15407146</v>
      </c>
      <c r="CC31" s="61">
        <v>15352385</v>
      </c>
      <c r="CD31" s="61">
        <v>8675416</v>
      </c>
      <c r="CE31" s="61">
        <v>1847675</v>
      </c>
      <c r="CF31" s="61">
        <v>2548298</v>
      </c>
      <c r="CG31" s="61">
        <v>2960388</v>
      </c>
      <c r="CH31" s="61">
        <v>3454818</v>
      </c>
      <c r="CI31" s="61">
        <v>3496406</v>
      </c>
      <c r="CJ31" s="61">
        <v>3502407</v>
      </c>
      <c r="CK31" s="61">
        <v>3734804</v>
      </c>
      <c r="CL31" s="61">
        <v>3659748</v>
      </c>
      <c r="CM31" s="51">
        <f>+SUM(CA31:CL31)</f>
        <v>81452825</v>
      </c>
      <c r="CN31" s="61">
        <v>5361767</v>
      </c>
      <c r="CO31" s="61">
        <v>5955398</v>
      </c>
      <c r="CP31" s="61">
        <v>4016984</v>
      </c>
      <c r="CQ31" s="61">
        <v>6104527</v>
      </c>
      <c r="CR31" s="61">
        <v>5903248</v>
      </c>
      <c r="CS31" s="61">
        <v>7069821</v>
      </c>
      <c r="CT31" s="61">
        <v>7194520</v>
      </c>
      <c r="CU31" s="61">
        <v>7424816</v>
      </c>
      <c r="CV31" s="61">
        <v>7103884</v>
      </c>
      <c r="CW31" s="61">
        <v>7199658</v>
      </c>
      <c r="CX31" s="61">
        <v>7223114</v>
      </c>
      <c r="CY31" s="61">
        <v>7440710</v>
      </c>
      <c r="CZ31" s="51">
        <f>+SUM(CN31:CY31)</f>
        <v>77998447</v>
      </c>
      <c r="DA31" s="61">
        <v>8590506</v>
      </c>
      <c r="DB31" s="61">
        <v>7406780</v>
      </c>
      <c r="DC31" s="61">
        <v>7540902</v>
      </c>
      <c r="DD31" s="61">
        <v>8386407</v>
      </c>
      <c r="DE31" s="61">
        <v>8748306</v>
      </c>
      <c r="DF31" s="61">
        <v>10723442</v>
      </c>
      <c r="DG31" s="61">
        <v>11002409</v>
      </c>
      <c r="DH31" s="61">
        <v>11346074</v>
      </c>
      <c r="DI31" s="61">
        <v>12045041</v>
      </c>
      <c r="DJ31" s="61">
        <v>12509445</v>
      </c>
      <c r="DK31" s="61">
        <v>13064337</v>
      </c>
      <c r="DL31" s="61">
        <v>13020678</v>
      </c>
      <c r="DM31" s="51">
        <f>+SUM(DA31:DL31)</f>
        <v>124384327</v>
      </c>
      <c r="DN31" s="61">
        <v>13808740</v>
      </c>
      <c r="DO31" s="61">
        <v>12792921</v>
      </c>
      <c r="DP31" s="61">
        <v>12197577</v>
      </c>
      <c r="DQ31" s="61">
        <v>14274237</v>
      </c>
      <c r="DR31" s="61">
        <v>13585597</v>
      </c>
      <c r="DS31" s="61">
        <v>14908071</v>
      </c>
      <c r="DT31" s="61">
        <v>14358890</v>
      </c>
      <c r="DU31" s="61">
        <v>14211148</v>
      </c>
      <c r="DV31" s="61">
        <v>14741951</v>
      </c>
      <c r="DW31" s="61">
        <v>14558420</v>
      </c>
      <c r="DX31" s="61">
        <v>15198846</v>
      </c>
      <c r="DY31" s="61">
        <v>15021142</v>
      </c>
      <c r="DZ31" s="51">
        <f>+SUM(DN31:DY31)</f>
        <v>169657540</v>
      </c>
      <c r="EA31" s="61">
        <v>16108550</v>
      </c>
      <c r="EB31" s="61">
        <v>14651189</v>
      </c>
      <c r="EC31" s="61">
        <v>14432641</v>
      </c>
      <c r="ED31" s="61">
        <v>14973649</v>
      </c>
      <c r="EE31" s="61">
        <v>15832816</v>
      </c>
      <c r="EF31" s="61">
        <v>16345040</v>
      </c>
      <c r="EG31" s="61">
        <v>15783339</v>
      </c>
      <c r="EH31" s="61">
        <v>16294430</v>
      </c>
      <c r="EI31" s="61">
        <v>16082339</v>
      </c>
      <c r="EJ31" s="61">
        <v>15845329</v>
      </c>
      <c r="EK31" s="61">
        <v>16524591</v>
      </c>
      <c r="EL31" s="61">
        <v>16276800</v>
      </c>
      <c r="EM31" s="51">
        <f>+SUM(EA31:EL31)</f>
        <v>189150713</v>
      </c>
      <c r="EN31" s="61">
        <v>18047850</v>
      </c>
      <c r="EO31" s="61">
        <v>16335678</v>
      </c>
      <c r="EP31" s="61">
        <v>15298829</v>
      </c>
      <c r="EQ31" s="61">
        <v>16801755</v>
      </c>
      <c r="ER31" s="61">
        <v>16188991</v>
      </c>
      <c r="ES31" s="61">
        <v>17491503</v>
      </c>
      <c r="ET31" s="61">
        <v>16425318</v>
      </c>
      <c r="EU31" s="61">
        <v>16723654</v>
      </c>
      <c r="EV31" s="61">
        <v>16608164</v>
      </c>
      <c r="EW31" s="61">
        <v>16795363</v>
      </c>
      <c r="EX31" s="61">
        <v>17294478</v>
      </c>
      <c r="EY31" s="61">
        <v>17091348</v>
      </c>
      <c r="EZ31" s="51">
        <f>+SUM(EN31:EY31)</f>
        <v>201102931</v>
      </c>
      <c r="FA31" s="61">
        <v>18457806</v>
      </c>
      <c r="FB31" s="61">
        <v>16655958</v>
      </c>
      <c r="FC31" s="61">
        <v>15645522</v>
      </c>
      <c r="FD31" s="61">
        <v>17254033</v>
      </c>
      <c r="FE31" s="61">
        <v>16614162</v>
      </c>
      <c r="FF31" s="61">
        <v>17500571</v>
      </c>
      <c r="FG31" s="61">
        <v>17204185</v>
      </c>
      <c r="FH31" s="61"/>
      <c r="FI31" s="61"/>
      <c r="FJ31" s="61"/>
      <c r="FK31" s="61"/>
      <c r="FL31" s="61"/>
      <c r="FM31" s="51">
        <f>+SUM(FA31:FL31)</f>
        <v>119332237</v>
      </c>
    </row>
    <row r="32" spans="2:169" s="33" customFormat="1" ht="15" customHeight="1">
      <c r="B32" s="62"/>
      <c r="C32" s="63"/>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N32" s="57"/>
    </row>
    <row r="33" spans="2:169" s="33" customFormat="1" ht="15" customHeight="1">
      <c r="B33" s="40" t="s">
        <v>96</v>
      </c>
      <c r="C33" s="41"/>
    </row>
    <row r="34" spans="2:169" s="3" customFormat="1" ht="15">
      <c r="B34" s="105" t="s">
        <v>12</v>
      </c>
      <c r="C34" s="99">
        <v>2013</v>
      </c>
      <c r="D34" s="99"/>
      <c r="E34" s="99"/>
      <c r="F34" s="99">
        <v>2014</v>
      </c>
      <c r="G34" s="99"/>
      <c r="H34" s="99"/>
      <c r="I34" s="99"/>
      <c r="J34" s="99"/>
      <c r="K34" s="99"/>
      <c r="L34" s="99"/>
      <c r="M34" s="99"/>
      <c r="N34" s="99"/>
      <c r="O34" s="99"/>
      <c r="P34" s="99"/>
      <c r="Q34" s="99"/>
      <c r="R34" s="99">
        <v>2015</v>
      </c>
      <c r="S34" s="99"/>
      <c r="T34" s="99"/>
      <c r="U34" s="99"/>
      <c r="V34" s="99"/>
      <c r="W34" s="99"/>
      <c r="X34" s="99"/>
      <c r="Y34" s="99"/>
      <c r="Z34" s="99"/>
      <c r="AA34" s="99"/>
      <c r="AB34" s="99"/>
      <c r="AC34" s="99"/>
      <c r="AD34" s="99">
        <v>2016</v>
      </c>
      <c r="AE34" s="99"/>
      <c r="AF34" s="99"/>
      <c r="AG34" s="99"/>
      <c r="AH34" s="99"/>
      <c r="AI34" s="99"/>
      <c r="AJ34" s="99"/>
      <c r="AK34" s="99"/>
      <c r="AL34" s="99"/>
      <c r="AM34" s="99"/>
      <c r="AN34" s="99"/>
      <c r="AO34" s="99"/>
      <c r="AP34" s="99">
        <v>2017</v>
      </c>
      <c r="AQ34" s="99"/>
      <c r="AR34" s="99"/>
      <c r="AS34" s="99"/>
      <c r="AT34" s="99"/>
      <c r="AU34" s="99"/>
      <c r="AV34" s="99"/>
      <c r="AW34" s="99"/>
      <c r="AX34" s="99"/>
      <c r="AY34" s="99"/>
      <c r="AZ34" s="99"/>
      <c r="BA34" s="99"/>
      <c r="BB34" s="99">
        <v>2018</v>
      </c>
      <c r="BC34" s="99"/>
      <c r="BD34" s="99"/>
      <c r="BE34" s="99"/>
      <c r="BF34" s="99"/>
      <c r="BG34" s="99"/>
      <c r="BH34" s="99"/>
      <c r="BI34" s="99"/>
      <c r="BJ34" s="99"/>
      <c r="BK34" s="99"/>
      <c r="BL34" s="99"/>
      <c r="BM34" s="99"/>
      <c r="BN34" s="99">
        <v>2019</v>
      </c>
      <c r="BO34" s="99"/>
      <c r="BP34" s="99"/>
      <c r="BQ34" s="99"/>
      <c r="BR34" s="99"/>
      <c r="BS34" s="99"/>
      <c r="BT34" s="99"/>
      <c r="BU34" s="99"/>
      <c r="BV34" s="99"/>
      <c r="BW34" s="99"/>
      <c r="BX34" s="99"/>
      <c r="BY34" s="99"/>
      <c r="BZ34" s="100" t="s">
        <v>20</v>
      </c>
      <c r="CA34" s="99">
        <v>2020</v>
      </c>
      <c r="CB34" s="99"/>
      <c r="CC34" s="99"/>
      <c r="CD34" s="99"/>
      <c r="CE34" s="99"/>
      <c r="CF34" s="99"/>
      <c r="CG34" s="99"/>
      <c r="CH34" s="99"/>
      <c r="CI34" s="99"/>
      <c r="CJ34" s="99"/>
      <c r="CK34" s="99"/>
      <c r="CL34" s="99"/>
      <c r="CM34" s="100" t="s">
        <v>21</v>
      </c>
      <c r="CN34" s="99">
        <v>2021</v>
      </c>
      <c r="CO34" s="99"/>
      <c r="CP34" s="99"/>
      <c r="CQ34" s="99"/>
      <c r="CR34" s="99"/>
      <c r="CS34" s="99"/>
      <c r="CT34" s="99"/>
      <c r="CU34" s="99"/>
      <c r="CV34" s="99"/>
      <c r="CW34" s="99"/>
      <c r="CX34" s="99"/>
      <c r="CY34" s="99"/>
      <c r="CZ34" s="100" t="s">
        <v>22</v>
      </c>
      <c r="DA34" s="99">
        <v>2022</v>
      </c>
      <c r="DB34" s="99"/>
      <c r="DC34" s="99"/>
      <c r="DD34" s="99"/>
      <c r="DE34" s="99"/>
      <c r="DF34" s="99"/>
      <c r="DG34" s="99"/>
      <c r="DH34" s="99"/>
      <c r="DI34" s="99"/>
      <c r="DJ34" s="99"/>
      <c r="DK34" s="99"/>
      <c r="DL34" s="99"/>
      <c r="DM34" s="100" t="s">
        <v>23</v>
      </c>
      <c r="DN34" s="99">
        <v>2023</v>
      </c>
      <c r="DO34" s="99"/>
      <c r="DP34" s="99"/>
      <c r="DQ34" s="99"/>
      <c r="DR34" s="99"/>
      <c r="DS34" s="99"/>
      <c r="DT34" s="99"/>
      <c r="DU34" s="99"/>
      <c r="DV34" s="99"/>
      <c r="DW34" s="99"/>
      <c r="DX34" s="99"/>
      <c r="DY34" s="99"/>
      <c r="DZ34" s="100" t="s">
        <v>24</v>
      </c>
      <c r="EA34" s="99">
        <v>2024</v>
      </c>
      <c r="EB34" s="99"/>
      <c r="EC34" s="99"/>
      <c r="ED34" s="99"/>
      <c r="EE34" s="99"/>
      <c r="EF34" s="99"/>
      <c r="EG34" s="99"/>
      <c r="EH34" s="99"/>
      <c r="EI34" s="99"/>
      <c r="EJ34" s="99"/>
      <c r="EK34" s="99"/>
      <c r="EL34" s="99"/>
      <c r="EM34" s="100" t="s">
        <v>25</v>
      </c>
      <c r="EN34" s="99">
        <v>2025</v>
      </c>
      <c r="EO34" s="99"/>
      <c r="EP34" s="99"/>
      <c r="EQ34" s="99"/>
      <c r="ER34" s="99"/>
      <c r="ES34" s="99"/>
      <c r="ET34" s="99"/>
      <c r="EU34" s="99"/>
      <c r="EV34" s="99"/>
      <c r="EW34" s="99"/>
      <c r="EX34" s="99"/>
      <c r="EY34" s="99"/>
      <c r="EZ34" s="100" t="s">
        <v>26</v>
      </c>
      <c r="FA34" s="99">
        <v>2026</v>
      </c>
      <c r="FB34" s="99"/>
      <c r="FC34" s="99"/>
      <c r="FD34" s="99"/>
      <c r="FE34" s="99"/>
      <c r="FF34" s="99"/>
      <c r="FG34" s="99"/>
      <c r="FH34" s="99"/>
      <c r="FI34" s="99"/>
      <c r="FJ34" s="99"/>
      <c r="FK34" s="99"/>
      <c r="FL34" s="99"/>
      <c r="FM34" s="100" t="s">
        <v>158</v>
      </c>
    </row>
    <row r="35" spans="2:169" s="3" customFormat="1" ht="30">
      <c r="B35" s="106"/>
      <c r="C35" s="11" t="s">
        <v>36</v>
      </c>
      <c r="D35" s="11" t="s">
        <v>37</v>
      </c>
      <c r="E35" s="11" t="s">
        <v>38</v>
      </c>
      <c r="F35" s="11" t="s">
        <v>27</v>
      </c>
      <c r="G35" s="11" t="s">
        <v>28</v>
      </c>
      <c r="H35" s="11" t="s">
        <v>29</v>
      </c>
      <c r="I35" s="11" t="s">
        <v>30</v>
      </c>
      <c r="J35" s="11" t="s">
        <v>31</v>
      </c>
      <c r="K35" s="11" t="s">
        <v>32</v>
      </c>
      <c r="L35" s="11" t="s">
        <v>33</v>
      </c>
      <c r="M35" s="11" t="s">
        <v>34</v>
      </c>
      <c r="N35" s="11" t="s">
        <v>35</v>
      </c>
      <c r="O35" s="11" t="s">
        <v>36</v>
      </c>
      <c r="P35" s="11" t="s">
        <v>37</v>
      </c>
      <c r="Q35" s="11" t="s">
        <v>38</v>
      </c>
      <c r="R35" s="11" t="s">
        <v>27</v>
      </c>
      <c r="S35" s="11" t="s">
        <v>28</v>
      </c>
      <c r="T35" s="11" t="s">
        <v>29</v>
      </c>
      <c r="U35" s="11" t="s">
        <v>30</v>
      </c>
      <c r="V35" s="11" t="s">
        <v>31</v>
      </c>
      <c r="W35" s="11" t="s">
        <v>32</v>
      </c>
      <c r="X35" s="11" t="s">
        <v>33</v>
      </c>
      <c r="Y35" s="11" t="s">
        <v>34</v>
      </c>
      <c r="Z35" s="11" t="s">
        <v>35</v>
      </c>
      <c r="AA35" s="11" t="s">
        <v>36</v>
      </c>
      <c r="AB35" s="11" t="s">
        <v>37</v>
      </c>
      <c r="AC35" s="11" t="s">
        <v>38</v>
      </c>
      <c r="AD35" s="11" t="s">
        <v>27</v>
      </c>
      <c r="AE35" s="11" t="s">
        <v>28</v>
      </c>
      <c r="AF35" s="11" t="s">
        <v>29</v>
      </c>
      <c r="AG35" s="11" t="s">
        <v>30</v>
      </c>
      <c r="AH35" s="11" t="s">
        <v>31</v>
      </c>
      <c r="AI35" s="11" t="s">
        <v>32</v>
      </c>
      <c r="AJ35" s="11" t="s">
        <v>33</v>
      </c>
      <c r="AK35" s="11" t="s">
        <v>34</v>
      </c>
      <c r="AL35" s="11" t="s">
        <v>35</v>
      </c>
      <c r="AM35" s="11" t="s">
        <v>36</v>
      </c>
      <c r="AN35" s="11" t="s">
        <v>37</v>
      </c>
      <c r="AO35" s="11" t="s">
        <v>38</v>
      </c>
      <c r="AP35" s="11" t="s">
        <v>27</v>
      </c>
      <c r="AQ35" s="11" t="s">
        <v>28</v>
      </c>
      <c r="AR35" s="11" t="s">
        <v>29</v>
      </c>
      <c r="AS35" s="11" t="s">
        <v>30</v>
      </c>
      <c r="AT35" s="11" t="s">
        <v>31</v>
      </c>
      <c r="AU35" s="11" t="s">
        <v>32</v>
      </c>
      <c r="AV35" s="11" t="s">
        <v>33</v>
      </c>
      <c r="AW35" s="11" t="s">
        <v>34</v>
      </c>
      <c r="AX35" s="11" t="s">
        <v>35</v>
      </c>
      <c r="AY35" s="11" t="s">
        <v>36</v>
      </c>
      <c r="AZ35" s="11" t="s">
        <v>37</v>
      </c>
      <c r="BA35" s="11" t="s">
        <v>38</v>
      </c>
      <c r="BB35" s="11" t="s">
        <v>27</v>
      </c>
      <c r="BC35" s="11" t="s">
        <v>28</v>
      </c>
      <c r="BD35" s="11" t="s">
        <v>29</v>
      </c>
      <c r="BE35" s="11" t="s">
        <v>30</v>
      </c>
      <c r="BF35" s="11" t="s">
        <v>31</v>
      </c>
      <c r="BG35" s="11" t="s">
        <v>32</v>
      </c>
      <c r="BH35" s="11" t="s">
        <v>33</v>
      </c>
      <c r="BI35" s="11" t="s">
        <v>34</v>
      </c>
      <c r="BJ35" s="11" t="s">
        <v>35</v>
      </c>
      <c r="BK35" s="11" t="s">
        <v>36</v>
      </c>
      <c r="BL35" s="11" t="s">
        <v>37</v>
      </c>
      <c r="BM35" s="11" t="s">
        <v>38</v>
      </c>
      <c r="BN35" s="11" t="s">
        <v>27</v>
      </c>
      <c r="BO35" s="11" t="s">
        <v>28</v>
      </c>
      <c r="BP35" s="11" t="s">
        <v>29</v>
      </c>
      <c r="BQ35" s="11" t="s">
        <v>30</v>
      </c>
      <c r="BR35" s="11" t="s">
        <v>31</v>
      </c>
      <c r="BS35" s="11" t="s">
        <v>32</v>
      </c>
      <c r="BT35" s="11" t="s">
        <v>33</v>
      </c>
      <c r="BU35" s="11" t="s">
        <v>34</v>
      </c>
      <c r="BV35" s="11" t="s">
        <v>35</v>
      </c>
      <c r="BW35" s="11" t="s">
        <v>36</v>
      </c>
      <c r="BX35" s="11" t="s">
        <v>37</v>
      </c>
      <c r="BY35" s="11" t="s">
        <v>38</v>
      </c>
      <c r="BZ35" s="101"/>
      <c r="CA35" s="11" t="s">
        <v>27</v>
      </c>
      <c r="CB35" s="11" t="s">
        <v>28</v>
      </c>
      <c r="CC35" s="11" t="s">
        <v>29</v>
      </c>
      <c r="CD35" s="11" t="s">
        <v>30</v>
      </c>
      <c r="CE35" s="11" t="s">
        <v>31</v>
      </c>
      <c r="CF35" s="11" t="s">
        <v>32</v>
      </c>
      <c r="CG35" s="11" t="s">
        <v>33</v>
      </c>
      <c r="CH35" s="11" t="s">
        <v>34</v>
      </c>
      <c r="CI35" s="11" t="s">
        <v>35</v>
      </c>
      <c r="CJ35" s="11" t="s">
        <v>36</v>
      </c>
      <c r="CK35" s="11" t="s">
        <v>37</v>
      </c>
      <c r="CL35" s="11" t="s">
        <v>38</v>
      </c>
      <c r="CM35" s="101"/>
      <c r="CN35" s="11" t="s">
        <v>27</v>
      </c>
      <c r="CO35" s="11" t="s">
        <v>28</v>
      </c>
      <c r="CP35" s="11" t="s">
        <v>29</v>
      </c>
      <c r="CQ35" s="11" t="s">
        <v>30</v>
      </c>
      <c r="CR35" s="11" t="s">
        <v>31</v>
      </c>
      <c r="CS35" s="11" t="s">
        <v>32</v>
      </c>
      <c r="CT35" s="11" t="s">
        <v>33</v>
      </c>
      <c r="CU35" s="11" t="s">
        <v>34</v>
      </c>
      <c r="CV35" s="11" t="s">
        <v>35</v>
      </c>
      <c r="CW35" s="11" t="s">
        <v>36</v>
      </c>
      <c r="CX35" s="11" t="s">
        <v>37</v>
      </c>
      <c r="CY35" s="11" t="s">
        <v>38</v>
      </c>
      <c r="CZ35" s="101"/>
      <c r="DA35" s="11" t="s">
        <v>27</v>
      </c>
      <c r="DB35" s="11" t="s">
        <v>28</v>
      </c>
      <c r="DC35" s="11" t="s">
        <v>29</v>
      </c>
      <c r="DD35" s="11" t="s">
        <v>30</v>
      </c>
      <c r="DE35" s="11" t="s">
        <v>31</v>
      </c>
      <c r="DF35" s="11" t="s">
        <v>32</v>
      </c>
      <c r="DG35" s="11" t="s">
        <v>33</v>
      </c>
      <c r="DH35" s="11" t="s">
        <v>34</v>
      </c>
      <c r="DI35" s="11" t="s">
        <v>35</v>
      </c>
      <c r="DJ35" s="11" t="s">
        <v>36</v>
      </c>
      <c r="DK35" s="11" t="s">
        <v>37</v>
      </c>
      <c r="DL35" s="11" t="s">
        <v>38</v>
      </c>
      <c r="DM35" s="101"/>
      <c r="DN35" s="11" t="s">
        <v>27</v>
      </c>
      <c r="DO35" s="11" t="s">
        <v>28</v>
      </c>
      <c r="DP35" s="11" t="s">
        <v>29</v>
      </c>
      <c r="DQ35" s="11" t="s">
        <v>30</v>
      </c>
      <c r="DR35" s="11" t="s">
        <v>31</v>
      </c>
      <c r="DS35" s="11" t="s">
        <v>32</v>
      </c>
      <c r="DT35" s="11" t="s">
        <v>33</v>
      </c>
      <c r="DU35" s="11" t="s">
        <v>34</v>
      </c>
      <c r="DV35" s="11" t="s">
        <v>35</v>
      </c>
      <c r="DW35" s="11" t="s">
        <v>36</v>
      </c>
      <c r="DX35" s="11" t="s">
        <v>37</v>
      </c>
      <c r="DY35" s="11" t="s">
        <v>38</v>
      </c>
      <c r="DZ35" s="101"/>
      <c r="EA35" s="11" t="s">
        <v>27</v>
      </c>
      <c r="EB35" s="11" t="s">
        <v>28</v>
      </c>
      <c r="EC35" s="11" t="s">
        <v>29</v>
      </c>
      <c r="ED35" s="11" t="s">
        <v>30</v>
      </c>
      <c r="EE35" s="11" t="s">
        <v>31</v>
      </c>
      <c r="EF35" s="11" t="s">
        <v>32</v>
      </c>
      <c r="EG35" s="11" t="s">
        <v>33</v>
      </c>
      <c r="EH35" s="11" t="s">
        <v>34</v>
      </c>
      <c r="EI35" s="11" t="s">
        <v>35</v>
      </c>
      <c r="EJ35" s="11" t="s">
        <v>36</v>
      </c>
      <c r="EK35" s="11" t="s">
        <v>37</v>
      </c>
      <c r="EL35" s="11" t="s">
        <v>38</v>
      </c>
      <c r="EM35" s="101"/>
      <c r="EN35" s="11" t="s">
        <v>27</v>
      </c>
      <c r="EO35" s="11" t="s">
        <v>28</v>
      </c>
      <c r="EP35" s="11" t="s">
        <v>29</v>
      </c>
      <c r="EQ35" s="11" t="s">
        <v>30</v>
      </c>
      <c r="ER35" s="11" t="s">
        <v>31</v>
      </c>
      <c r="ES35" s="11" t="s">
        <v>32</v>
      </c>
      <c r="ET35" s="11" t="s">
        <v>33</v>
      </c>
      <c r="EU35" s="11" t="s">
        <v>34</v>
      </c>
      <c r="EV35" s="11" t="s">
        <v>35</v>
      </c>
      <c r="EW35" s="11" t="s">
        <v>36</v>
      </c>
      <c r="EX35" s="11" t="s">
        <v>37</v>
      </c>
      <c r="EY35" s="11" t="s">
        <v>38</v>
      </c>
      <c r="EZ35" s="101"/>
      <c r="FA35" s="11" t="s">
        <v>27</v>
      </c>
      <c r="FB35" s="11" t="s">
        <v>28</v>
      </c>
      <c r="FC35" s="11" t="s">
        <v>29</v>
      </c>
      <c r="FD35" s="11" t="s">
        <v>30</v>
      </c>
      <c r="FE35" s="11" t="s">
        <v>31</v>
      </c>
      <c r="FF35" s="11" t="s">
        <v>32</v>
      </c>
      <c r="FG35" s="11" t="s">
        <v>33</v>
      </c>
      <c r="FH35" s="11" t="s">
        <v>34</v>
      </c>
      <c r="FI35" s="11" t="s">
        <v>35</v>
      </c>
      <c r="FJ35" s="11" t="s">
        <v>36</v>
      </c>
      <c r="FK35" s="11" t="s">
        <v>37</v>
      </c>
      <c r="FL35" s="11" t="s">
        <v>38</v>
      </c>
      <c r="FM35" s="101"/>
    </row>
    <row r="36" spans="2:169" s="33" customFormat="1" ht="15" customHeight="1">
      <c r="B36" s="43" t="s">
        <v>97</v>
      </c>
      <c r="C36" s="64">
        <v>158</v>
      </c>
      <c r="D36" s="64">
        <v>148</v>
      </c>
      <c r="E36" s="64">
        <v>309</v>
      </c>
      <c r="F36" s="64">
        <v>446</v>
      </c>
      <c r="G36" s="64">
        <v>173</v>
      </c>
      <c r="H36" s="64">
        <v>210</v>
      </c>
      <c r="I36" s="64">
        <v>176</v>
      </c>
      <c r="J36" s="64">
        <v>174</v>
      </c>
      <c r="K36" s="64">
        <v>154</v>
      </c>
      <c r="L36" s="64">
        <v>178</v>
      </c>
      <c r="M36" s="64">
        <v>405</v>
      </c>
      <c r="N36" s="64">
        <v>282</v>
      </c>
      <c r="O36" s="64">
        <v>240</v>
      </c>
      <c r="P36" s="64">
        <v>221</v>
      </c>
      <c r="Q36" s="64">
        <v>228</v>
      </c>
      <c r="R36" s="64">
        <v>281</v>
      </c>
      <c r="S36" s="64">
        <v>223</v>
      </c>
      <c r="T36" s="64">
        <v>267</v>
      </c>
      <c r="U36" s="64">
        <v>254</v>
      </c>
      <c r="V36" s="64">
        <v>241</v>
      </c>
      <c r="W36" s="64">
        <v>172</v>
      </c>
      <c r="X36" s="64">
        <v>169</v>
      </c>
      <c r="Y36" s="64">
        <v>174</v>
      </c>
      <c r="Z36" s="64">
        <v>208</v>
      </c>
      <c r="AA36" s="64">
        <v>133</v>
      </c>
      <c r="AB36" s="64">
        <v>177</v>
      </c>
      <c r="AC36" s="64">
        <v>187</v>
      </c>
      <c r="AD36" s="64">
        <v>295</v>
      </c>
      <c r="AE36" s="64">
        <v>327</v>
      </c>
      <c r="AF36" s="64">
        <v>414</v>
      </c>
      <c r="AG36" s="64">
        <v>344</v>
      </c>
      <c r="AH36" s="64">
        <v>322</v>
      </c>
      <c r="AI36" s="64">
        <v>419</v>
      </c>
      <c r="AJ36" s="64">
        <v>363</v>
      </c>
      <c r="AK36" s="64">
        <v>279</v>
      </c>
      <c r="AL36" s="64">
        <v>208</v>
      </c>
      <c r="AM36" s="64">
        <v>381</v>
      </c>
      <c r="AN36" s="64">
        <v>410</v>
      </c>
      <c r="AO36" s="64">
        <v>463</v>
      </c>
      <c r="AP36" s="64">
        <v>379</v>
      </c>
      <c r="AQ36" s="64">
        <v>337</v>
      </c>
      <c r="AR36" s="64">
        <v>317</v>
      </c>
      <c r="AS36" s="64">
        <v>399</v>
      </c>
      <c r="AT36" s="64">
        <v>337</v>
      </c>
      <c r="AU36" s="64">
        <v>415</v>
      </c>
      <c r="AV36" s="64">
        <v>261</v>
      </c>
      <c r="AW36" s="64">
        <v>230</v>
      </c>
      <c r="AX36" s="64">
        <v>235</v>
      </c>
      <c r="AY36" s="64">
        <v>295</v>
      </c>
      <c r="AZ36" s="64">
        <v>381</v>
      </c>
      <c r="BA36" s="64">
        <v>266</v>
      </c>
      <c r="BB36" s="64">
        <v>333</v>
      </c>
      <c r="BC36" s="64">
        <v>231</v>
      </c>
      <c r="BD36" s="64">
        <v>206</v>
      </c>
      <c r="BE36" s="64">
        <v>247</v>
      </c>
      <c r="BF36" s="64">
        <v>372</v>
      </c>
      <c r="BG36" s="64">
        <v>377</v>
      </c>
      <c r="BH36" s="64">
        <v>482</v>
      </c>
      <c r="BI36" s="64">
        <v>368</v>
      </c>
      <c r="BJ36" s="64">
        <v>416</v>
      </c>
      <c r="BK36" s="64">
        <v>465</v>
      </c>
      <c r="BL36" s="64">
        <v>484</v>
      </c>
      <c r="BM36" s="64">
        <v>497</v>
      </c>
      <c r="BN36" s="64">
        <v>528</v>
      </c>
      <c r="BO36" s="64">
        <v>632</v>
      </c>
      <c r="BP36" s="64">
        <v>658</v>
      </c>
      <c r="BQ36" s="64">
        <v>691</v>
      </c>
      <c r="BR36" s="64">
        <v>887</v>
      </c>
      <c r="BS36" s="64">
        <v>981</v>
      </c>
      <c r="BT36" s="64">
        <v>861</v>
      </c>
      <c r="BU36" s="64">
        <v>780</v>
      </c>
      <c r="BV36" s="64">
        <v>713</v>
      </c>
      <c r="BW36" s="64">
        <v>810</v>
      </c>
      <c r="BX36" s="64">
        <v>709</v>
      </c>
      <c r="BY36" s="64">
        <v>551</v>
      </c>
      <c r="BZ36" s="51">
        <f>+SUM(BN36:BY36)</f>
        <v>8801</v>
      </c>
      <c r="CA36" s="64">
        <v>817</v>
      </c>
      <c r="CB36" s="64">
        <v>459</v>
      </c>
      <c r="CC36" s="64">
        <v>443</v>
      </c>
      <c r="CD36" s="64">
        <v>150</v>
      </c>
      <c r="CE36" s="64">
        <v>256</v>
      </c>
      <c r="CF36" s="64">
        <v>471</v>
      </c>
      <c r="CG36" s="64">
        <v>435</v>
      </c>
      <c r="CH36" s="64">
        <v>372</v>
      </c>
      <c r="CI36" s="64">
        <v>317</v>
      </c>
      <c r="CJ36" s="64">
        <v>529</v>
      </c>
      <c r="CK36" s="64">
        <v>498</v>
      </c>
      <c r="CL36" s="64">
        <v>528</v>
      </c>
      <c r="CM36" s="51">
        <f>+SUM(CA36:CL36)</f>
        <v>5275</v>
      </c>
      <c r="CN36" s="64">
        <v>410</v>
      </c>
      <c r="CO36" s="64">
        <v>249</v>
      </c>
      <c r="CP36" s="64">
        <v>387</v>
      </c>
      <c r="CQ36" s="64">
        <v>347</v>
      </c>
      <c r="CR36" s="64">
        <v>397</v>
      </c>
      <c r="CS36" s="64">
        <v>399</v>
      </c>
      <c r="CT36" s="64">
        <v>437</v>
      </c>
      <c r="CU36" s="64">
        <v>492</v>
      </c>
      <c r="CV36" s="64">
        <v>426</v>
      </c>
      <c r="CW36" s="64">
        <v>494</v>
      </c>
      <c r="CX36" s="64">
        <v>373</v>
      </c>
      <c r="CY36" s="64">
        <v>586</v>
      </c>
      <c r="CZ36" s="51">
        <f>+SUM(CN36:CY36)</f>
        <v>4997</v>
      </c>
      <c r="DA36" s="64">
        <v>339</v>
      </c>
      <c r="DB36" s="64">
        <v>576</v>
      </c>
      <c r="DC36" s="64">
        <v>722</v>
      </c>
      <c r="DD36" s="64">
        <v>346</v>
      </c>
      <c r="DE36" s="64">
        <v>264</v>
      </c>
      <c r="DF36" s="64">
        <v>248</v>
      </c>
      <c r="DG36" s="64">
        <v>303</v>
      </c>
      <c r="DH36" s="64">
        <v>128</v>
      </c>
      <c r="DI36" s="64">
        <v>696</v>
      </c>
      <c r="DJ36" s="64">
        <v>800</v>
      </c>
      <c r="DK36" s="64">
        <v>561</v>
      </c>
      <c r="DL36" s="64">
        <v>376</v>
      </c>
      <c r="DM36" s="51">
        <f>+SUM(DA36:DL36)</f>
        <v>5359</v>
      </c>
      <c r="DN36" s="64">
        <v>373</v>
      </c>
      <c r="DO36" s="64">
        <v>359</v>
      </c>
      <c r="DP36" s="64">
        <v>481</v>
      </c>
      <c r="DQ36" s="64">
        <v>549</v>
      </c>
      <c r="DR36" s="64">
        <v>719</v>
      </c>
      <c r="DS36" s="64">
        <v>733</v>
      </c>
      <c r="DT36" s="64">
        <v>684</v>
      </c>
      <c r="DU36" s="64">
        <v>409</v>
      </c>
      <c r="DV36" s="64">
        <v>708</v>
      </c>
      <c r="DW36" s="64">
        <v>577</v>
      </c>
      <c r="DX36" s="64">
        <v>631</v>
      </c>
      <c r="DY36" s="64">
        <v>718</v>
      </c>
      <c r="DZ36" s="51">
        <f>+SUM(DN36:DY36)</f>
        <v>6941</v>
      </c>
      <c r="EA36" s="64">
        <v>620</v>
      </c>
      <c r="EB36" s="64">
        <v>570</v>
      </c>
      <c r="EC36" s="64">
        <v>619</v>
      </c>
      <c r="ED36" s="64">
        <v>166</v>
      </c>
      <c r="EE36" s="64">
        <v>349</v>
      </c>
      <c r="EF36" s="64">
        <v>328</v>
      </c>
      <c r="EG36" s="64">
        <v>337</v>
      </c>
      <c r="EH36" s="64">
        <v>608</v>
      </c>
      <c r="EI36" s="64">
        <v>689</v>
      </c>
      <c r="EJ36" s="64">
        <v>698</v>
      </c>
      <c r="EK36" s="64">
        <v>624</v>
      </c>
      <c r="EL36" s="64">
        <v>685</v>
      </c>
      <c r="EM36" s="51">
        <f>+SUM(EA36:EL36)</f>
        <v>6293</v>
      </c>
      <c r="EN36" s="64">
        <v>692</v>
      </c>
      <c r="EO36" s="64">
        <v>666</v>
      </c>
      <c r="EP36" s="64">
        <v>591</v>
      </c>
      <c r="EQ36" s="64">
        <v>565</v>
      </c>
      <c r="ER36" s="64">
        <v>276</v>
      </c>
      <c r="ES36" s="64">
        <v>479</v>
      </c>
      <c r="ET36" s="64">
        <v>326</v>
      </c>
      <c r="EU36" s="64">
        <v>271</v>
      </c>
      <c r="EV36" s="64">
        <v>290</v>
      </c>
      <c r="EW36" s="64">
        <v>259</v>
      </c>
      <c r="EX36" s="64">
        <v>220</v>
      </c>
      <c r="EY36" s="64">
        <v>237</v>
      </c>
      <c r="EZ36" s="51">
        <f>+SUM(EN36:EY36)</f>
        <v>4872</v>
      </c>
      <c r="FA36" s="64">
        <v>204</v>
      </c>
      <c r="FB36" s="64">
        <v>218</v>
      </c>
      <c r="FC36" s="64">
        <v>216</v>
      </c>
      <c r="FD36" s="64">
        <v>309</v>
      </c>
      <c r="FE36" s="64">
        <v>284</v>
      </c>
      <c r="FF36" s="64">
        <v>523</v>
      </c>
      <c r="FG36" s="64">
        <v>576</v>
      </c>
      <c r="FH36" s="64"/>
      <c r="FI36" s="64"/>
      <c r="FJ36" s="64"/>
      <c r="FK36" s="64"/>
      <c r="FL36" s="64"/>
      <c r="FM36" s="51">
        <f>+SUM(FA36:FL36)</f>
        <v>2330</v>
      </c>
    </row>
    <row r="37" spans="2:169" s="33" customFormat="1" ht="15" customHeight="1">
      <c r="B37" s="43" t="s">
        <v>98</v>
      </c>
      <c r="C37" s="64">
        <v>10</v>
      </c>
      <c r="D37" s="64">
        <v>11</v>
      </c>
      <c r="E37" s="64">
        <v>15</v>
      </c>
      <c r="F37" s="64">
        <v>12</v>
      </c>
      <c r="G37" s="64">
        <v>16</v>
      </c>
      <c r="H37" s="64">
        <v>16</v>
      </c>
      <c r="I37" s="64">
        <v>16</v>
      </c>
      <c r="J37" s="64">
        <v>15</v>
      </c>
      <c r="K37" s="64">
        <v>15</v>
      </c>
      <c r="L37" s="64">
        <v>15</v>
      </c>
      <c r="M37" s="64">
        <v>21</v>
      </c>
      <c r="N37" s="64">
        <v>23</v>
      </c>
      <c r="O37" s="64">
        <v>24</v>
      </c>
      <c r="P37" s="64">
        <v>34</v>
      </c>
      <c r="Q37" s="64">
        <v>33</v>
      </c>
      <c r="R37" s="64">
        <v>29</v>
      </c>
      <c r="S37" s="64">
        <v>22</v>
      </c>
      <c r="T37" s="64">
        <v>32</v>
      </c>
      <c r="U37" s="64">
        <v>18</v>
      </c>
      <c r="V37" s="64">
        <v>27</v>
      </c>
      <c r="W37" s="64">
        <v>19</v>
      </c>
      <c r="X37" s="64">
        <v>26</v>
      </c>
      <c r="Y37" s="64">
        <v>19</v>
      </c>
      <c r="Z37" s="64">
        <v>16</v>
      </c>
      <c r="AA37" s="64">
        <v>27</v>
      </c>
      <c r="AB37" s="64">
        <v>16</v>
      </c>
      <c r="AC37" s="64">
        <v>43</v>
      </c>
      <c r="AD37" s="64">
        <v>26</v>
      </c>
      <c r="AE37" s="64">
        <v>22</v>
      </c>
      <c r="AF37" s="64">
        <v>20</v>
      </c>
      <c r="AG37" s="64">
        <v>23</v>
      </c>
      <c r="AH37" s="64">
        <v>32</v>
      </c>
      <c r="AI37" s="64">
        <v>18</v>
      </c>
      <c r="AJ37" s="64">
        <v>18</v>
      </c>
      <c r="AK37" s="64">
        <v>31</v>
      </c>
      <c r="AL37" s="64">
        <v>16</v>
      </c>
      <c r="AM37" s="64">
        <v>25</v>
      </c>
      <c r="AN37" s="64">
        <v>23</v>
      </c>
      <c r="AO37" s="64">
        <v>36</v>
      </c>
      <c r="AP37" s="64">
        <v>33</v>
      </c>
      <c r="AQ37" s="64">
        <v>29</v>
      </c>
      <c r="AR37" s="64">
        <v>27</v>
      </c>
      <c r="AS37" s="64">
        <v>37</v>
      </c>
      <c r="AT37" s="64">
        <v>35</v>
      </c>
      <c r="AU37" s="64">
        <v>32</v>
      </c>
      <c r="AV37" s="64">
        <v>38</v>
      </c>
      <c r="AW37" s="64">
        <v>39</v>
      </c>
      <c r="AX37" s="64">
        <v>41</v>
      </c>
      <c r="AY37" s="64">
        <v>33</v>
      </c>
      <c r="AZ37" s="64">
        <v>29</v>
      </c>
      <c r="BA37" s="64">
        <v>49</v>
      </c>
      <c r="BB37" s="64">
        <v>42</v>
      </c>
      <c r="BC37" s="64">
        <v>32</v>
      </c>
      <c r="BD37" s="64">
        <v>30</v>
      </c>
      <c r="BE37" s="64">
        <v>34</v>
      </c>
      <c r="BF37" s="64">
        <v>45</v>
      </c>
      <c r="BG37" s="64">
        <v>50</v>
      </c>
      <c r="BH37" s="64">
        <v>51</v>
      </c>
      <c r="BI37" s="64">
        <v>37</v>
      </c>
      <c r="BJ37" s="64">
        <v>43</v>
      </c>
      <c r="BK37" s="64">
        <v>60</v>
      </c>
      <c r="BL37" s="64">
        <v>51</v>
      </c>
      <c r="BM37" s="64">
        <v>84</v>
      </c>
      <c r="BN37" s="64">
        <v>59</v>
      </c>
      <c r="BO37" s="64">
        <v>76</v>
      </c>
      <c r="BP37" s="64">
        <v>80</v>
      </c>
      <c r="BQ37" s="64">
        <v>64</v>
      </c>
      <c r="BR37" s="64">
        <v>66</v>
      </c>
      <c r="BS37" s="64">
        <v>93</v>
      </c>
      <c r="BT37" s="64">
        <v>95</v>
      </c>
      <c r="BU37" s="64">
        <v>89</v>
      </c>
      <c r="BV37" s="64">
        <v>78</v>
      </c>
      <c r="BW37" s="64">
        <v>79</v>
      </c>
      <c r="BX37" s="64">
        <v>95</v>
      </c>
      <c r="BY37" s="64">
        <v>102</v>
      </c>
      <c r="BZ37" s="51">
        <f>+SUM(BN37:BY37)</f>
        <v>976</v>
      </c>
      <c r="CA37" s="64">
        <v>80</v>
      </c>
      <c r="CB37" s="64">
        <v>86</v>
      </c>
      <c r="CC37" s="64">
        <v>41</v>
      </c>
      <c r="CD37" s="64">
        <v>7</v>
      </c>
      <c r="CE37" s="64">
        <v>8</v>
      </c>
      <c r="CF37" s="64">
        <v>7</v>
      </c>
      <c r="CG37" s="64">
        <v>9</v>
      </c>
      <c r="CH37" s="64">
        <v>8</v>
      </c>
      <c r="CI37" s="64">
        <v>6</v>
      </c>
      <c r="CJ37" s="64">
        <v>11</v>
      </c>
      <c r="CK37" s="64">
        <v>9</v>
      </c>
      <c r="CL37" s="64">
        <v>22</v>
      </c>
      <c r="CM37" s="51">
        <f>+SUM(CA37:CL37)</f>
        <v>294</v>
      </c>
      <c r="CN37" s="64">
        <v>25</v>
      </c>
      <c r="CO37" s="64">
        <v>14</v>
      </c>
      <c r="CP37" s="64">
        <v>15</v>
      </c>
      <c r="CQ37" s="64">
        <v>12</v>
      </c>
      <c r="CR37" s="64">
        <v>17</v>
      </c>
      <c r="CS37" s="64">
        <v>21</v>
      </c>
      <c r="CT37" s="64">
        <v>24</v>
      </c>
      <c r="CU37" s="64">
        <v>24</v>
      </c>
      <c r="CV37" s="64">
        <v>24</v>
      </c>
      <c r="CW37" s="64">
        <v>20</v>
      </c>
      <c r="CX37" s="64">
        <v>25</v>
      </c>
      <c r="CY37" s="64">
        <v>28</v>
      </c>
      <c r="CZ37" s="51">
        <f>+SUM(CN37:CY37)</f>
        <v>249</v>
      </c>
      <c r="DA37" s="64">
        <v>16</v>
      </c>
      <c r="DB37" s="64">
        <v>21</v>
      </c>
      <c r="DC37" s="64">
        <v>25</v>
      </c>
      <c r="DD37" s="64">
        <v>37</v>
      </c>
      <c r="DE37" s="64">
        <v>46</v>
      </c>
      <c r="DF37" s="64">
        <v>33</v>
      </c>
      <c r="DG37" s="64">
        <v>47</v>
      </c>
      <c r="DH37" s="64">
        <v>33</v>
      </c>
      <c r="DI37" s="64">
        <v>36</v>
      </c>
      <c r="DJ37" s="64">
        <v>53</v>
      </c>
      <c r="DK37" s="64">
        <v>33</v>
      </c>
      <c r="DL37" s="64">
        <v>50</v>
      </c>
      <c r="DM37" s="51">
        <f>+SUM(DA37:DL37)</f>
        <v>430</v>
      </c>
      <c r="DN37" s="64">
        <v>41</v>
      </c>
      <c r="DO37" s="64">
        <v>56</v>
      </c>
      <c r="DP37" s="64">
        <v>60</v>
      </c>
      <c r="DQ37" s="64">
        <v>58</v>
      </c>
      <c r="DR37" s="64">
        <v>67</v>
      </c>
      <c r="DS37" s="64">
        <v>58</v>
      </c>
      <c r="DT37" s="64">
        <v>68</v>
      </c>
      <c r="DU37" s="64">
        <v>55</v>
      </c>
      <c r="DV37" s="64">
        <v>50</v>
      </c>
      <c r="DW37" s="64">
        <v>51</v>
      </c>
      <c r="DX37" s="64">
        <v>75</v>
      </c>
      <c r="DY37" s="64">
        <v>64</v>
      </c>
      <c r="DZ37" s="51">
        <f>+SUM(DN37:DY37)</f>
        <v>703</v>
      </c>
      <c r="EA37" s="64">
        <v>54</v>
      </c>
      <c r="EB37" s="64">
        <v>52</v>
      </c>
      <c r="EC37" s="64">
        <v>58</v>
      </c>
      <c r="ED37" s="64">
        <v>53</v>
      </c>
      <c r="EE37" s="64">
        <v>62</v>
      </c>
      <c r="EF37" s="64">
        <v>66</v>
      </c>
      <c r="EG37" s="64">
        <v>38</v>
      </c>
      <c r="EH37" s="64">
        <v>50</v>
      </c>
      <c r="EI37" s="64">
        <v>56</v>
      </c>
      <c r="EJ37" s="64">
        <v>48</v>
      </c>
      <c r="EK37" s="64">
        <v>40</v>
      </c>
      <c r="EL37" s="64">
        <v>53</v>
      </c>
      <c r="EM37" s="51">
        <f>+SUM(EA37:EL37)</f>
        <v>630</v>
      </c>
      <c r="EN37" s="64">
        <v>48</v>
      </c>
      <c r="EO37" s="64">
        <v>64</v>
      </c>
      <c r="EP37" s="64">
        <v>70</v>
      </c>
      <c r="EQ37" s="64">
        <v>59</v>
      </c>
      <c r="ER37" s="64">
        <v>56</v>
      </c>
      <c r="ES37" s="64">
        <v>49</v>
      </c>
      <c r="ET37" s="64">
        <v>56</v>
      </c>
      <c r="EU37" s="64">
        <v>62</v>
      </c>
      <c r="EV37" s="64">
        <v>54</v>
      </c>
      <c r="EW37" s="64">
        <v>50</v>
      </c>
      <c r="EX37" s="64">
        <v>50</v>
      </c>
      <c r="EY37" s="64">
        <v>64</v>
      </c>
      <c r="EZ37" s="51">
        <f>+SUM(EN37:EY37)</f>
        <v>682</v>
      </c>
      <c r="FA37" s="64">
        <v>72</v>
      </c>
      <c r="FB37" s="64">
        <v>62</v>
      </c>
      <c r="FC37" s="64">
        <v>61</v>
      </c>
      <c r="FD37" s="64">
        <v>55</v>
      </c>
      <c r="FE37" s="64">
        <v>59</v>
      </c>
      <c r="FF37" s="64">
        <v>69</v>
      </c>
      <c r="FG37" s="64">
        <v>49</v>
      </c>
      <c r="FH37" s="64"/>
      <c r="FI37" s="64"/>
      <c r="FJ37" s="64"/>
      <c r="FK37" s="64"/>
      <c r="FL37" s="64"/>
      <c r="FM37" s="51">
        <f>+SUM(FA37:FL37)</f>
        <v>427</v>
      </c>
    </row>
    <row r="38" spans="2:169" s="53" customFormat="1" ht="14.25">
      <c r="B38" s="43" t="s">
        <v>99</v>
      </c>
      <c r="C38" s="64">
        <v>15</v>
      </c>
      <c r="D38" s="64">
        <v>17</v>
      </c>
      <c r="E38" s="64">
        <v>16</v>
      </c>
      <c r="F38" s="64">
        <v>18</v>
      </c>
      <c r="G38" s="64">
        <v>15</v>
      </c>
      <c r="H38" s="64">
        <v>12</v>
      </c>
      <c r="I38" s="64">
        <v>5</v>
      </c>
      <c r="J38" s="64">
        <v>12</v>
      </c>
      <c r="K38" s="64">
        <v>18</v>
      </c>
      <c r="L38" s="64">
        <v>7</v>
      </c>
      <c r="M38" s="64">
        <v>18</v>
      </c>
      <c r="N38" s="64">
        <v>7</v>
      </c>
      <c r="O38" s="64">
        <v>4</v>
      </c>
      <c r="P38" s="64">
        <v>8</v>
      </c>
      <c r="Q38" s="64">
        <v>9</v>
      </c>
      <c r="R38" s="64">
        <v>6</v>
      </c>
      <c r="S38" s="64">
        <v>10</v>
      </c>
      <c r="T38" s="64">
        <v>10</v>
      </c>
      <c r="U38" s="64">
        <v>8</v>
      </c>
      <c r="V38" s="64">
        <v>6</v>
      </c>
      <c r="W38" s="64">
        <v>7</v>
      </c>
      <c r="X38" s="64">
        <v>5</v>
      </c>
      <c r="Y38" s="64">
        <v>9</v>
      </c>
      <c r="Z38" s="64">
        <v>5</v>
      </c>
      <c r="AA38" s="64">
        <v>8</v>
      </c>
      <c r="AB38" s="64">
        <v>10</v>
      </c>
      <c r="AC38" s="64">
        <v>11</v>
      </c>
      <c r="AD38" s="64">
        <v>7</v>
      </c>
      <c r="AE38" s="64">
        <v>10</v>
      </c>
      <c r="AF38" s="64">
        <v>14</v>
      </c>
      <c r="AG38" s="64">
        <v>5</v>
      </c>
      <c r="AH38" s="64">
        <v>7</v>
      </c>
      <c r="AI38" s="64">
        <v>6</v>
      </c>
      <c r="AJ38" s="64">
        <v>4</v>
      </c>
      <c r="AK38" s="64">
        <v>6</v>
      </c>
      <c r="AL38" s="64">
        <v>5</v>
      </c>
      <c r="AM38" s="64">
        <v>12</v>
      </c>
      <c r="AN38" s="64">
        <v>16</v>
      </c>
      <c r="AO38" s="64">
        <v>15</v>
      </c>
      <c r="AP38" s="64">
        <v>5</v>
      </c>
      <c r="AQ38" s="64">
        <v>11</v>
      </c>
      <c r="AR38" s="64">
        <v>23</v>
      </c>
      <c r="AS38" s="64">
        <v>13</v>
      </c>
      <c r="AT38" s="64">
        <v>24</v>
      </c>
      <c r="AU38" s="64">
        <v>22</v>
      </c>
      <c r="AV38" s="64">
        <v>16</v>
      </c>
      <c r="AW38" s="64">
        <v>11</v>
      </c>
      <c r="AX38" s="64">
        <v>20</v>
      </c>
      <c r="AY38" s="64">
        <v>8</v>
      </c>
      <c r="AZ38" s="64">
        <v>24</v>
      </c>
      <c r="BA38" s="64">
        <v>23</v>
      </c>
      <c r="BB38" s="64">
        <v>15</v>
      </c>
      <c r="BC38" s="64">
        <v>17</v>
      </c>
      <c r="BD38" s="64">
        <v>20</v>
      </c>
      <c r="BE38" s="64">
        <v>14</v>
      </c>
      <c r="BF38" s="64">
        <v>14</v>
      </c>
      <c r="BG38" s="64">
        <v>18</v>
      </c>
      <c r="BH38" s="64">
        <v>21</v>
      </c>
      <c r="BI38" s="64">
        <v>21</v>
      </c>
      <c r="BJ38" s="64">
        <v>53</v>
      </c>
      <c r="BK38" s="64">
        <v>76</v>
      </c>
      <c r="BL38" s="64">
        <v>49</v>
      </c>
      <c r="BM38" s="64">
        <v>76</v>
      </c>
      <c r="BN38" s="64">
        <v>79</v>
      </c>
      <c r="BO38" s="64">
        <v>38</v>
      </c>
      <c r="BP38" s="64">
        <v>65</v>
      </c>
      <c r="BQ38" s="64">
        <v>59</v>
      </c>
      <c r="BR38" s="64">
        <v>74</v>
      </c>
      <c r="BS38" s="64">
        <v>80</v>
      </c>
      <c r="BT38" s="64">
        <v>59</v>
      </c>
      <c r="BU38" s="64">
        <v>65</v>
      </c>
      <c r="BV38" s="64">
        <v>47</v>
      </c>
      <c r="BW38" s="64">
        <v>77</v>
      </c>
      <c r="BX38" s="64">
        <v>97</v>
      </c>
      <c r="BY38" s="64">
        <v>61</v>
      </c>
      <c r="BZ38" s="51">
        <f>+SUM(BN38:BY38)</f>
        <v>801</v>
      </c>
      <c r="CA38" s="64">
        <v>58</v>
      </c>
      <c r="CB38" s="64">
        <v>67</v>
      </c>
      <c r="CC38" s="64">
        <v>39</v>
      </c>
      <c r="CD38" s="64">
        <v>9</v>
      </c>
      <c r="CE38" s="64">
        <v>8</v>
      </c>
      <c r="CF38" s="64">
        <v>14</v>
      </c>
      <c r="CG38" s="64">
        <v>15</v>
      </c>
      <c r="CH38" s="64">
        <v>24</v>
      </c>
      <c r="CI38" s="64">
        <v>29</v>
      </c>
      <c r="CJ38" s="64">
        <v>23</v>
      </c>
      <c r="CK38" s="64">
        <v>18</v>
      </c>
      <c r="CL38" s="64">
        <v>30</v>
      </c>
      <c r="CM38" s="51">
        <f>+SUM(CA38:CL38)</f>
        <v>334</v>
      </c>
      <c r="CN38" s="64">
        <v>31</v>
      </c>
      <c r="CO38" s="64">
        <v>23</v>
      </c>
      <c r="CP38" s="64">
        <v>24</v>
      </c>
      <c r="CQ38" s="64">
        <v>18</v>
      </c>
      <c r="CR38" s="64">
        <v>27</v>
      </c>
      <c r="CS38" s="64">
        <v>37</v>
      </c>
      <c r="CT38" s="64">
        <v>26</v>
      </c>
      <c r="CU38" s="64">
        <v>42</v>
      </c>
      <c r="CV38" s="64">
        <v>27</v>
      </c>
      <c r="CW38" s="64">
        <v>51</v>
      </c>
      <c r="CX38" s="64">
        <v>34</v>
      </c>
      <c r="CY38" s="64">
        <v>59</v>
      </c>
      <c r="CZ38" s="51">
        <f>+SUM(CN38:CY38)</f>
        <v>399</v>
      </c>
      <c r="DA38" s="64">
        <v>37</v>
      </c>
      <c r="DB38" s="64">
        <v>28</v>
      </c>
      <c r="DC38" s="64">
        <v>42</v>
      </c>
      <c r="DD38" s="64">
        <v>70</v>
      </c>
      <c r="DE38" s="64">
        <v>61</v>
      </c>
      <c r="DF38" s="64">
        <v>51</v>
      </c>
      <c r="DG38" s="64">
        <v>40</v>
      </c>
      <c r="DH38" s="64">
        <v>58</v>
      </c>
      <c r="DI38" s="64">
        <v>67</v>
      </c>
      <c r="DJ38" s="64">
        <v>54</v>
      </c>
      <c r="DK38" s="64">
        <v>46</v>
      </c>
      <c r="DL38" s="64">
        <v>49</v>
      </c>
      <c r="DM38" s="51">
        <f>+SUM(DA38:DL38)</f>
        <v>603</v>
      </c>
      <c r="DN38" s="64">
        <v>108</v>
      </c>
      <c r="DO38" s="64">
        <v>59</v>
      </c>
      <c r="DP38" s="64">
        <v>65</v>
      </c>
      <c r="DQ38" s="64">
        <v>44</v>
      </c>
      <c r="DR38" s="64">
        <v>49</v>
      </c>
      <c r="DS38" s="64">
        <v>60</v>
      </c>
      <c r="DT38" s="64">
        <v>78</v>
      </c>
      <c r="DU38" s="64">
        <v>60</v>
      </c>
      <c r="DV38" s="64">
        <v>52</v>
      </c>
      <c r="DW38" s="64">
        <v>64</v>
      </c>
      <c r="DX38" s="64">
        <v>57</v>
      </c>
      <c r="DY38" s="64">
        <v>77</v>
      </c>
      <c r="DZ38" s="51">
        <f>+SUM(DN38:DY38)</f>
        <v>773</v>
      </c>
      <c r="EA38" s="64">
        <v>100</v>
      </c>
      <c r="EB38" s="64">
        <v>59</v>
      </c>
      <c r="EC38" s="64">
        <v>43</v>
      </c>
      <c r="ED38" s="64">
        <v>46</v>
      </c>
      <c r="EE38" s="64">
        <v>51</v>
      </c>
      <c r="EF38" s="64">
        <v>44</v>
      </c>
      <c r="EG38" s="64">
        <v>45</v>
      </c>
      <c r="EH38" s="64">
        <v>47</v>
      </c>
      <c r="EI38" s="64">
        <v>43</v>
      </c>
      <c r="EJ38" s="64">
        <v>52</v>
      </c>
      <c r="EK38" s="64">
        <v>71</v>
      </c>
      <c r="EL38" s="64">
        <v>78</v>
      </c>
      <c r="EM38" s="51">
        <f>+SUM(EA38:EL38)</f>
        <v>679</v>
      </c>
      <c r="EN38" s="64">
        <v>37</v>
      </c>
      <c r="EO38" s="64">
        <v>65</v>
      </c>
      <c r="EP38" s="64">
        <v>80</v>
      </c>
      <c r="EQ38" s="64">
        <v>66</v>
      </c>
      <c r="ER38" s="64">
        <v>52</v>
      </c>
      <c r="ES38" s="64">
        <v>30</v>
      </c>
      <c r="ET38" s="64">
        <v>61</v>
      </c>
      <c r="EU38" s="64">
        <v>45</v>
      </c>
      <c r="EV38" s="64">
        <v>52</v>
      </c>
      <c r="EW38" s="64">
        <v>75</v>
      </c>
      <c r="EX38" s="64">
        <v>46</v>
      </c>
      <c r="EY38" s="64">
        <v>66</v>
      </c>
      <c r="EZ38" s="51">
        <f>+SUM(EN38:EY38)</f>
        <v>675</v>
      </c>
      <c r="FA38" s="64">
        <v>49</v>
      </c>
      <c r="FB38" s="64">
        <v>48</v>
      </c>
      <c r="FC38" s="64">
        <v>55</v>
      </c>
      <c r="FD38" s="64">
        <v>42</v>
      </c>
      <c r="FE38" s="64">
        <v>55</v>
      </c>
      <c r="FF38" s="64">
        <v>68</v>
      </c>
      <c r="FG38" s="64">
        <v>77</v>
      </c>
      <c r="FH38" s="64"/>
      <c r="FI38" s="64"/>
      <c r="FJ38" s="64"/>
      <c r="FK38" s="64"/>
      <c r="FL38" s="64"/>
      <c r="FM38" s="51">
        <f>+SUM(FA38:FL38)</f>
        <v>394</v>
      </c>
    </row>
    <row r="39" spans="2:169" s="33" customFormat="1" ht="15" customHeight="1">
      <c r="B39" s="43" t="s">
        <v>100</v>
      </c>
      <c r="C39" s="64">
        <v>7</v>
      </c>
      <c r="D39" s="64">
        <v>7</v>
      </c>
      <c r="E39" s="64">
        <v>29</v>
      </c>
      <c r="F39" s="64">
        <v>19</v>
      </c>
      <c r="G39" s="64">
        <v>2</v>
      </c>
      <c r="H39" s="64">
        <v>7</v>
      </c>
      <c r="I39" s="64">
        <v>14</v>
      </c>
      <c r="J39" s="64">
        <v>7</v>
      </c>
      <c r="K39" s="64">
        <v>17</v>
      </c>
      <c r="L39" s="64">
        <v>20</v>
      </c>
      <c r="M39" s="64">
        <v>47</v>
      </c>
      <c r="N39" s="64">
        <v>7</v>
      </c>
      <c r="O39" s="64">
        <v>10</v>
      </c>
      <c r="P39" s="64">
        <v>12</v>
      </c>
      <c r="Q39" s="64">
        <v>14</v>
      </c>
      <c r="R39" s="64">
        <v>13</v>
      </c>
      <c r="S39" s="64">
        <v>14</v>
      </c>
      <c r="T39" s="64">
        <v>34</v>
      </c>
      <c r="U39" s="64">
        <v>4</v>
      </c>
      <c r="V39" s="64">
        <v>7</v>
      </c>
      <c r="W39" s="64">
        <v>13</v>
      </c>
      <c r="X39" s="64">
        <v>14</v>
      </c>
      <c r="Y39" s="64">
        <v>17</v>
      </c>
      <c r="Z39" s="64">
        <v>5</v>
      </c>
      <c r="AA39" s="64">
        <v>11</v>
      </c>
      <c r="AB39" s="64">
        <v>5</v>
      </c>
      <c r="AC39" s="64">
        <v>12</v>
      </c>
      <c r="AD39" s="64">
        <v>9</v>
      </c>
      <c r="AE39" s="64">
        <v>12</v>
      </c>
      <c r="AF39" s="64">
        <v>18</v>
      </c>
      <c r="AG39" s="64">
        <v>9</v>
      </c>
      <c r="AH39" s="64">
        <v>9</v>
      </c>
      <c r="AI39" s="64">
        <v>9</v>
      </c>
      <c r="AJ39" s="64">
        <v>3</v>
      </c>
      <c r="AK39" s="64">
        <v>12</v>
      </c>
      <c r="AL39" s="64">
        <v>5</v>
      </c>
      <c r="AM39" s="64">
        <v>7</v>
      </c>
      <c r="AN39" s="64">
        <v>6</v>
      </c>
      <c r="AO39" s="64">
        <v>15</v>
      </c>
      <c r="AP39" s="64">
        <v>6</v>
      </c>
      <c r="AQ39" s="64">
        <v>15</v>
      </c>
      <c r="AR39" s="64">
        <v>23</v>
      </c>
      <c r="AS39" s="64">
        <v>25</v>
      </c>
      <c r="AT39" s="64">
        <v>13</v>
      </c>
      <c r="AU39" s="64">
        <v>6</v>
      </c>
      <c r="AV39" s="64">
        <v>14</v>
      </c>
      <c r="AW39" s="64">
        <v>16</v>
      </c>
      <c r="AX39" s="64">
        <v>13</v>
      </c>
      <c r="AY39" s="64">
        <v>33</v>
      </c>
      <c r="AZ39" s="64">
        <v>6</v>
      </c>
      <c r="BA39" s="64">
        <v>17</v>
      </c>
      <c r="BB39" s="64">
        <v>18</v>
      </c>
      <c r="BC39" s="64">
        <v>25</v>
      </c>
      <c r="BD39" s="64">
        <v>23</v>
      </c>
      <c r="BE39" s="64">
        <v>20</v>
      </c>
      <c r="BF39" s="64">
        <v>20</v>
      </c>
      <c r="BG39" s="64">
        <v>18</v>
      </c>
      <c r="BH39" s="64">
        <v>30</v>
      </c>
      <c r="BI39" s="64">
        <v>35</v>
      </c>
      <c r="BJ39" s="64">
        <v>74</v>
      </c>
      <c r="BK39" s="64">
        <v>69</v>
      </c>
      <c r="BL39" s="64">
        <v>90</v>
      </c>
      <c r="BM39" s="64">
        <v>68</v>
      </c>
      <c r="BN39" s="64">
        <v>65</v>
      </c>
      <c r="BO39" s="64">
        <v>54</v>
      </c>
      <c r="BP39" s="64">
        <v>35</v>
      </c>
      <c r="BQ39" s="64">
        <v>30</v>
      </c>
      <c r="BR39" s="64">
        <v>32</v>
      </c>
      <c r="BS39" s="64">
        <v>21</v>
      </c>
      <c r="BT39" s="64">
        <v>24</v>
      </c>
      <c r="BU39" s="64">
        <v>27</v>
      </c>
      <c r="BV39" s="64">
        <v>20</v>
      </c>
      <c r="BW39" s="64">
        <v>39</v>
      </c>
      <c r="BX39" s="64">
        <v>34</v>
      </c>
      <c r="BY39" s="64">
        <v>28</v>
      </c>
      <c r="BZ39" s="51">
        <f>+SUM(BN39:BY39)</f>
        <v>409</v>
      </c>
      <c r="CA39" s="64">
        <v>40</v>
      </c>
      <c r="CB39" s="64">
        <v>38</v>
      </c>
      <c r="CC39" s="64">
        <v>44</v>
      </c>
      <c r="CD39" s="64">
        <v>43</v>
      </c>
      <c r="CE39" s="64">
        <v>68</v>
      </c>
      <c r="CF39" s="64">
        <v>51</v>
      </c>
      <c r="CG39" s="64">
        <v>50</v>
      </c>
      <c r="CH39" s="64">
        <v>54</v>
      </c>
      <c r="CI39" s="64">
        <v>45</v>
      </c>
      <c r="CJ39" s="64">
        <v>73</v>
      </c>
      <c r="CK39" s="64">
        <v>56</v>
      </c>
      <c r="CL39" s="64">
        <v>100</v>
      </c>
      <c r="CM39" s="51">
        <f>+SUM(CA39:CL39)</f>
        <v>662</v>
      </c>
      <c r="CN39" s="64">
        <v>82</v>
      </c>
      <c r="CO39" s="64">
        <v>48</v>
      </c>
      <c r="CP39" s="64">
        <v>63</v>
      </c>
      <c r="CQ39" s="64">
        <v>42</v>
      </c>
      <c r="CR39" s="64">
        <v>68</v>
      </c>
      <c r="CS39" s="64">
        <v>53</v>
      </c>
      <c r="CT39" s="64">
        <v>36</v>
      </c>
      <c r="CU39" s="64">
        <v>50</v>
      </c>
      <c r="CV39" s="64">
        <v>73</v>
      </c>
      <c r="CW39" s="64">
        <v>50</v>
      </c>
      <c r="CX39" s="64">
        <v>74</v>
      </c>
      <c r="CY39" s="64">
        <v>97</v>
      </c>
      <c r="CZ39" s="51">
        <f>+SUM(CN39:CY39)</f>
        <v>736</v>
      </c>
      <c r="DA39" s="64">
        <v>73</v>
      </c>
      <c r="DB39" s="64">
        <v>61</v>
      </c>
      <c r="DC39" s="64">
        <v>59</v>
      </c>
      <c r="DD39" s="64">
        <v>45</v>
      </c>
      <c r="DE39" s="64">
        <v>41</v>
      </c>
      <c r="DF39" s="64">
        <v>32</v>
      </c>
      <c r="DG39" s="64">
        <v>31</v>
      </c>
      <c r="DH39" s="64">
        <v>55</v>
      </c>
      <c r="DI39" s="64">
        <v>52</v>
      </c>
      <c r="DJ39" s="64">
        <v>49</v>
      </c>
      <c r="DK39" s="64">
        <v>59</v>
      </c>
      <c r="DL39" s="64">
        <v>72</v>
      </c>
      <c r="DM39" s="51">
        <f>+SUM(DA39:DL39)</f>
        <v>629</v>
      </c>
      <c r="DN39" s="64">
        <v>86</v>
      </c>
      <c r="DO39" s="64">
        <v>98</v>
      </c>
      <c r="DP39" s="64">
        <v>85</v>
      </c>
      <c r="DQ39" s="64">
        <v>50</v>
      </c>
      <c r="DR39" s="64">
        <v>53</v>
      </c>
      <c r="DS39" s="64">
        <v>63</v>
      </c>
      <c r="DT39" s="64">
        <v>44</v>
      </c>
      <c r="DU39" s="64">
        <v>53</v>
      </c>
      <c r="DV39" s="64">
        <v>58</v>
      </c>
      <c r="DW39" s="64">
        <v>70</v>
      </c>
      <c r="DX39" s="64">
        <v>61</v>
      </c>
      <c r="DY39" s="64">
        <v>78</v>
      </c>
      <c r="DZ39" s="51">
        <f>+SUM(DN39:DY39)</f>
        <v>799</v>
      </c>
      <c r="EA39" s="64">
        <v>67</v>
      </c>
      <c r="EB39" s="64">
        <v>71</v>
      </c>
      <c r="EC39" s="64">
        <v>86</v>
      </c>
      <c r="ED39" s="64">
        <v>57</v>
      </c>
      <c r="EE39" s="64">
        <v>58</v>
      </c>
      <c r="EF39" s="64">
        <v>48</v>
      </c>
      <c r="EG39" s="64">
        <v>102</v>
      </c>
      <c r="EH39" s="64">
        <v>74</v>
      </c>
      <c r="EI39" s="64">
        <v>64</v>
      </c>
      <c r="EJ39" s="64">
        <v>85</v>
      </c>
      <c r="EK39" s="64">
        <v>58</v>
      </c>
      <c r="EL39" s="64">
        <v>99</v>
      </c>
      <c r="EM39" s="51">
        <f>+SUM(EA39:EL39)</f>
        <v>869</v>
      </c>
      <c r="EN39" s="64">
        <v>110</v>
      </c>
      <c r="EO39" s="64">
        <v>78</v>
      </c>
      <c r="EP39" s="64">
        <v>76</v>
      </c>
      <c r="EQ39" s="64">
        <v>63</v>
      </c>
      <c r="ER39" s="64">
        <v>72</v>
      </c>
      <c r="ES39" s="64">
        <v>74</v>
      </c>
      <c r="ET39" s="64">
        <v>73</v>
      </c>
      <c r="EU39" s="64">
        <v>66</v>
      </c>
      <c r="EV39" s="64">
        <v>56</v>
      </c>
      <c r="EW39" s="64">
        <v>68</v>
      </c>
      <c r="EX39" s="64">
        <v>63</v>
      </c>
      <c r="EY39" s="64">
        <v>74</v>
      </c>
      <c r="EZ39" s="51">
        <f>+SUM(EN39:EY39)</f>
        <v>873</v>
      </c>
      <c r="FA39" s="64">
        <v>74</v>
      </c>
      <c r="FB39" s="64">
        <v>90</v>
      </c>
      <c r="FC39" s="64">
        <v>79</v>
      </c>
      <c r="FD39" s="64">
        <v>79</v>
      </c>
      <c r="FE39" s="64">
        <v>71</v>
      </c>
      <c r="FF39" s="64">
        <v>72</v>
      </c>
      <c r="FG39" s="64">
        <v>71</v>
      </c>
      <c r="FH39" s="64"/>
      <c r="FI39" s="64"/>
      <c r="FJ39" s="64"/>
      <c r="FK39" s="64"/>
      <c r="FL39" s="64"/>
      <c r="FM39" s="51">
        <f>+SUM(FA39:FL39)</f>
        <v>536</v>
      </c>
    </row>
    <row r="40" spans="2:169" s="33" customFormat="1" ht="15" customHeight="1">
      <c r="B40" s="43" t="s">
        <v>101</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64">
        <v>0</v>
      </c>
      <c r="T40" s="64">
        <v>0</v>
      </c>
      <c r="U40" s="64">
        <v>0</v>
      </c>
      <c r="V40" s="64">
        <v>0</v>
      </c>
      <c r="W40" s="64">
        <v>0</v>
      </c>
      <c r="X40" s="64">
        <v>0</v>
      </c>
      <c r="Y40" s="64">
        <v>0</v>
      </c>
      <c r="Z40" s="64">
        <v>0</v>
      </c>
      <c r="AA40" s="64">
        <v>0</v>
      </c>
      <c r="AB40" s="64">
        <v>0</v>
      </c>
      <c r="AC40" s="64">
        <v>0</v>
      </c>
      <c r="AD40" s="64">
        <v>0</v>
      </c>
      <c r="AE40" s="64">
        <v>0</v>
      </c>
      <c r="AF40" s="64">
        <v>0</v>
      </c>
      <c r="AG40" s="64">
        <v>0</v>
      </c>
      <c r="AH40" s="64">
        <v>0</v>
      </c>
      <c r="AI40" s="64">
        <v>0</v>
      </c>
      <c r="AJ40" s="64">
        <v>0</v>
      </c>
      <c r="AK40" s="64">
        <v>0</v>
      </c>
      <c r="AL40" s="64">
        <v>0</v>
      </c>
      <c r="AM40" s="64">
        <v>0</v>
      </c>
      <c r="AN40" s="64">
        <v>0</v>
      </c>
      <c r="AO40" s="64">
        <v>0</v>
      </c>
      <c r="AP40" s="64">
        <v>0</v>
      </c>
      <c r="AQ40" s="64">
        <v>0</v>
      </c>
      <c r="AR40" s="64">
        <v>0</v>
      </c>
      <c r="AS40" s="64">
        <v>0</v>
      </c>
      <c r="AT40" s="64">
        <v>0</v>
      </c>
      <c r="AU40" s="64">
        <v>0</v>
      </c>
      <c r="AV40" s="64">
        <v>0</v>
      </c>
      <c r="AW40" s="64">
        <v>0</v>
      </c>
      <c r="AX40" s="64">
        <v>0</v>
      </c>
      <c r="AY40" s="64">
        <v>0</v>
      </c>
      <c r="AZ40" s="64">
        <v>0</v>
      </c>
      <c r="BA40" s="64">
        <v>0</v>
      </c>
      <c r="BB40" s="64">
        <v>0</v>
      </c>
      <c r="BC40" s="64">
        <v>0</v>
      </c>
      <c r="BD40" s="64">
        <v>0</v>
      </c>
      <c r="BE40" s="64">
        <v>0</v>
      </c>
      <c r="BF40" s="64">
        <v>0</v>
      </c>
      <c r="BG40" s="64">
        <v>0</v>
      </c>
      <c r="BH40" s="64">
        <v>0</v>
      </c>
      <c r="BI40" s="64">
        <v>0</v>
      </c>
      <c r="BJ40" s="64">
        <v>0</v>
      </c>
      <c r="BK40" s="64">
        <v>0</v>
      </c>
      <c r="BL40" s="64">
        <v>0</v>
      </c>
      <c r="BM40" s="64">
        <v>0</v>
      </c>
      <c r="BN40" s="64">
        <v>0</v>
      </c>
      <c r="BO40" s="64">
        <v>0</v>
      </c>
      <c r="BP40" s="64">
        <v>0</v>
      </c>
      <c r="BQ40" s="64">
        <v>0</v>
      </c>
      <c r="BR40" s="64">
        <v>0</v>
      </c>
      <c r="BS40" s="64">
        <v>0</v>
      </c>
      <c r="BT40" s="64">
        <v>0</v>
      </c>
      <c r="BU40" s="64">
        <v>0</v>
      </c>
      <c r="BV40" s="64">
        <v>0</v>
      </c>
      <c r="BW40" s="64">
        <v>0</v>
      </c>
      <c r="BX40" s="64">
        <v>0</v>
      </c>
      <c r="BY40" s="64"/>
      <c r="BZ40" s="51">
        <f>+SUM(BN40:BY40)</f>
        <v>0</v>
      </c>
      <c r="CA40" s="64">
        <v>0</v>
      </c>
      <c r="CB40" s="64">
        <v>1</v>
      </c>
      <c r="CC40" s="64">
        <v>0</v>
      </c>
      <c r="CD40" s="64">
        <v>0</v>
      </c>
      <c r="CE40" s="64">
        <v>0</v>
      </c>
      <c r="CF40" s="64">
        <v>0</v>
      </c>
      <c r="CG40" s="64">
        <v>0</v>
      </c>
      <c r="CH40" s="64">
        <v>0</v>
      </c>
      <c r="CI40" s="64">
        <v>0</v>
      </c>
      <c r="CJ40" s="64">
        <v>0</v>
      </c>
      <c r="CK40" s="64">
        <v>0</v>
      </c>
      <c r="CL40" s="64">
        <v>0</v>
      </c>
      <c r="CM40" s="51">
        <f>+SUM(CA40:CL40)</f>
        <v>1</v>
      </c>
      <c r="CN40" s="64">
        <v>0</v>
      </c>
      <c r="CO40" s="64">
        <v>4</v>
      </c>
      <c r="CP40" s="64">
        <v>4</v>
      </c>
      <c r="CQ40" s="64">
        <v>1</v>
      </c>
      <c r="CR40" s="64">
        <v>7</v>
      </c>
      <c r="CS40" s="64">
        <v>11</v>
      </c>
      <c r="CT40" s="64">
        <v>10</v>
      </c>
      <c r="CU40" s="64">
        <v>8</v>
      </c>
      <c r="CV40" s="64">
        <v>14</v>
      </c>
      <c r="CW40" s="64">
        <v>14</v>
      </c>
      <c r="CX40" s="64">
        <v>9</v>
      </c>
      <c r="CY40" s="64">
        <v>8</v>
      </c>
      <c r="CZ40" s="51">
        <f>+SUM(CN40:CY40)</f>
        <v>90</v>
      </c>
      <c r="DA40" s="64">
        <v>8</v>
      </c>
      <c r="DB40" s="64">
        <v>8</v>
      </c>
      <c r="DC40" s="64">
        <v>10</v>
      </c>
      <c r="DD40" s="64">
        <v>7</v>
      </c>
      <c r="DE40" s="64">
        <v>12</v>
      </c>
      <c r="DF40" s="64">
        <v>8</v>
      </c>
      <c r="DG40" s="64">
        <v>7</v>
      </c>
      <c r="DH40" s="64">
        <v>9</v>
      </c>
      <c r="DI40" s="64">
        <v>9</v>
      </c>
      <c r="DJ40" s="64">
        <v>8</v>
      </c>
      <c r="DK40" s="64">
        <v>8</v>
      </c>
      <c r="DL40" s="64">
        <v>15</v>
      </c>
      <c r="DM40" s="51">
        <f>+SUM(DA40:DL40)</f>
        <v>109</v>
      </c>
      <c r="DN40" s="64">
        <v>12</v>
      </c>
      <c r="DO40" s="64">
        <v>22</v>
      </c>
      <c r="DP40" s="64">
        <v>23</v>
      </c>
      <c r="DQ40" s="64">
        <v>11</v>
      </c>
      <c r="DR40" s="64">
        <v>16</v>
      </c>
      <c r="DS40" s="64">
        <v>14</v>
      </c>
      <c r="DT40" s="64">
        <v>15</v>
      </c>
      <c r="DU40" s="64">
        <v>18</v>
      </c>
      <c r="DV40" s="64">
        <v>24</v>
      </c>
      <c r="DW40" s="64">
        <v>14</v>
      </c>
      <c r="DX40" s="64">
        <v>21</v>
      </c>
      <c r="DY40" s="64">
        <v>15</v>
      </c>
      <c r="DZ40" s="51">
        <f>+SUM(DN40:DY40)</f>
        <v>205</v>
      </c>
      <c r="EA40" s="64">
        <v>16</v>
      </c>
      <c r="EB40" s="64">
        <v>21</v>
      </c>
      <c r="EC40" s="64">
        <v>22</v>
      </c>
      <c r="ED40" s="64">
        <v>17</v>
      </c>
      <c r="EE40" s="64">
        <v>21</v>
      </c>
      <c r="EF40" s="64">
        <v>27</v>
      </c>
      <c r="EG40" s="64">
        <v>6</v>
      </c>
      <c r="EH40" s="64">
        <v>18</v>
      </c>
      <c r="EI40" s="64">
        <v>17</v>
      </c>
      <c r="EJ40" s="64">
        <v>18</v>
      </c>
      <c r="EK40" s="64">
        <v>17</v>
      </c>
      <c r="EL40" s="64">
        <v>20</v>
      </c>
      <c r="EM40" s="51">
        <f>+SUM(EA40:EL40)</f>
        <v>220</v>
      </c>
      <c r="EN40" s="64">
        <v>18</v>
      </c>
      <c r="EO40" s="64">
        <v>18</v>
      </c>
      <c r="EP40" s="64">
        <v>25</v>
      </c>
      <c r="EQ40" s="64">
        <v>28</v>
      </c>
      <c r="ER40" s="64">
        <v>18</v>
      </c>
      <c r="ES40" s="64">
        <v>17</v>
      </c>
      <c r="ET40" s="64">
        <v>22</v>
      </c>
      <c r="EU40" s="64">
        <v>23</v>
      </c>
      <c r="EV40" s="64">
        <v>22</v>
      </c>
      <c r="EW40" s="64">
        <v>21</v>
      </c>
      <c r="EX40" s="64">
        <v>11</v>
      </c>
      <c r="EY40" s="64">
        <v>22</v>
      </c>
      <c r="EZ40" s="51">
        <f>+SUM(EN40:EY40)</f>
        <v>245</v>
      </c>
      <c r="FA40" s="64">
        <v>23</v>
      </c>
      <c r="FB40" s="64">
        <v>19</v>
      </c>
      <c r="FC40" s="64">
        <v>31</v>
      </c>
      <c r="FD40" s="64">
        <v>24</v>
      </c>
      <c r="FE40" s="64">
        <v>20</v>
      </c>
      <c r="FF40" s="64">
        <v>15</v>
      </c>
      <c r="FG40" s="64">
        <v>20</v>
      </c>
      <c r="FH40" s="64"/>
      <c r="FI40" s="64"/>
      <c r="FJ40" s="64"/>
      <c r="FK40" s="64"/>
      <c r="FL40" s="64"/>
      <c r="FM40" s="51">
        <f>+SUM(FA40:FL40)</f>
        <v>152</v>
      </c>
    </row>
    <row r="41" spans="2:169" s="33" customFormat="1" ht="15" customHeight="1">
      <c r="C41" s="65"/>
    </row>
    <row r="42" spans="2:169" s="33" customFormat="1" ht="15" customHeight="1">
      <c r="B42" s="40" t="s">
        <v>102</v>
      </c>
      <c r="C42" s="41"/>
    </row>
    <row r="43" spans="2:169" s="3" customFormat="1" ht="15">
      <c r="B43" s="105" t="s">
        <v>12</v>
      </c>
      <c r="C43" s="99">
        <v>2013</v>
      </c>
      <c r="D43" s="99"/>
      <c r="E43" s="99"/>
      <c r="F43" s="99">
        <v>2014</v>
      </c>
      <c r="G43" s="99"/>
      <c r="H43" s="99"/>
      <c r="I43" s="99"/>
      <c r="J43" s="99"/>
      <c r="K43" s="99"/>
      <c r="L43" s="99"/>
      <c r="M43" s="99"/>
      <c r="N43" s="99"/>
      <c r="O43" s="99"/>
      <c r="P43" s="99"/>
      <c r="Q43" s="99"/>
      <c r="R43" s="99">
        <v>2015</v>
      </c>
      <c r="S43" s="99"/>
      <c r="T43" s="99"/>
      <c r="U43" s="99"/>
      <c r="V43" s="99"/>
      <c r="W43" s="99"/>
      <c r="X43" s="99"/>
      <c r="Y43" s="99"/>
      <c r="Z43" s="99"/>
      <c r="AA43" s="99"/>
      <c r="AB43" s="99"/>
      <c r="AC43" s="99"/>
      <c r="AD43" s="99">
        <v>2016</v>
      </c>
      <c r="AE43" s="99"/>
      <c r="AF43" s="99"/>
      <c r="AG43" s="99"/>
      <c r="AH43" s="99"/>
      <c r="AI43" s="99"/>
      <c r="AJ43" s="99"/>
      <c r="AK43" s="99"/>
      <c r="AL43" s="99"/>
      <c r="AM43" s="99"/>
      <c r="AN43" s="99"/>
      <c r="AO43" s="99"/>
      <c r="AP43" s="99">
        <v>2017</v>
      </c>
      <c r="AQ43" s="99"/>
      <c r="AR43" s="99"/>
      <c r="AS43" s="99"/>
      <c r="AT43" s="99"/>
      <c r="AU43" s="99"/>
      <c r="AV43" s="99"/>
      <c r="AW43" s="99"/>
      <c r="AX43" s="99"/>
      <c r="AY43" s="99"/>
      <c r="AZ43" s="99"/>
      <c r="BA43" s="99"/>
      <c r="BB43" s="99">
        <v>2018</v>
      </c>
      <c r="BC43" s="99"/>
      <c r="BD43" s="99"/>
      <c r="BE43" s="99"/>
      <c r="BF43" s="99"/>
      <c r="BG43" s="99"/>
      <c r="BH43" s="99"/>
      <c r="BI43" s="99"/>
      <c r="BJ43" s="99"/>
      <c r="BK43" s="99"/>
      <c r="BL43" s="99"/>
      <c r="BM43" s="99"/>
      <c r="BN43" s="99">
        <v>2019</v>
      </c>
      <c r="BO43" s="99"/>
      <c r="BP43" s="99"/>
      <c r="BQ43" s="99"/>
      <c r="BR43" s="99"/>
      <c r="BS43" s="99"/>
      <c r="BT43" s="99"/>
      <c r="BU43" s="99"/>
      <c r="BV43" s="99"/>
      <c r="BW43" s="99"/>
      <c r="BX43" s="99"/>
      <c r="BY43" s="99"/>
      <c r="BZ43" s="100" t="s">
        <v>20</v>
      </c>
      <c r="CA43" s="99">
        <v>2020</v>
      </c>
      <c r="CB43" s="99"/>
      <c r="CC43" s="99"/>
      <c r="CD43" s="99"/>
      <c r="CE43" s="99"/>
      <c r="CF43" s="99"/>
      <c r="CG43" s="99"/>
      <c r="CH43" s="99"/>
      <c r="CI43" s="99"/>
      <c r="CJ43" s="99"/>
      <c r="CK43" s="99"/>
      <c r="CL43" s="99"/>
      <c r="CM43" s="100" t="s">
        <v>21</v>
      </c>
      <c r="CN43" s="99">
        <v>2021</v>
      </c>
      <c r="CO43" s="99"/>
      <c r="CP43" s="99"/>
      <c r="CQ43" s="99"/>
      <c r="CR43" s="99"/>
      <c r="CS43" s="99"/>
      <c r="CT43" s="99"/>
      <c r="CU43" s="99"/>
      <c r="CV43" s="99"/>
      <c r="CW43" s="99"/>
      <c r="CX43" s="99"/>
      <c r="CY43" s="99"/>
      <c r="CZ43" s="100" t="s">
        <v>22</v>
      </c>
      <c r="DA43" s="99">
        <v>2022</v>
      </c>
      <c r="DB43" s="99"/>
      <c r="DC43" s="99"/>
      <c r="DD43" s="99"/>
      <c r="DE43" s="99"/>
      <c r="DF43" s="99"/>
      <c r="DG43" s="99"/>
      <c r="DH43" s="99"/>
      <c r="DI43" s="99"/>
      <c r="DJ43" s="99"/>
      <c r="DK43" s="99"/>
      <c r="DL43" s="99"/>
      <c r="DM43" s="100" t="s">
        <v>23</v>
      </c>
      <c r="DN43" s="99">
        <v>2023</v>
      </c>
      <c r="DO43" s="99"/>
      <c r="DP43" s="99"/>
      <c r="DQ43" s="99"/>
      <c r="DR43" s="99"/>
      <c r="DS43" s="99"/>
      <c r="DT43" s="99"/>
      <c r="DU43" s="99"/>
      <c r="DV43" s="99"/>
      <c r="DW43" s="99"/>
      <c r="DX43" s="99"/>
      <c r="DY43" s="99"/>
      <c r="DZ43" s="100" t="s">
        <v>24</v>
      </c>
      <c r="EA43" s="99">
        <v>2024</v>
      </c>
      <c r="EB43" s="99"/>
      <c r="EC43" s="99"/>
      <c r="ED43" s="99"/>
      <c r="EE43" s="99"/>
      <c r="EF43" s="99"/>
      <c r="EG43" s="99"/>
      <c r="EH43" s="99"/>
      <c r="EI43" s="99"/>
      <c r="EJ43" s="99"/>
      <c r="EK43" s="99"/>
      <c r="EL43" s="99"/>
      <c r="EM43" s="100" t="s">
        <v>25</v>
      </c>
      <c r="EN43" s="99">
        <v>2025</v>
      </c>
      <c r="EO43" s="99"/>
      <c r="EP43" s="99"/>
      <c r="EQ43" s="99"/>
      <c r="ER43" s="99"/>
      <c r="ES43" s="99"/>
      <c r="ET43" s="99"/>
      <c r="EU43" s="99"/>
      <c r="EV43" s="99"/>
      <c r="EW43" s="99"/>
      <c r="EX43" s="99"/>
      <c r="EY43" s="99"/>
      <c r="EZ43" s="100" t="s">
        <v>26</v>
      </c>
      <c r="FA43" s="99">
        <v>2026</v>
      </c>
      <c r="FB43" s="99"/>
      <c r="FC43" s="99"/>
      <c r="FD43" s="99"/>
      <c r="FE43" s="99"/>
      <c r="FF43" s="99"/>
      <c r="FG43" s="99"/>
      <c r="FH43" s="99"/>
      <c r="FI43" s="99"/>
      <c r="FJ43" s="99"/>
      <c r="FK43" s="99"/>
      <c r="FL43" s="99"/>
      <c r="FM43" s="100" t="s">
        <v>158</v>
      </c>
    </row>
    <row r="44" spans="2:169" s="3" customFormat="1" ht="30">
      <c r="B44" s="106"/>
      <c r="C44" s="11" t="s">
        <v>36</v>
      </c>
      <c r="D44" s="11" t="s">
        <v>37</v>
      </c>
      <c r="E44" s="11" t="s">
        <v>38</v>
      </c>
      <c r="F44" s="11" t="s">
        <v>27</v>
      </c>
      <c r="G44" s="11" t="s">
        <v>28</v>
      </c>
      <c r="H44" s="11" t="s">
        <v>29</v>
      </c>
      <c r="I44" s="11" t="s">
        <v>30</v>
      </c>
      <c r="J44" s="11" t="s">
        <v>31</v>
      </c>
      <c r="K44" s="11" t="s">
        <v>32</v>
      </c>
      <c r="L44" s="11" t="s">
        <v>33</v>
      </c>
      <c r="M44" s="11" t="s">
        <v>34</v>
      </c>
      <c r="N44" s="11" t="s">
        <v>35</v>
      </c>
      <c r="O44" s="11" t="s">
        <v>36</v>
      </c>
      <c r="P44" s="11" t="s">
        <v>37</v>
      </c>
      <c r="Q44" s="11" t="s">
        <v>38</v>
      </c>
      <c r="R44" s="11" t="s">
        <v>27</v>
      </c>
      <c r="S44" s="11" t="s">
        <v>28</v>
      </c>
      <c r="T44" s="11" t="s">
        <v>29</v>
      </c>
      <c r="U44" s="11" t="s">
        <v>30</v>
      </c>
      <c r="V44" s="11" t="s">
        <v>31</v>
      </c>
      <c r="W44" s="11" t="s">
        <v>32</v>
      </c>
      <c r="X44" s="11" t="s">
        <v>33</v>
      </c>
      <c r="Y44" s="11" t="s">
        <v>34</v>
      </c>
      <c r="Z44" s="11" t="s">
        <v>35</v>
      </c>
      <c r="AA44" s="11" t="s">
        <v>36</v>
      </c>
      <c r="AB44" s="11" t="s">
        <v>37</v>
      </c>
      <c r="AC44" s="11" t="s">
        <v>38</v>
      </c>
      <c r="AD44" s="11" t="s">
        <v>27</v>
      </c>
      <c r="AE44" s="11" t="s">
        <v>28</v>
      </c>
      <c r="AF44" s="11" t="s">
        <v>29</v>
      </c>
      <c r="AG44" s="11" t="s">
        <v>30</v>
      </c>
      <c r="AH44" s="11" t="s">
        <v>31</v>
      </c>
      <c r="AI44" s="11" t="s">
        <v>32</v>
      </c>
      <c r="AJ44" s="11" t="s">
        <v>33</v>
      </c>
      <c r="AK44" s="11" t="s">
        <v>34</v>
      </c>
      <c r="AL44" s="11" t="s">
        <v>35</v>
      </c>
      <c r="AM44" s="11" t="s">
        <v>36</v>
      </c>
      <c r="AN44" s="11" t="s">
        <v>37</v>
      </c>
      <c r="AO44" s="11" t="s">
        <v>38</v>
      </c>
      <c r="AP44" s="11" t="s">
        <v>27</v>
      </c>
      <c r="AQ44" s="11" t="s">
        <v>28</v>
      </c>
      <c r="AR44" s="11" t="s">
        <v>29</v>
      </c>
      <c r="AS44" s="11" t="s">
        <v>30</v>
      </c>
      <c r="AT44" s="11" t="s">
        <v>31</v>
      </c>
      <c r="AU44" s="11" t="s">
        <v>32</v>
      </c>
      <c r="AV44" s="11" t="s">
        <v>33</v>
      </c>
      <c r="AW44" s="11" t="s">
        <v>34</v>
      </c>
      <c r="AX44" s="11" t="s">
        <v>35</v>
      </c>
      <c r="AY44" s="11" t="s">
        <v>36</v>
      </c>
      <c r="AZ44" s="11" t="s">
        <v>37</v>
      </c>
      <c r="BA44" s="11" t="s">
        <v>38</v>
      </c>
      <c r="BB44" s="11" t="s">
        <v>27</v>
      </c>
      <c r="BC44" s="11" t="s">
        <v>28</v>
      </c>
      <c r="BD44" s="11" t="s">
        <v>29</v>
      </c>
      <c r="BE44" s="11" t="s">
        <v>30</v>
      </c>
      <c r="BF44" s="11" t="s">
        <v>31</v>
      </c>
      <c r="BG44" s="11" t="s">
        <v>32</v>
      </c>
      <c r="BH44" s="11" t="s">
        <v>33</v>
      </c>
      <c r="BI44" s="11" t="s">
        <v>34</v>
      </c>
      <c r="BJ44" s="11" t="s">
        <v>35</v>
      </c>
      <c r="BK44" s="11" t="s">
        <v>36</v>
      </c>
      <c r="BL44" s="11" t="s">
        <v>37</v>
      </c>
      <c r="BM44" s="11" t="s">
        <v>38</v>
      </c>
      <c r="BN44" s="11" t="s">
        <v>27</v>
      </c>
      <c r="BO44" s="11" t="s">
        <v>28</v>
      </c>
      <c r="BP44" s="11" t="s">
        <v>29</v>
      </c>
      <c r="BQ44" s="11" t="s">
        <v>30</v>
      </c>
      <c r="BR44" s="11" t="s">
        <v>31</v>
      </c>
      <c r="BS44" s="11" t="s">
        <v>32</v>
      </c>
      <c r="BT44" s="11" t="s">
        <v>33</v>
      </c>
      <c r="BU44" s="11" t="s">
        <v>34</v>
      </c>
      <c r="BV44" s="11" t="s">
        <v>35</v>
      </c>
      <c r="BW44" s="11" t="s">
        <v>36</v>
      </c>
      <c r="BX44" s="11" t="s">
        <v>37</v>
      </c>
      <c r="BY44" s="11" t="s">
        <v>38</v>
      </c>
      <c r="BZ44" s="101"/>
      <c r="CA44" s="11" t="s">
        <v>27</v>
      </c>
      <c r="CB44" s="11" t="s">
        <v>28</v>
      </c>
      <c r="CC44" s="11" t="s">
        <v>29</v>
      </c>
      <c r="CD44" s="11" t="s">
        <v>30</v>
      </c>
      <c r="CE44" s="11" t="s">
        <v>31</v>
      </c>
      <c r="CF44" s="11" t="s">
        <v>32</v>
      </c>
      <c r="CG44" s="11" t="s">
        <v>33</v>
      </c>
      <c r="CH44" s="11" t="s">
        <v>34</v>
      </c>
      <c r="CI44" s="11" t="s">
        <v>35</v>
      </c>
      <c r="CJ44" s="11" t="s">
        <v>36</v>
      </c>
      <c r="CK44" s="11" t="s">
        <v>37</v>
      </c>
      <c r="CL44" s="11" t="s">
        <v>38</v>
      </c>
      <c r="CM44" s="101"/>
      <c r="CN44" s="11" t="s">
        <v>27</v>
      </c>
      <c r="CO44" s="11" t="s">
        <v>28</v>
      </c>
      <c r="CP44" s="11" t="s">
        <v>29</v>
      </c>
      <c r="CQ44" s="11" t="s">
        <v>30</v>
      </c>
      <c r="CR44" s="11" t="s">
        <v>31</v>
      </c>
      <c r="CS44" s="11" t="s">
        <v>32</v>
      </c>
      <c r="CT44" s="11" t="s">
        <v>33</v>
      </c>
      <c r="CU44" s="11" t="s">
        <v>34</v>
      </c>
      <c r="CV44" s="11" t="s">
        <v>35</v>
      </c>
      <c r="CW44" s="11" t="s">
        <v>36</v>
      </c>
      <c r="CX44" s="11" t="s">
        <v>37</v>
      </c>
      <c r="CY44" s="11" t="s">
        <v>38</v>
      </c>
      <c r="CZ44" s="101"/>
      <c r="DA44" s="11" t="s">
        <v>27</v>
      </c>
      <c r="DB44" s="11" t="s">
        <v>28</v>
      </c>
      <c r="DC44" s="11" t="s">
        <v>29</v>
      </c>
      <c r="DD44" s="11" t="s">
        <v>30</v>
      </c>
      <c r="DE44" s="11" t="s">
        <v>31</v>
      </c>
      <c r="DF44" s="11" t="s">
        <v>32</v>
      </c>
      <c r="DG44" s="11" t="s">
        <v>33</v>
      </c>
      <c r="DH44" s="11" t="s">
        <v>34</v>
      </c>
      <c r="DI44" s="11" t="s">
        <v>35</v>
      </c>
      <c r="DJ44" s="11" t="s">
        <v>36</v>
      </c>
      <c r="DK44" s="11" t="s">
        <v>37</v>
      </c>
      <c r="DL44" s="11" t="s">
        <v>38</v>
      </c>
      <c r="DM44" s="101"/>
      <c r="DN44" s="11" t="s">
        <v>27</v>
      </c>
      <c r="DO44" s="11" t="s">
        <v>28</v>
      </c>
      <c r="DP44" s="11" t="s">
        <v>29</v>
      </c>
      <c r="DQ44" s="11" t="s">
        <v>30</v>
      </c>
      <c r="DR44" s="11" t="s">
        <v>31</v>
      </c>
      <c r="DS44" s="11" t="s">
        <v>32</v>
      </c>
      <c r="DT44" s="11" t="s">
        <v>33</v>
      </c>
      <c r="DU44" s="11" t="s">
        <v>34</v>
      </c>
      <c r="DV44" s="11" t="s">
        <v>35</v>
      </c>
      <c r="DW44" s="11" t="s">
        <v>36</v>
      </c>
      <c r="DX44" s="11" t="s">
        <v>37</v>
      </c>
      <c r="DY44" s="11" t="s">
        <v>38</v>
      </c>
      <c r="DZ44" s="101"/>
      <c r="EA44" s="11" t="s">
        <v>27</v>
      </c>
      <c r="EB44" s="11" t="s">
        <v>28</v>
      </c>
      <c r="EC44" s="11" t="s">
        <v>29</v>
      </c>
      <c r="ED44" s="11" t="s">
        <v>30</v>
      </c>
      <c r="EE44" s="11" t="s">
        <v>31</v>
      </c>
      <c r="EF44" s="11" t="s">
        <v>32</v>
      </c>
      <c r="EG44" s="11" t="s">
        <v>33</v>
      </c>
      <c r="EH44" s="11" t="s">
        <v>34</v>
      </c>
      <c r="EI44" s="11" t="s">
        <v>35</v>
      </c>
      <c r="EJ44" s="11" t="s">
        <v>36</v>
      </c>
      <c r="EK44" s="11" t="s">
        <v>37</v>
      </c>
      <c r="EL44" s="11" t="s">
        <v>38</v>
      </c>
      <c r="EM44" s="101"/>
      <c r="EN44" s="11" t="s">
        <v>27</v>
      </c>
      <c r="EO44" s="11" t="s">
        <v>28</v>
      </c>
      <c r="EP44" s="11" t="s">
        <v>29</v>
      </c>
      <c r="EQ44" s="11" t="s">
        <v>30</v>
      </c>
      <c r="ER44" s="11" t="s">
        <v>31</v>
      </c>
      <c r="ES44" s="11" t="s">
        <v>32</v>
      </c>
      <c r="ET44" s="11" t="s">
        <v>33</v>
      </c>
      <c r="EU44" s="11" t="s">
        <v>34</v>
      </c>
      <c r="EV44" s="11" t="s">
        <v>35</v>
      </c>
      <c r="EW44" s="11" t="s">
        <v>36</v>
      </c>
      <c r="EX44" s="11" t="s">
        <v>37</v>
      </c>
      <c r="EY44" s="11" t="s">
        <v>38</v>
      </c>
      <c r="EZ44" s="101"/>
      <c r="FA44" s="11" t="s">
        <v>27</v>
      </c>
      <c r="FB44" s="11" t="s">
        <v>28</v>
      </c>
      <c r="FC44" s="11" t="s">
        <v>29</v>
      </c>
      <c r="FD44" s="11" t="s">
        <v>30</v>
      </c>
      <c r="FE44" s="11" t="s">
        <v>31</v>
      </c>
      <c r="FF44" s="11" t="s">
        <v>32</v>
      </c>
      <c r="FG44" s="11" t="s">
        <v>33</v>
      </c>
      <c r="FH44" s="11" t="s">
        <v>34</v>
      </c>
      <c r="FI44" s="11" t="s">
        <v>35</v>
      </c>
      <c r="FJ44" s="11" t="s">
        <v>36</v>
      </c>
      <c r="FK44" s="11" t="s">
        <v>37</v>
      </c>
      <c r="FL44" s="11" t="s">
        <v>38</v>
      </c>
      <c r="FM44" s="101"/>
    </row>
    <row r="45" spans="2:169" s="33" customFormat="1" ht="15" customHeight="1">
      <c r="B45" s="43" t="s">
        <v>103</v>
      </c>
      <c r="C45" s="66">
        <f>11+5</f>
        <v>16</v>
      </c>
      <c r="D45" s="66">
        <f>11+5</f>
        <v>16</v>
      </c>
      <c r="E45" s="66">
        <v>12</v>
      </c>
      <c r="F45" s="66">
        <v>15</v>
      </c>
      <c r="G45" s="66">
        <v>16</v>
      </c>
      <c r="H45" s="66">
        <v>16</v>
      </c>
      <c r="I45" s="66">
        <v>11</v>
      </c>
      <c r="J45" s="66">
        <v>12</v>
      </c>
      <c r="K45" s="66">
        <v>18</v>
      </c>
      <c r="L45" s="66">
        <v>23</v>
      </c>
      <c r="M45" s="66">
        <v>27</v>
      </c>
      <c r="N45" s="66">
        <v>21</v>
      </c>
      <c r="O45" s="66">
        <v>23</v>
      </c>
      <c r="P45" s="66">
        <v>20</v>
      </c>
      <c r="Q45" s="66">
        <v>21</v>
      </c>
      <c r="R45" s="66">
        <v>23</v>
      </c>
      <c r="S45" s="66">
        <v>26</v>
      </c>
      <c r="T45" s="66">
        <v>23</v>
      </c>
      <c r="U45" s="66">
        <v>21</v>
      </c>
      <c r="V45" s="66">
        <v>21</v>
      </c>
      <c r="W45" s="66">
        <v>23</v>
      </c>
      <c r="X45" s="66">
        <v>23</v>
      </c>
      <c r="Y45" s="66">
        <v>25</v>
      </c>
      <c r="Z45" s="66">
        <v>20</v>
      </c>
      <c r="AA45" s="66">
        <v>22</v>
      </c>
      <c r="AB45" s="66">
        <v>23</v>
      </c>
      <c r="AC45" s="66">
        <v>25</v>
      </c>
      <c r="AD45" s="66">
        <v>24</v>
      </c>
      <c r="AE45" s="66">
        <v>25</v>
      </c>
      <c r="AF45" s="66">
        <v>25</v>
      </c>
      <c r="AG45" s="66">
        <v>24</v>
      </c>
      <c r="AH45" s="66">
        <v>25</v>
      </c>
      <c r="AI45" s="66">
        <v>26</v>
      </c>
      <c r="AJ45" s="66">
        <v>27</v>
      </c>
      <c r="AK45" s="66">
        <v>24</v>
      </c>
      <c r="AL45" s="66">
        <v>20</v>
      </c>
      <c r="AM45" s="66">
        <v>26</v>
      </c>
      <c r="AN45" s="66">
        <v>23</v>
      </c>
      <c r="AO45" s="66">
        <v>21</v>
      </c>
      <c r="AP45" s="66">
        <v>27</v>
      </c>
      <c r="AQ45" s="66">
        <v>22</v>
      </c>
      <c r="AR45" s="66">
        <v>26</v>
      </c>
      <c r="AS45" s="66">
        <v>23</v>
      </c>
      <c r="AT45" s="66">
        <v>26</v>
      </c>
      <c r="AU45" s="66">
        <v>24</v>
      </c>
      <c r="AV45" s="66">
        <v>25</v>
      </c>
      <c r="AW45" s="66">
        <v>24</v>
      </c>
      <c r="AX45" s="66">
        <v>25</v>
      </c>
      <c r="AY45" s="66">
        <v>26</v>
      </c>
      <c r="AZ45" s="66">
        <v>25</v>
      </c>
      <c r="BA45" s="66">
        <v>25</v>
      </c>
      <c r="BB45" s="66">
        <v>25</v>
      </c>
      <c r="BC45" s="66">
        <v>28</v>
      </c>
      <c r="BD45" s="66">
        <v>29</v>
      </c>
      <c r="BE45" s="66">
        <v>29</v>
      </c>
      <c r="BF45" s="66">
        <v>29</v>
      </c>
      <c r="BG45" s="66">
        <v>31</v>
      </c>
      <c r="BH45" s="66">
        <v>32</v>
      </c>
      <c r="BI45" s="66">
        <v>35</v>
      </c>
      <c r="BJ45" s="66">
        <v>35</v>
      </c>
      <c r="BK45" s="66">
        <v>40</v>
      </c>
      <c r="BL45" s="66">
        <v>36</v>
      </c>
      <c r="BM45" s="66">
        <v>35</v>
      </c>
      <c r="BN45" s="66">
        <v>32</v>
      </c>
      <c r="BO45" s="66">
        <v>41</v>
      </c>
      <c r="BP45" s="66">
        <v>36</v>
      </c>
      <c r="BQ45" s="66">
        <v>45</v>
      </c>
      <c r="BR45" s="66">
        <v>37</v>
      </c>
      <c r="BS45" s="66">
        <v>30</v>
      </c>
      <c r="BT45" s="66">
        <v>40</v>
      </c>
      <c r="BU45" s="66">
        <v>46</v>
      </c>
      <c r="BV45" s="66">
        <v>133</v>
      </c>
      <c r="BW45" s="66">
        <v>34</v>
      </c>
      <c r="BX45" s="66">
        <v>38</v>
      </c>
      <c r="BY45" s="66">
        <v>44</v>
      </c>
      <c r="BZ45" s="66">
        <f>+SUM(BN45:BY45)</f>
        <v>556</v>
      </c>
      <c r="CA45" s="66">
        <v>42</v>
      </c>
      <c r="CB45" s="66">
        <v>36</v>
      </c>
      <c r="CC45" s="66">
        <v>45</v>
      </c>
      <c r="CD45" s="66">
        <v>36</v>
      </c>
      <c r="CE45" s="66">
        <v>46</v>
      </c>
      <c r="CF45" s="66">
        <v>35</v>
      </c>
      <c r="CG45" s="66">
        <v>36</v>
      </c>
      <c r="CH45" s="66">
        <v>46</v>
      </c>
      <c r="CI45" s="66">
        <v>38</v>
      </c>
      <c r="CJ45" s="66">
        <v>37</v>
      </c>
      <c r="CK45" s="66">
        <v>43</v>
      </c>
      <c r="CL45" s="66">
        <v>40</v>
      </c>
      <c r="CM45" s="66">
        <f>+SUM(CA45:CL45)</f>
        <v>480</v>
      </c>
      <c r="CN45" s="66">
        <v>49</v>
      </c>
      <c r="CO45" s="66">
        <v>44</v>
      </c>
      <c r="CP45" s="66">
        <v>44</v>
      </c>
      <c r="CQ45" s="66">
        <v>53</v>
      </c>
      <c r="CR45" s="66">
        <v>38</v>
      </c>
      <c r="CS45" s="66">
        <v>43</v>
      </c>
      <c r="CT45" s="66">
        <v>53</v>
      </c>
      <c r="CU45" s="66">
        <v>53</v>
      </c>
      <c r="CV45" s="66">
        <v>50</v>
      </c>
      <c r="CW45" s="66">
        <v>37</v>
      </c>
      <c r="CX45" s="66">
        <v>33</v>
      </c>
      <c r="CY45" s="66">
        <v>52</v>
      </c>
      <c r="CZ45" s="66">
        <f>+SUM(CN45:CY45)</f>
        <v>549</v>
      </c>
      <c r="DA45" s="66">
        <v>42</v>
      </c>
      <c r="DB45" s="66">
        <v>34</v>
      </c>
      <c r="DC45" s="66">
        <v>42</v>
      </c>
      <c r="DD45" s="66">
        <v>40</v>
      </c>
      <c r="DE45" s="66">
        <v>39</v>
      </c>
      <c r="DF45" s="66">
        <v>42</v>
      </c>
      <c r="DG45" s="66">
        <v>37</v>
      </c>
      <c r="DH45" s="66">
        <v>40</v>
      </c>
      <c r="DI45" s="66">
        <v>39</v>
      </c>
      <c r="DJ45" s="66">
        <v>38</v>
      </c>
      <c r="DK45" s="66">
        <v>42</v>
      </c>
      <c r="DL45" s="66">
        <v>40</v>
      </c>
      <c r="DM45" s="66">
        <f>+SUM(DA45:DL45)</f>
        <v>475</v>
      </c>
      <c r="DN45" s="66">
        <v>442</v>
      </c>
      <c r="DO45" s="66">
        <v>37</v>
      </c>
      <c r="DP45" s="66">
        <v>42</v>
      </c>
      <c r="DQ45" s="66">
        <v>40</v>
      </c>
      <c r="DR45" s="66">
        <v>36</v>
      </c>
      <c r="DS45" s="66">
        <v>35</v>
      </c>
      <c r="DT45" s="66">
        <v>47</v>
      </c>
      <c r="DU45" s="66">
        <v>41</v>
      </c>
      <c r="DV45" s="66">
        <v>41</v>
      </c>
      <c r="DW45" s="66">
        <v>51</v>
      </c>
      <c r="DX45" s="66">
        <v>35</v>
      </c>
      <c r="DY45" s="66">
        <v>40</v>
      </c>
      <c r="DZ45" s="66">
        <f>+SUM(DN45:DY45)</f>
        <v>887</v>
      </c>
      <c r="EA45" s="66">
        <v>46</v>
      </c>
      <c r="EB45" s="66">
        <v>41</v>
      </c>
      <c r="EC45" s="66">
        <v>38</v>
      </c>
      <c r="ED45" s="66">
        <v>38</v>
      </c>
      <c r="EE45" s="66">
        <v>45</v>
      </c>
      <c r="EF45" s="66">
        <v>43</v>
      </c>
      <c r="EG45" s="66">
        <v>43</v>
      </c>
      <c r="EH45" s="66">
        <v>46</v>
      </c>
      <c r="EI45" s="66">
        <v>40</v>
      </c>
      <c r="EJ45" s="66">
        <v>40</v>
      </c>
      <c r="EK45" s="66">
        <v>44</v>
      </c>
      <c r="EL45" s="66">
        <v>29</v>
      </c>
      <c r="EM45" s="66">
        <f>+SUM(EA45:EL45)</f>
        <v>493</v>
      </c>
      <c r="EN45" s="66">
        <v>43</v>
      </c>
      <c r="EO45" s="66">
        <v>45</v>
      </c>
      <c r="EP45" s="66">
        <v>44</v>
      </c>
      <c r="EQ45" s="66">
        <v>40</v>
      </c>
      <c r="ER45" s="66">
        <v>42</v>
      </c>
      <c r="ES45" s="66">
        <v>43</v>
      </c>
      <c r="ET45" s="66">
        <v>40</v>
      </c>
      <c r="EU45" s="66">
        <v>44</v>
      </c>
      <c r="EV45" s="66">
        <v>43</v>
      </c>
      <c r="EW45" s="66">
        <v>43</v>
      </c>
      <c r="EX45" s="66">
        <v>40</v>
      </c>
      <c r="EY45" s="66">
        <v>41</v>
      </c>
      <c r="EZ45" s="66">
        <f>+SUM(EN45:EY45)</f>
        <v>508</v>
      </c>
      <c r="FA45" s="66">
        <v>47</v>
      </c>
      <c r="FB45" s="66">
        <v>44</v>
      </c>
      <c r="FC45" s="66">
        <v>54</v>
      </c>
      <c r="FD45" s="66">
        <v>44</v>
      </c>
      <c r="FE45" s="66">
        <v>39</v>
      </c>
      <c r="FF45" s="66">
        <v>44</v>
      </c>
      <c r="FG45" s="66">
        <v>36</v>
      </c>
      <c r="FH45" s="66"/>
      <c r="FI45" s="66"/>
      <c r="FJ45" s="66"/>
      <c r="FK45" s="66"/>
      <c r="FL45" s="66"/>
      <c r="FM45" s="66">
        <f>+SUM(FA45:FL45)</f>
        <v>308</v>
      </c>
    </row>
    <row r="46" spans="2:169" s="33" customFormat="1" ht="15" customHeight="1">
      <c r="B46" s="43" t="s">
        <v>104</v>
      </c>
      <c r="C46" s="66">
        <f>15+4</f>
        <v>19</v>
      </c>
      <c r="D46" s="66">
        <v>26</v>
      </c>
      <c r="E46" s="66">
        <v>25</v>
      </c>
      <c r="F46" s="66">
        <v>17</v>
      </c>
      <c r="G46" s="66">
        <v>13</v>
      </c>
      <c r="H46" s="66">
        <v>18</v>
      </c>
      <c r="I46" s="66">
        <v>13</v>
      </c>
      <c r="J46" s="66">
        <v>12</v>
      </c>
      <c r="K46" s="66">
        <v>14</v>
      </c>
      <c r="L46" s="66">
        <v>17</v>
      </c>
      <c r="M46" s="66">
        <v>22</v>
      </c>
      <c r="N46" s="66">
        <v>21</v>
      </c>
      <c r="O46" s="66">
        <v>23</v>
      </c>
      <c r="P46" s="66">
        <v>22</v>
      </c>
      <c r="Q46" s="66">
        <v>26</v>
      </c>
      <c r="R46" s="66">
        <v>24</v>
      </c>
      <c r="S46" s="66">
        <v>27</v>
      </c>
      <c r="T46" s="66">
        <v>22</v>
      </c>
      <c r="U46" s="66">
        <v>22</v>
      </c>
      <c r="V46" s="66">
        <v>25</v>
      </c>
      <c r="W46" s="66">
        <v>24</v>
      </c>
      <c r="X46" s="66">
        <v>24</v>
      </c>
      <c r="Y46" s="66">
        <v>24</v>
      </c>
      <c r="Z46" s="66">
        <v>25</v>
      </c>
      <c r="AA46" s="66">
        <v>25</v>
      </c>
      <c r="AB46" s="66">
        <v>25</v>
      </c>
      <c r="AC46" s="66">
        <v>24</v>
      </c>
      <c r="AD46" s="66">
        <v>26</v>
      </c>
      <c r="AE46" s="66">
        <v>25</v>
      </c>
      <c r="AF46" s="66">
        <v>27</v>
      </c>
      <c r="AG46" s="66">
        <v>23</v>
      </c>
      <c r="AH46" s="66">
        <v>27</v>
      </c>
      <c r="AI46" s="66">
        <v>19</v>
      </c>
      <c r="AJ46" s="66">
        <v>27</v>
      </c>
      <c r="AK46" s="66">
        <v>24</v>
      </c>
      <c r="AL46" s="66">
        <v>25</v>
      </c>
      <c r="AM46" s="66">
        <v>22</v>
      </c>
      <c r="AN46" s="66">
        <v>24</v>
      </c>
      <c r="AO46" s="66">
        <v>27</v>
      </c>
      <c r="AP46" s="66">
        <v>21</v>
      </c>
      <c r="AQ46" s="66">
        <v>27</v>
      </c>
      <c r="AR46" s="66">
        <v>22</v>
      </c>
      <c r="AS46" s="66">
        <v>26</v>
      </c>
      <c r="AT46" s="66">
        <v>26</v>
      </c>
      <c r="AU46" s="66">
        <v>26</v>
      </c>
      <c r="AV46" s="66">
        <v>24</v>
      </c>
      <c r="AW46" s="66">
        <v>26</v>
      </c>
      <c r="AX46" s="66">
        <v>24</v>
      </c>
      <c r="AY46" s="66">
        <v>25</v>
      </c>
      <c r="AZ46" s="66">
        <v>23</v>
      </c>
      <c r="BA46" s="66">
        <v>28</v>
      </c>
      <c r="BB46" s="66">
        <v>30</v>
      </c>
      <c r="BC46" s="66">
        <v>29</v>
      </c>
      <c r="BD46" s="66">
        <v>32</v>
      </c>
      <c r="BE46" s="66">
        <v>27</v>
      </c>
      <c r="BF46" s="66">
        <v>28</v>
      </c>
      <c r="BG46" s="66">
        <v>32</v>
      </c>
      <c r="BH46" s="66">
        <v>25</v>
      </c>
      <c r="BI46" s="66">
        <v>34</v>
      </c>
      <c r="BJ46" s="66">
        <v>36</v>
      </c>
      <c r="BK46" s="66">
        <v>27</v>
      </c>
      <c r="BL46" s="66">
        <v>44</v>
      </c>
      <c r="BM46" s="66">
        <v>43</v>
      </c>
      <c r="BN46" s="66">
        <v>35</v>
      </c>
      <c r="BO46" s="66">
        <v>36</v>
      </c>
      <c r="BP46" s="66">
        <v>40</v>
      </c>
      <c r="BQ46" s="66">
        <v>39</v>
      </c>
      <c r="BR46" s="66">
        <v>34</v>
      </c>
      <c r="BS46" s="66">
        <v>39</v>
      </c>
      <c r="BT46" s="66">
        <v>32</v>
      </c>
      <c r="BU46" s="66">
        <v>43</v>
      </c>
      <c r="BV46" s="66">
        <v>120</v>
      </c>
      <c r="BW46" s="66">
        <v>37</v>
      </c>
      <c r="BX46" s="66">
        <v>33</v>
      </c>
      <c r="BY46" s="66">
        <v>53</v>
      </c>
      <c r="BZ46" s="66">
        <f>+SUM(BN46:BY46)</f>
        <v>541</v>
      </c>
      <c r="CA46" s="66">
        <v>34</v>
      </c>
      <c r="CB46" s="66">
        <v>42</v>
      </c>
      <c r="CC46" s="66">
        <v>38</v>
      </c>
      <c r="CD46" s="66">
        <v>29</v>
      </c>
      <c r="CE46" s="66">
        <v>28</v>
      </c>
      <c r="CF46" s="66">
        <v>42</v>
      </c>
      <c r="CG46" s="66">
        <v>43</v>
      </c>
      <c r="CH46" s="66">
        <v>43</v>
      </c>
      <c r="CI46" s="66">
        <v>50</v>
      </c>
      <c r="CJ46" s="66">
        <v>49</v>
      </c>
      <c r="CK46" s="66">
        <v>48</v>
      </c>
      <c r="CL46" s="66">
        <v>45</v>
      </c>
      <c r="CM46" s="66">
        <f>+SUM(CA46:CL46)</f>
        <v>491</v>
      </c>
      <c r="CN46" s="66">
        <v>45</v>
      </c>
      <c r="CO46" s="66">
        <v>40</v>
      </c>
      <c r="CP46" s="66">
        <v>43</v>
      </c>
      <c r="CQ46" s="66">
        <v>38.5</v>
      </c>
      <c r="CR46" s="66">
        <v>38</v>
      </c>
      <c r="CS46" s="66">
        <v>42</v>
      </c>
      <c r="CT46" s="66">
        <v>37.5</v>
      </c>
      <c r="CU46" s="66">
        <v>37.5</v>
      </c>
      <c r="CV46" s="66">
        <v>39</v>
      </c>
      <c r="CW46" s="66">
        <v>38</v>
      </c>
      <c r="CX46" s="66">
        <v>41.5</v>
      </c>
      <c r="CY46" s="66">
        <v>49</v>
      </c>
      <c r="CZ46" s="66">
        <f>+SUM(CN46:CY46)</f>
        <v>489</v>
      </c>
      <c r="DA46" s="66">
        <v>39</v>
      </c>
      <c r="DB46" s="66">
        <v>40</v>
      </c>
      <c r="DC46" s="66">
        <v>52</v>
      </c>
      <c r="DD46" s="66">
        <v>45</v>
      </c>
      <c r="DE46" s="66">
        <v>42</v>
      </c>
      <c r="DF46" s="66">
        <v>37</v>
      </c>
      <c r="DG46" s="66">
        <v>37</v>
      </c>
      <c r="DH46" s="66">
        <v>40</v>
      </c>
      <c r="DI46" s="66">
        <v>45</v>
      </c>
      <c r="DJ46" s="66">
        <v>36</v>
      </c>
      <c r="DK46" s="66">
        <v>40</v>
      </c>
      <c r="DL46" s="66">
        <v>39</v>
      </c>
      <c r="DM46" s="66">
        <f>+SUM(DA46:DL46)</f>
        <v>492</v>
      </c>
      <c r="DN46" s="66">
        <v>440</v>
      </c>
      <c r="DO46" s="66">
        <v>36</v>
      </c>
      <c r="DP46" s="66">
        <v>40</v>
      </c>
      <c r="DQ46" s="66">
        <v>38</v>
      </c>
      <c r="DR46" s="66">
        <v>39</v>
      </c>
      <c r="DS46" s="66">
        <v>38</v>
      </c>
      <c r="DT46" s="66">
        <v>41</v>
      </c>
      <c r="DU46" s="66">
        <v>44</v>
      </c>
      <c r="DV46" s="66">
        <v>40</v>
      </c>
      <c r="DW46" s="66">
        <v>45</v>
      </c>
      <c r="DX46" s="66">
        <v>45</v>
      </c>
      <c r="DY46" s="66">
        <v>35</v>
      </c>
      <c r="DZ46" s="66">
        <f>+SUM(DN46:DY46)</f>
        <v>881</v>
      </c>
      <c r="EA46" s="66">
        <v>42</v>
      </c>
      <c r="EB46" s="66">
        <v>41</v>
      </c>
      <c r="EC46" s="66">
        <v>0.77551020408163263</v>
      </c>
      <c r="ED46" s="66">
        <v>44</v>
      </c>
      <c r="EE46" s="66">
        <v>40</v>
      </c>
      <c r="EF46" s="66">
        <v>36</v>
      </c>
      <c r="EG46" s="66">
        <v>49</v>
      </c>
      <c r="EH46" s="66">
        <v>42</v>
      </c>
      <c r="EI46" s="66">
        <v>41</v>
      </c>
      <c r="EJ46" s="66">
        <v>45</v>
      </c>
      <c r="EK46" s="66">
        <v>39</v>
      </c>
      <c r="EL46" s="66">
        <v>44</v>
      </c>
      <c r="EM46" s="66">
        <f>+SUM(EA46:EL46)</f>
        <v>463.77551020408163</v>
      </c>
      <c r="EN46" s="66">
        <v>44</v>
      </c>
      <c r="EO46" s="66">
        <v>42</v>
      </c>
      <c r="EP46" s="66">
        <v>48</v>
      </c>
      <c r="EQ46" s="66">
        <v>47</v>
      </c>
      <c r="ER46" s="66">
        <v>45</v>
      </c>
      <c r="ES46" s="66">
        <v>46</v>
      </c>
      <c r="ET46" s="66">
        <v>41</v>
      </c>
      <c r="EU46" s="66">
        <v>42</v>
      </c>
      <c r="EV46" s="66">
        <v>47</v>
      </c>
      <c r="EW46" s="66">
        <v>48</v>
      </c>
      <c r="EX46" s="66">
        <v>41</v>
      </c>
      <c r="EY46" s="66">
        <v>47</v>
      </c>
      <c r="EZ46" s="66">
        <f>+SUM(EN46:EY46)</f>
        <v>538</v>
      </c>
      <c r="FA46" s="66">
        <v>48</v>
      </c>
      <c r="FB46" s="66">
        <v>48</v>
      </c>
      <c r="FC46" s="66">
        <v>55</v>
      </c>
      <c r="FD46" s="66">
        <v>47</v>
      </c>
      <c r="FE46" s="66">
        <v>42</v>
      </c>
      <c r="FF46" s="66">
        <v>44</v>
      </c>
      <c r="FG46" s="66">
        <v>41</v>
      </c>
      <c r="FH46" s="66"/>
      <c r="FI46" s="66"/>
      <c r="FJ46" s="66"/>
      <c r="FK46" s="66"/>
      <c r="FL46" s="66"/>
      <c r="FM46" s="66">
        <f>+SUM(FA46:FL46)</f>
        <v>325</v>
      </c>
    </row>
    <row r="47" spans="2:169" s="33" customFormat="1" ht="15" customHeight="1">
      <c r="B47" s="43" t="s">
        <v>105</v>
      </c>
      <c r="C47" s="44">
        <f>+C46/C45</f>
        <v>1.1875</v>
      </c>
      <c r="D47" s="44">
        <f>+D46/D45</f>
        <v>1.625</v>
      </c>
      <c r="E47" s="44">
        <v>2.0833333333333335</v>
      </c>
      <c r="F47" s="44">
        <v>1.1333333333333333</v>
      </c>
      <c r="G47" s="44">
        <v>0.8125</v>
      </c>
      <c r="H47" s="44">
        <v>1.125</v>
      </c>
      <c r="I47" s="44">
        <v>1.1818181818181819</v>
      </c>
      <c r="J47" s="44">
        <v>1</v>
      </c>
      <c r="K47" s="44">
        <v>0.77777777777777779</v>
      </c>
      <c r="L47" s="44">
        <v>0.73913043478260865</v>
      </c>
      <c r="M47" s="44">
        <v>0.81481481481481477</v>
      </c>
      <c r="N47" s="44">
        <v>1</v>
      </c>
      <c r="O47" s="44">
        <v>1</v>
      </c>
      <c r="P47" s="44">
        <v>1.1000000000000001</v>
      </c>
      <c r="Q47" s="44">
        <v>1.2380952380952381</v>
      </c>
      <c r="R47" s="44">
        <v>1.0434782608695652</v>
      </c>
      <c r="S47" s="44">
        <v>1.0384615384615385</v>
      </c>
      <c r="T47" s="44">
        <v>0.95652173913043481</v>
      </c>
      <c r="U47" s="44">
        <v>1.0476190476190477</v>
      </c>
      <c r="V47" s="44">
        <v>1.1904761904761905</v>
      </c>
      <c r="W47" s="44">
        <v>1.0434782608695652</v>
      </c>
      <c r="X47" s="44">
        <v>1.0434782608695652</v>
      </c>
      <c r="Y47" s="44">
        <f>+Y46/Y45</f>
        <v>0.96</v>
      </c>
      <c r="Z47" s="44">
        <v>1.25</v>
      </c>
      <c r="AA47" s="44">
        <v>1.1363636363636365</v>
      </c>
      <c r="AB47" s="44">
        <f>+AB46/AB45</f>
        <v>1.0869565217391304</v>
      </c>
      <c r="AC47" s="44">
        <v>0.96</v>
      </c>
      <c r="AD47" s="44">
        <v>1.0833333333333333</v>
      </c>
      <c r="AE47" s="44">
        <v>1</v>
      </c>
      <c r="AF47" s="44">
        <v>1.08</v>
      </c>
      <c r="AG47" s="44">
        <v>0.95833333333333337</v>
      </c>
      <c r="AH47" s="44">
        <v>1.08</v>
      </c>
      <c r="AI47" s="44">
        <v>0.73076923076923073</v>
      </c>
      <c r="AJ47" s="44">
        <v>1</v>
      </c>
      <c r="AK47" s="44">
        <v>1</v>
      </c>
      <c r="AL47" s="44">
        <v>1.25</v>
      </c>
      <c r="AM47" s="44">
        <v>0.84615384615384615</v>
      </c>
      <c r="AN47" s="44">
        <v>1.0434782608695652</v>
      </c>
      <c r="AO47" s="44">
        <v>1.2857142857142858</v>
      </c>
      <c r="AP47" s="44">
        <v>0.77777777777777779</v>
      </c>
      <c r="AQ47" s="44">
        <v>1.2272727272727273</v>
      </c>
      <c r="AR47" s="44">
        <v>0.84615384615384615</v>
      </c>
      <c r="AS47" s="44">
        <v>1.1304347826086956</v>
      </c>
      <c r="AT47" s="44">
        <v>1</v>
      </c>
      <c r="AU47" s="44">
        <v>1.0833333333333333</v>
      </c>
      <c r="AV47" s="44">
        <v>0.96</v>
      </c>
      <c r="AW47" s="44">
        <v>1.0833333333333333</v>
      </c>
      <c r="AX47" s="44">
        <v>0.96</v>
      </c>
      <c r="AY47" s="44">
        <v>0.96153846153846156</v>
      </c>
      <c r="AZ47" s="44">
        <v>0.92</v>
      </c>
      <c r="BA47" s="44">
        <v>1.1200000000000001</v>
      </c>
      <c r="BB47" s="44">
        <v>1.2</v>
      </c>
      <c r="BC47" s="44">
        <v>1.0357142857142858</v>
      </c>
      <c r="BD47" s="44">
        <v>1.103448275862069</v>
      </c>
      <c r="BE47" s="44">
        <v>0.93103448275862066</v>
      </c>
      <c r="BF47" s="44">
        <v>0.96551724137931039</v>
      </c>
      <c r="BG47" s="44">
        <v>1.032258064516129</v>
      </c>
      <c r="BH47" s="44">
        <v>0.78125</v>
      </c>
      <c r="BI47" s="44">
        <v>0.97142857142857142</v>
      </c>
      <c r="BJ47" s="44">
        <v>1.0285714285714285</v>
      </c>
      <c r="BK47" s="44">
        <v>0.67500000000000004</v>
      </c>
      <c r="BL47" s="44">
        <v>1.2222222222222223</v>
      </c>
      <c r="BM47" s="44">
        <v>1.2285714285714286</v>
      </c>
      <c r="BN47" s="44">
        <v>1.09375</v>
      </c>
      <c r="BO47" s="44">
        <v>0.87804878048780488</v>
      </c>
      <c r="BP47" s="44">
        <v>1.1111111111111112</v>
      </c>
      <c r="BQ47" s="44">
        <v>0.8666666666666667</v>
      </c>
      <c r="BR47" s="44">
        <v>0.91891891891891897</v>
      </c>
      <c r="BS47" s="44">
        <v>1.3</v>
      </c>
      <c r="BT47" s="44">
        <v>0.8</v>
      </c>
      <c r="BU47" s="44">
        <v>0.93478260869565222</v>
      </c>
      <c r="BV47" s="44">
        <v>0.90225563909774431</v>
      </c>
      <c r="BW47" s="44">
        <v>1.088235294117647</v>
      </c>
      <c r="BX47" s="44">
        <v>0.86842105263157898</v>
      </c>
      <c r="BY47" s="44">
        <v>1.2045454545454546</v>
      </c>
      <c r="BZ47" s="44">
        <f>+AVERAGE(BN47:BY47)</f>
        <v>0.9972279605227149</v>
      </c>
      <c r="CA47" s="44">
        <v>0.80952380952380953</v>
      </c>
      <c r="CB47" s="44">
        <v>1.1666666666666667</v>
      </c>
      <c r="CC47" s="44">
        <v>0.84444444444444444</v>
      </c>
      <c r="CD47" s="44">
        <v>0.80555555555555558</v>
      </c>
      <c r="CE47" s="44">
        <v>0.60869565217391308</v>
      </c>
      <c r="CF47" s="44">
        <v>1.2</v>
      </c>
      <c r="CG47" s="44">
        <v>1.1944444444444444</v>
      </c>
      <c r="CH47" s="44">
        <v>0.93478260869565222</v>
      </c>
      <c r="CI47" s="44">
        <v>1.3157894736842106</v>
      </c>
      <c r="CJ47" s="44">
        <v>1.3243243243243243</v>
      </c>
      <c r="CK47" s="44">
        <v>1.1162790697674418</v>
      </c>
      <c r="CL47" s="44">
        <v>1.125</v>
      </c>
      <c r="CM47" s="44">
        <f>+AVERAGE(CA47:CL47)</f>
        <v>1.0371255041067053</v>
      </c>
      <c r="CN47" s="44">
        <v>0.91836734693877553</v>
      </c>
      <c r="CO47" s="44">
        <v>0.90909090909090906</v>
      </c>
      <c r="CP47" s="44">
        <v>0.97727272727272729</v>
      </c>
      <c r="CQ47" s="44">
        <v>0.72641509433962259</v>
      </c>
      <c r="CR47" s="44">
        <v>1</v>
      </c>
      <c r="CS47" s="44">
        <v>0.97674418604651159</v>
      </c>
      <c r="CT47" s="44">
        <v>0.70754716981132071</v>
      </c>
      <c r="CU47" s="44">
        <v>0.70754716981132071</v>
      </c>
      <c r="CV47" s="44">
        <v>0.78</v>
      </c>
      <c r="CW47" s="44">
        <v>1.027027027027027</v>
      </c>
      <c r="CX47" s="44">
        <v>1.2575757575757576</v>
      </c>
      <c r="CY47" s="44">
        <v>0.94230769230769229</v>
      </c>
      <c r="CZ47" s="44">
        <f>+AVERAGE(CN47:CY47)</f>
        <v>0.91082459001847205</v>
      </c>
      <c r="DA47" s="44">
        <v>0.9285714285714286</v>
      </c>
      <c r="DB47" s="44">
        <v>1.1764705882352942</v>
      </c>
      <c r="DC47" s="44">
        <v>1.2380952380952381</v>
      </c>
      <c r="DD47" s="44">
        <v>1.125</v>
      </c>
      <c r="DE47" s="44">
        <v>1.0769230769230769</v>
      </c>
      <c r="DF47" s="44">
        <v>0.88095238095238093</v>
      </c>
      <c r="DG47" s="44">
        <v>1</v>
      </c>
      <c r="DH47" s="44">
        <v>1</v>
      </c>
      <c r="DI47" s="44">
        <v>1.1538461538461537</v>
      </c>
      <c r="DJ47" s="44">
        <v>0.94736842105263153</v>
      </c>
      <c r="DK47" s="44">
        <v>0.95238095238095233</v>
      </c>
      <c r="DL47" s="44">
        <v>0.97499999999999998</v>
      </c>
      <c r="DM47" s="44">
        <f>+AVERAGE(DA47:DL47)</f>
        <v>1.037884020004763</v>
      </c>
      <c r="DN47" s="44">
        <v>0.99547511312217196</v>
      </c>
      <c r="DO47" s="44">
        <v>0.97297297297297303</v>
      </c>
      <c r="DP47" s="44">
        <v>0.95238095238095233</v>
      </c>
      <c r="DQ47" s="44">
        <v>0.95</v>
      </c>
      <c r="DR47" s="44">
        <v>1.0833333333333333</v>
      </c>
      <c r="DS47" s="44">
        <v>1.0857142857142856</v>
      </c>
      <c r="DT47" s="44">
        <v>0.87234042553191493</v>
      </c>
      <c r="DU47" s="44">
        <v>1.0731707317073171</v>
      </c>
      <c r="DV47" s="44">
        <v>0.97560975609756095</v>
      </c>
      <c r="DW47" s="44">
        <v>0.88235294117647056</v>
      </c>
      <c r="DX47" s="44">
        <v>1.2857142857142858</v>
      </c>
      <c r="DY47" s="44">
        <v>0.875</v>
      </c>
      <c r="DZ47" s="44">
        <f>+AVERAGE(DN47:DY47)</f>
        <v>1.000338733145939</v>
      </c>
      <c r="EA47" s="44">
        <v>0.91304347826086951</v>
      </c>
      <c r="EB47" s="44">
        <v>1</v>
      </c>
      <c r="EC47" s="44">
        <v>2544</v>
      </c>
      <c r="ED47" s="44">
        <v>1.1578947368421053</v>
      </c>
      <c r="EE47" s="44">
        <v>0.89</v>
      </c>
      <c r="EF47" s="44">
        <v>0.84</v>
      </c>
      <c r="EG47" s="44">
        <v>1.1395348837209303</v>
      </c>
      <c r="EH47" s="44">
        <v>0.91304347826086951</v>
      </c>
      <c r="EI47" s="44">
        <v>1.0249999999999999</v>
      </c>
      <c r="EJ47" s="44">
        <v>1.125</v>
      </c>
      <c r="EK47" s="44">
        <v>0.89</v>
      </c>
      <c r="EL47" s="44">
        <v>1.5172413793103448</v>
      </c>
      <c r="EM47" s="44">
        <f>+AVERAGE(EA47:EL47)</f>
        <v>212.95089649636625</v>
      </c>
      <c r="EN47" s="44">
        <v>1.0232558139534884</v>
      </c>
      <c r="EO47" s="44">
        <v>0.93333333333333335</v>
      </c>
      <c r="EP47" s="44">
        <v>1.0909090909090908</v>
      </c>
      <c r="EQ47" s="44">
        <v>1.175</v>
      </c>
      <c r="ER47" s="44">
        <v>1.0714285714285714</v>
      </c>
      <c r="ES47" s="44">
        <v>1.069767441860465</v>
      </c>
      <c r="ET47" s="44">
        <v>1.0249999999999999</v>
      </c>
      <c r="EU47" s="44">
        <v>0.95454545454545459</v>
      </c>
      <c r="EV47" s="44">
        <v>1.0930232558139534</v>
      </c>
      <c r="EW47" s="44">
        <v>1.1200000000000001</v>
      </c>
      <c r="EX47" s="44">
        <v>1.0249999999999999</v>
      </c>
      <c r="EY47" s="44">
        <v>1.1463414634146341</v>
      </c>
      <c r="EZ47" s="44">
        <f>+AVERAGE(EN47:EY47)</f>
        <v>1.0606337021049159</v>
      </c>
      <c r="FA47" s="44">
        <v>1.0212765957446808</v>
      </c>
      <c r="FB47" s="44">
        <v>1.0909090909090908</v>
      </c>
      <c r="FC47" s="44">
        <v>1.0185185185185186</v>
      </c>
      <c r="FD47" s="44">
        <v>1.0681818181818181</v>
      </c>
      <c r="FE47" s="44">
        <v>1.0769230769230769</v>
      </c>
      <c r="FF47" s="44">
        <v>1</v>
      </c>
      <c r="FG47" s="44">
        <v>1.1388888888888888</v>
      </c>
      <c r="FH47" s="44"/>
      <c r="FI47" s="44"/>
      <c r="FJ47" s="44"/>
      <c r="FK47" s="44"/>
      <c r="FL47" s="44"/>
      <c r="FM47" s="44">
        <f>+AVERAGE(FA47:FL47)</f>
        <v>1.0592425698808676</v>
      </c>
    </row>
    <row r="48" spans="2:169" s="33" customFormat="1" ht="15" customHeight="1">
      <c r="B48" s="43" t="s">
        <v>106</v>
      </c>
      <c r="C48" s="66">
        <v>335868</v>
      </c>
      <c r="D48" s="66">
        <v>280378</v>
      </c>
      <c r="E48" s="66">
        <v>290781</v>
      </c>
      <c r="F48" s="66">
        <v>354</v>
      </c>
      <c r="G48" s="66">
        <v>260696</v>
      </c>
      <c r="H48" s="66">
        <v>238930</v>
      </c>
      <c r="I48" s="66">
        <v>296636</v>
      </c>
      <c r="J48" s="66">
        <v>387602</v>
      </c>
      <c r="K48" s="66">
        <v>339429</v>
      </c>
      <c r="L48" s="66">
        <v>306160</v>
      </c>
      <c r="M48" s="66">
        <v>400024</v>
      </c>
      <c r="N48" s="66">
        <v>244046</v>
      </c>
      <c r="O48" s="66">
        <v>498159</v>
      </c>
      <c r="P48" s="66">
        <v>553759</v>
      </c>
      <c r="Q48" s="66">
        <v>409698</v>
      </c>
      <c r="R48" s="66">
        <v>563427</v>
      </c>
      <c r="S48" s="66">
        <v>444090</v>
      </c>
      <c r="T48" s="66">
        <v>422111</v>
      </c>
      <c r="U48" s="66">
        <v>671351</v>
      </c>
      <c r="V48" s="66">
        <v>555876</v>
      </c>
      <c r="W48" s="66">
        <v>471682</v>
      </c>
      <c r="X48" s="66">
        <v>546509</v>
      </c>
      <c r="Y48" s="66">
        <v>425341</v>
      </c>
      <c r="Z48" s="66">
        <v>443701</v>
      </c>
      <c r="AA48" s="66">
        <v>613275</v>
      </c>
      <c r="AB48" s="66">
        <v>478573</v>
      </c>
      <c r="AC48" s="66">
        <v>582000</v>
      </c>
      <c r="AD48" s="66">
        <v>476383</v>
      </c>
      <c r="AE48" s="66">
        <v>431066</v>
      </c>
      <c r="AF48" s="66">
        <v>506268</v>
      </c>
      <c r="AG48" s="66">
        <v>435323</v>
      </c>
      <c r="AH48" s="66">
        <v>444457</v>
      </c>
      <c r="AI48" s="66">
        <v>732784</v>
      </c>
      <c r="AJ48" s="66">
        <v>531027</v>
      </c>
      <c r="AK48" s="66">
        <v>454599</v>
      </c>
      <c r="AL48" s="66">
        <v>443701</v>
      </c>
      <c r="AM48" s="66">
        <v>452573</v>
      </c>
      <c r="AN48" s="66">
        <v>419275</v>
      </c>
      <c r="AO48" s="66">
        <v>507797</v>
      </c>
      <c r="AP48" s="66">
        <v>1958</v>
      </c>
      <c r="AQ48" s="66">
        <v>2741</v>
      </c>
      <c r="AR48" s="66">
        <v>2808.7359999999999</v>
      </c>
      <c r="AS48" s="66">
        <v>1900.704</v>
      </c>
      <c r="AT48" s="66">
        <v>2153.6060000000002</v>
      </c>
      <c r="AU48" s="66">
        <v>2466</v>
      </c>
      <c r="AV48" s="66">
        <v>2390</v>
      </c>
      <c r="AW48" s="66">
        <v>3069</v>
      </c>
      <c r="AX48" s="66">
        <v>2729</v>
      </c>
      <c r="AY48" s="66">
        <v>1942.13</v>
      </c>
      <c r="AZ48" s="66">
        <v>2229</v>
      </c>
      <c r="BA48" s="66">
        <v>1855.088</v>
      </c>
      <c r="BB48" s="66">
        <v>1640</v>
      </c>
      <c r="BC48" s="66">
        <v>1580</v>
      </c>
      <c r="BD48" s="66">
        <v>2123.46029</v>
      </c>
      <c r="BE48" s="66">
        <v>2730</v>
      </c>
      <c r="BF48" s="66">
        <v>2041</v>
      </c>
      <c r="BG48" s="66">
        <v>2502</v>
      </c>
      <c r="BH48" s="66">
        <v>1887.96</v>
      </c>
      <c r="BI48" s="66">
        <v>1902</v>
      </c>
      <c r="BJ48" s="66">
        <v>1810</v>
      </c>
      <c r="BK48" s="66">
        <v>2353</v>
      </c>
      <c r="BL48" s="66">
        <v>1860</v>
      </c>
      <c r="BM48" s="66">
        <v>3717</v>
      </c>
      <c r="BN48" s="66">
        <v>1667</v>
      </c>
      <c r="BO48" s="66">
        <v>2107</v>
      </c>
      <c r="BP48" s="66">
        <v>4056</v>
      </c>
      <c r="BQ48" s="66">
        <v>2932</v>
      </c>
      <c r="BR48" s="66">
        <v>2690</v>
      </c>
      <c r="BS48" s="66">
        <v>2034</v>
      </c>
      <c r="BT48" s="66">
        <v>2205</v>
      </c>
      <c r="BU48" s="66">
        <v>2496</v>
      </c>
      <c r="BV48" s="66">
        <v>2721</v>
      </c>
      <c r="BW48" s="66">
        <v>2148</v>
      </c>
      <c r="BX48" s="66">
        <v>2238</v>
      </c>
      <c r="BY48" s="66">
        <v>2305</v>
      </c>
      <c r="BZ48" s="66">
        <f>+SUM(BN48:BY48)</f>
        <v>29599</v>
      </c>
      <c r="CA48" s="66">
        <v>1973</v>
      </c>
      <c r="CB48" s="66">
        <v>2847.76</v>
      </c>
      <c r="CC48" s="66">
        <v>2613</v>
      </c>
      <c r="CD48" s="66">
        <v>2003</v>
      </c>
      <c r="CE48" s="66">
        <v>2204</v>
      </c>
      <c r="CF48" s="66">
        <v>2363</v>
      </c>
      <c r="CG48" s="66">
        <v>2450</v>
      </c>
      <c r="CH48" s="66">
        <v>3157</v>
      </c>
      <c r="CI48" s="66">
        <v>2617</v>
      </c>
      <c r="CJ48" s="66">
        <v>1993</v>
      </c>
      <c r="CK48" s="66">
        <v>2168</v>
      </c>
      <c r="CL48" s="66">
        <v>4698</v>
      </c>
      <c r="CM48" s="66">
        <f>+SUM(CA48:CL48)</f>
        <v>31086.760000000002</v>
      </c>
      <c r="CN48" s="66">
        <v>1936</v>
      </c>
      <c r="CO48" s="66">
        <v>2358</v>
      </c>
      <c r="CP48" s="66">
        <v>2578</v>
      </c>
      <c r="CQ48" s="66">
        <v>2024</v>
      </c>
      <c r="CR48" s="66">
        <v>2252</v>
      </c>
      <c r="CS48" s="66">
        <v>2285</v>
      </c>
      <c r="CT48" s="66">
        <v>2588.164338</v>
      </c>
      <c r="CU48" s="66">
        <v>2588.164338</v>
      </c>
      <c r="CV48" s="66">
        <v>2936.09</v>
      </c>
      <c r="CW48" s="66">
        <v>2068.9499999999998</v>
      </c>
      <c r="CX48" s="66">
        <v>2196.311338</v>
      </c>
      <c r="CY48" s="66">
        <v>2299.0513380000002</v>
      </c>
      <c r="CZ48" s="66">
        <f>+SUM(CN48:CY48)</f>
        <v>28109.731352000003</v>
      </c>
      <c r="DA48" s="66">
        <v>2312</v>
      </c>
      <c r="DB48" s="66">
        <v>2583.4173380000002</v>
      </c>
      <c r="DC48" s="66">
        <v>2659.507838</v>
      </c>
      <c r="DD48" s="66">
        <v>2183</v>
      </c>
      <c r="DE48" s="66">
        <v>2263</v>
      </c>
      <c r="DF48" s="66">
        <v>6493</v>
      </c>
      <c r="DG48" s="66">
        <v>2644</v>
      </c>
      <c r="DH48" s="66">
        <v>3021</v>
      </c>
      <c r="DI48" s="66">
        <v>5113</v>
      </c>
      <c r="DJ48" s="66">
        <v>2646</v>
      </c>
      <c r="DK48" s="66">
        <v>2293</v>
      </c>
      <c r="DL48" s="66">
        <v>2392</v>
      </c>
      <c r="DM48" s="66">
        <f>+SUM(DA48:DL48)</f>
        <v>36602.925176000004</v>
      </c>
      <c r="DN48" s="66">
        <v>2671</v>
      </c>
      <c r="DO48" s="66">
        <v>2513</v>
      </c>
      <c r="DP48" s="66">
        <v>2513</v>
      </c>
      <c r="DQ48" s="66">
        <v>2146</v>
      </c>
      <c r="DR48" s="66">
        <v>2334</v>
      </c>
      <c r="DS48" s="66">
        <v>2259</v>
      </c>
      <c r="DT48" s="66">
        <v>2891</v>
      </c>
      <c r="DU48" s="66">
        <v>2856</v>
      </c>
      <c r="DV48" s="66">
        <v>2854</v>
      </c>
      <c r="DW48" s="66">
        <v>2562</v>
      </c>
      <c r="DX48" s="66">
        <v>2346</v>
      </c>
      <c r="DY48" s="66">
        <v>2213</v>
      </c>
      <c r="DZ48" s="66">
        <f>+SUM(DN48:DY48)</f>
        <v>30158</v>
      </c>
      <c r="EA48" s="66">
        <v>2755</v>
      </c>
      <c r="EB48" s="66">
        <v>2451</v>
      </c>
      <c r="EC48" s="66">
        <v>2363</v>
      </c>
      <c r="ED48" s="66">
        <v>2319</v>
      </c>
      <c r="EE48" s="66">
        <v>2411</v>
      </c>
      <c r="EF48" s="66">
        <v>2362</v>
      </c>
      <c r="EG48" s="66">
        <v>3042.9</v>
      </c>
      <c r="EH48" s="66">
        <v>2795.3213380000002</v>
      </c>
      <c r="EI48" s="66">
        <v>2646.2078380000003</v>
      </c>
      <c r="EJ48" s="66">
        <v>2642.8598379999999</v>
      </c>
      <c r="EK48" s="66">
        <v>2164.4628379999999</v>
      </c>
      <c r="EL48" s="66">
        <v>2450.634767</v>
      </c>
      <c r="EM48" s="66">
        <f>+SUM(EA48:EL48)</f>
        <v>30403.386619000004</v>
      </c>
      <c r="EN48" s="66">
        <v>2640.49</v>
      </c>
      <c r="EO48" s="66">
        <v>2437.931</v>
      </c>
      <c r="EP48" s="66">
        <v>2588.7339999999999</v>
      </c>
      <c r="EQ48" s="66">
        <v>2596.7312569999999</v>
      </c>
      <c r="ER48" s="66">
        <v>2350.7093379999997</v>
      </c>
      <c r="ES48" s="66">
        <v>2353.733338</v>
      </c>
      <c r="ET48" s="66">
        <v>1987.87</v>
      </c>
      <c r="EU48" s="66">
        <v>2731.57</v>
      </c>
      <c r="EV48" s="66">
        <v>2596.1562570000001</v>
      </c>
      <c r="EW48" s="66">
        <v>2699.1029189999999</v>
      </c>
      <c r="EX48" s="66">
        <v>1978.0512570000001</v>
      </c>
      <c r="EY48" s="66">
        <v>2285.7248380000001</v>
      </c>
      <c r="EZ48" s="66">
        <f>+SUM(EN48:EY48)</f>
        <v>29246.804204</v>
      </c>
      <c r="FA48" s="66">
        <v>2749.3758379999999</v>
      </c>
      <c r="FB48" s="66">
        <v>2444.7948379999998</v>
      </c>
      <c r="FC48" s="66">
        <v>2536</v>
      </c>
      <c r="FD48" s="66">
        <v>2767.3548379999997</v>
      </c>
      <c r="FE48" s="66">
        <v>2413</v>
      </c>
      <c r="FF48" s="66">
        <v>2226</v>
      </c>
      <c r="FG48" s="66">
        <v>2970.0358379999998</v>
      </c>
      <c r="FH48" s="66"/>
      <c r="FI48" s="66"/>
      <c r="FJ48" s="66"/>
      <c r="FK48" s="66"/>
      <c r="FL48" s="66"/>
      <c r="FM48" s="66">
        <f>+SUM(FA48:FL48)</f>
        <v>18106.561351999997</v>
      </c>
    </row>
    <row r="49" spans="2:169" s="33" customFormat="1" ht="15" customHeight="1">
      <c r="B49" s="43" t="s">
        <v>107</v>
      </c>
      <c r="C49" s="66">
        <v>351489</v>
      </c>
      <c r="D49" s="66">
        <v>257502</v>
      </c>
      <c r="E49" s="66">
        <v>323699</v>
      </c>
      <c r="F49" s="66">
        <v>359</v>
      </c>
      <c r="G49" s="66">
        <v>277742</v>
      </c>
      <c r="H49" s="66">
        <v>239018</v>
      </c>
      <c r="I49" s="66">
        <v>306888</v>
      </c>
      <c r="J49" s="66">
        <v>387660</v>
      </c>
      <c r="K49" s="66">
        <v>339587</v>
      </c>
      <c r="L49" s="66">
        <v>306571.5</v>
      </c>
      <c r="M49" s="66">
        <v>383164</v>
      </c>
      <c r="N49" s="66">
        <v>444688</v>
      </c>
      <c r="O49" s="66">
        <v>555284</v>
      </c>
      <c r="P49" s="66">
        <v>450587</v>
      </c>
      <c r="Q49" s="66">
        <v>538913</v>
      </c>
      <c r="R49" s="66">
        <v>551920</v>
      </c>
      <c r="S49" s="66">
        <v>441500</v>
      </c>
      <c r="T49" s="66">
        <v>434931</v>
      </c>
      <c r="U49" s="66">
        <v>674130</v>
      </c>
      <c r="V49" s="66">
        <v>578390</v>
      </c>
      <c r="W49" s="66">
        <v>507940</v>
      </c>
      <c r="X49" s="66">
        <v>537005</v>
      </c>
      <c r="Y49" s="66">
        <v>437107</v>
      </c>
      <c r="Z49" s="66">
        <v>459163</v>
      </c>
      <c r="AA49" s="66">
        <v>444718</v>
      </c>
      <c r="AB49" s="66">
        <v>398385</v>
      </c>
      <c r="AC49" s="66">
        <v>515881</v>
      </c>
      <c r="AD49" s="66">
        <v>476372</v>
      </c>
      <c r="AE49" s="66">
        <v>409237</v>
      </c>
      <c r="AF49" s="66">
        <v>506310</v>
      </c>
      <c r="AG49" s="66">
        <v>435218</v>
      </c>
      <c r="AH49" s="66">
        <v>444466</v>
      </c>
      <c r="AI49" s="66">
        <v>665510</v>
      </c>
      <c r="AJ49" s="66">
        <v>607687.80000000005</v>
      </c>
      <c r="AK49" s="66">
        <v>469541</v>
      </c>
      <c r="AL49" s="66">
        <v>459163</v>
      </c>
      <c r="AM49" s="66">
        <v>452524</v>
      </c>
      <c r="AN49" s="66">
        <v>424568</v>
      </c>
      <c r="AO49" s="66">
        <v>524996.25</v>
      </c>
      <c r="AP49" s="66">
        <v>1941</v>
      </c>
      <c r="AQ49" s="66">
        <v>2559</v>
      </c>
      <c r="AR49" s="66">
        <v>2972.7359999999999</v>
      </c>
      <c r="AS49" s="66">
        <v>1804.85</v>
      </c>
      <c r="AT49" s="66">
        <v>2204.4589999999998</v>
      </c>
      <c r="AU49" s="66">
        <v>2297</v>
      </c>
      <c r="AV49" s="66">
        <v>2493</v>
      </c>
      <c r="AW49" s="66">
        <v>3069</v>
      </c>
      <c r="AX49" s="66">
        <v>2718</v>
      </c>
      <c r="AY49" s="66">
        <v>1988.13</v>
      </c>
      <c r="AZ49" s="66">
        <v>2235</v>
      </c>
      <c r="BA49" s="66">
        <v>1933.088</v>
      </c>
      <c r="BB49" s="66">
        <v>1592</v>
      </c>
      <c r="BC49" s="66">
        <v>1546</v>
      </c>
      <c r="BD49" s="66">
        <v>2121.730943333333</v>
      </c>
      <c r="BE49" s="66">
        <v>2208</v>
      </c>
      <c r="BF49" s="66">
        <v>2223</v>
      </c>
      <c r="BG49" s="66">
        <v>2224</v>
      </c>
      <c r="BH49" s="66">
        <v>2075.0100000000002</v>
      </c>
      <c r="BI49" s="66">
        <v>1901</v>
      </c>
      <c r="BJ49" s="66">
        <v>1802</v>
      </c>
      <c r="BK49" s="66">
        <v>2000</v>
      </c>
      <c r="BL49" s="66">
        <v>2091</v>
      </c>
      <c r="BM49" s="66">
        <v>3793</v>
      </c>
      <c r="BN49" s="66">
        <v>1612</v>
      </c>
      <c r="BO49" s="66">
        <v>2004</v>
      </c>
      <c r="BP49" s="66">
        <v>4097</v>
      </c>
      <c r="BQ49" s="66">
        <v>2757</v>
      </c>
      <c r="BR49" s="66">
        <v>2152</v>
      </c>
      <c r="BS49" s="66">
        <v>1870</v>
      </c>
      <c r="BT49" s="66">
        <v>2096</v>
      </c>
      <c r="BU49" s="66">
        <v>3353</v>
      </c>
      <c r="BV49" s="66">
        <v>2876</v>
      </c>
      <c r="BW49" s="66">
        <v>1987</v>
      </c>
      <c r="BX49" s="66">
        <v>1980</v>
      </c>
      <c r="BY49" s="66">
        <v>2471</v>
      </c>
      <c r="BZ49" s="66">
        <f>+SUM(BN49:BY49)</f>
        <v>29255</v>
      </c>
      <c r="CA49" s="66">
        <v>1875</v>
      </c>
      <c r="CB49" s="66">
        <v>3124</v>
      </c>
      <c r="CC49" s="66">
        <v>2145</v>
      </c>
      <c r="CD49" s="66">
        <v>2049</v>
      </c>
      <c r="CE49" s="66">
        <v>2174</v>
      </c>
      <c r="CF49" s="66">
        <v>1921</v>
      </c>
      <c r="CG49" s="66">
        <v>2103</v>
      </c>
      <c r="CH49" s="66">
        <v>2874</v>
      </c>
      <c r="CI49" s="66">
        <v>2821</v>
      </c>
      <c r="CJ49" s="66">
        <v>2464</v>
      </c>
      <c r="CK49" s="66">
        <v>2182</v>
      </c>
      <c r="CL49" s="66">
        <v>4847</v>
      </c>
      <c r="CM49" s="66">
        <f>+SUM(CA49:CL49)</f>
        <v>30579</v>
      </c>
      <c r="CN49" s="66">
        <v>1901</v>
      </c>
      <c r="CO49" s="66">
        <v>2676</v>
      </c>
      <c r="CP49" s="66">
        <v>2386</v>
      </c>
      <c r="CQ49" s="66">
        <v>1836</v>
      </c>
      <c r="CR49" s="66">
        <v>2124</v>
      </c>
      <c r="CS49" s="66">
        <v>1955</v>
      </c>
      <c r="CT49" s="66">
        <v>2455.6293380000002</v>
      </c>
      <c r="CU49" s="66">
        <v>2455.6293380000002</v>
      </c>
      <c r="CV49" s="66">
        <v>2107.89</v>
      </c>
      <c r="CW49" s="66">
        <v>1959.55</v>
      </c>
      <c r="CX49" s="66">
        <v>2165.378757</v>
      </c>
      <c r="CY49" s="66">
        <v>2067.5099190000001</v>
      </c>
      <c r="CZ49" s="66">
        <f>+SUM(CN49:CY49)</f>
        <v>26089.587351999999</v>
      </c>
      <c r="DA49" s="66">
        <v>2105</v>
      </c>
      <c r="DB49" s="66">
        <v>2628.4153379999998</v>
      </c>
      <c r="DC49" s="66">
        <v>2709.507838</v>
      </c>
      <c r="DD49" s="66">
        <v>2177</v>
      </c>
      <c r="DE49" s="66">
        <v>2227</v>
      </c>
      <c r="DF49" s="66">
        <v>6327</v>
      </c>
      <c r="DG49" s="66">
        <v>2680</v>
      </c>
      <c r="DH49" s="66">
        <v>3085</v>
      </c>
      <c r="DI49" s="66">
        <v>5085</v>
      </c>
      <c r="DJ49" s="66">
        <v>2390</v>
      </c>
      <c r="DK49" s="66">
        <v>2549</v>
      </c>
      <c r="DL49" s="66">
        <v>2375</v>
      </c>
      <c r="DM49" s="66">
        <f>+SUM(DA49:DL49)</f>
        <v>36337.923175999997</v>
      </c>
      <c r="DN49" s="66">
        <v>2648</v>
      </c>
      <c r="DO49" s="66">
        <v>2420</v>
      </c>
      <c r="DP49" s="66">
        <v>2420</v>
      </c>
      <c r="DQ49" s="66">
        <v>2130</v>
      </c>
      <c r="DR49" s="66">
        <v>2278</v>
      </c>
      <c r="DS49" s="66">
        <v>2202</v>
      </c>
      <c r="DT49" s="66">
        <v>3002</v>
      </c>
      <c r="DU49" s="66">
        <v>2874</v>
      </c>
      <c r="DV49" s="66">
        <v>2617</v>
      </c>
      <c r="DW49" s="66">
        <v>2360</v>
      </c>
      <c r="DX49" s="66">
        <v>2475</v>
      </c>
      <c r="DY49" s="66">
        <v>2266</v>
      </c>
      <c r="DZ49" s="66">
        <f>+SUM(DN49:DY49)</f>
        <v>29692</v>
      </c>
      <c r="EA49" s="66">
        <v>2713</v>
      </c>
      <c r="EB49" s="66">
        <v>2603</v>
      </c>
      <c r="EC49" s="66">
        <v>0.92885220125786161</v>
      </c>
      <c r="ED49" s="66">
        <v>2177</v>
      </c>
      <c r="EE49" s="66">
        <v>2554</v>
      </c>
      <c r="EF49" s="66">
        <v>2456</v>
      </c>
      <c r="EG49" s="66">
        <v>2877.33</v>
      </c>
      <c r="EH49" s="66">
        <v>2732.8777380000001</v>
      </c>
      <c r="EI49" s="66">
        <v>2590.3243380000004</v>
      </c>
      <c r="EJ49" s="66">
        <v>2709.7448380000001</v>
      </c>
      <c r="EK49" s="66">
        <v>1993.4628379999999</v>
      </c>
      <c r="EL49" s="66">
        <v>2539.702757</v>
      </c>
      <c r="EM49" s="66">
        <f>+SUM(EA49:EL49)</f>
        <v>27947.371361201258</v>
      </c>
      <c r="EN49" s="66">
        <v>2537.4899999999998</v>
      </c>
      <c r="EO49" s="66">
        <v>2697.7689999999998</v>
      </c>
      <c r="EP49" s="66">
        <v>2372.8960000000002</v>
      </c>
      <c r="EQ49" s="66">
        <v>2380.7312569999999</v>
      </c>
      <c r="ER49" s="66">
        <v>2497.9333379999998</v>
      </c>
      <c r="ES49" s="66">
        <v>2358.0272570000002</v>
      </c>
      <c r="ET49" s="66">
        <v>2033.41</v>
      </c>
      <c r="EU49" s="66">
        <v>2922.57</v>
      </c>
      <c r="EV49" s="66">
        <v>2496.3132580000001</v>
      </c>
      <c r="EW49" s="66">
        <v>2613.049919</v>
      </c>
      <c r="EX49" s="66">
        <v>1984.0892570000001</v>
      </c>
      <c r="EY49" s="66">
        <v>2200.6868370000002</v>
      </c>
      <c r="EZ49" s="66">
        <f>+SUM(EN49:EY49)</f>
        <v>29094.966123000002</v>
      </c>
      <c r="FA49" s="66">
        <v>2736.3758379999999</v>
      </c>
      <c r="FB49" s="66">
        <v>2423.324838</v>
      </c>
      <c r="FC49" s="66">
        <v>2590</v>
      </c>
      <c r="FD49" s="66">
        <v>2711.5742570000002</v>
      </c>
      <c r="FE49" s="66">
        <v>2389</v>
      </c>
      <c r="FF49" s="66">
        <v>2150</v>
      </c>
      <c r="FG49" s="66">
        <v>2977.0358379999998</v>
      </c>
      <c r="FH49" s="66"/>
      <c r="FI49" s="66"/>
      <c r="FJ49" s="66"/>
      <c r="FK49" s="66"/>
      <c r="FL49" s="66"/>
      <c r="FM49" s="66">
        <f>+SUM(FA49:FL49)</f>
        <v>17977.310771</v>
      </c>
    </row>
    <row r="50" spans="2:169" s="33" customFormat="1" ht="15" customHeight="1">
      <c r="B50" s="43" t="s">
        <v>108</v>
      </c>
      <c r="C50" s="44">
        <f>+C49/C48</f>
        <v>1.0465093429561614</v>
      </c>
      <c r="D50" s="44">
        <f>+D49/D48</f>
        <v>0.91841014630249163</v>
      </c>
      <c r="E50" s="44">
        <v>1.1132054707838546</v>
      </c>
      <c r="F50" s="44">
        <v>1.0141242937853108</v>
      </c>
      <c r="G50" s="44">
        <v>1.0653865038205419</v>
      </c>
      <c r="H50" s="44">
        <v>1.000368308709664</v>
      </c>
      <c r="I50" s="44">
        <v>1.0345608759557168</v>
      </c>
      <c r="J50" s="44">
        <v>1.0001496380307635</v>
      </c>
      <c r="K50" s="44">
        <v>1.0004654876277512</v>
      </c>
      <c r="L50" s="44">
        <v>1.0013440684609354</v>
      </c>
      <c r="M50" s="44">
        <v>0.9578525288482691</v>
      </c>
      <c r="N50" s="44">
        <v>1.82214828352032</v>
      </c>
      <c r="O50" s="44">
        <v>1.1146722231255484</v>
      </c>
      <c r="P50" s="44">
        <v>0.81368790394377333</v>
      </c>
      <c r="Q50" s="44">
        <v>1.315390848869167</v>
      </c>
      <c r="R50" s="44">
        <v>0.97957676859646414</v>
      </c>
      <c r="S50" s="44">
        <v>0.99416784885946541</v>
      </c>
      <c r="T50" s="44">
        <v>1.030371158297225</v>
      </c>
      <c r="U50" s="44">
        <v>1.0041394144046856</v>
      </c>
      <c r="V50" s="44">
        <v>1.0405018385395304</v>
      </c>
      <c r="W50" s="44">
        <v>1.0768695858650532</v>
      </c>
      <c r="X50" s="44">
        <v>0.98260961850582518</v>
      </c>
      <c r="Y50" s="44">
        <f>+Y49/Y48</f>
        <v>1.027662510785464</v>
      </c>
      <c r="Z50" s="44">
        <v>1.0348477916434715</v>
      </c>
      <c r="AA50" s="44">
        <v>1.03</v>
      </c>
      <c r="AB50" s="44">
        <v>1.03</v>
      </c>
      <c r="AC50" s="44">
        <v>0.886393470790378</v>
      </c>
      <c r="AD50" s="44">
        <v>0.99997690933555561</v>
      </c>
      <c r="AE50" s="44">
        <v>0.94936042276588739</v>
      </c>
      <c r="AF50" s="44">
        <v>1.0000829600132737</v>
      </c>
      <c r="AG50" s="44">
        <v>0.99975879978774385</v>
      </c>
      <c r="AH50" s="44">
        <v>1.0000202494279538</v>
      </c>
      <c r="AI50" s="44">
        <v>0.90819395619991705</v>
      </c>
      <c r="AJ50" s="44">
        <v>1.144363280963115</v>
      </c>
      <c r="AK50" s="44">
        <v>1.0328685280873913</v>
      </c>
      <c r="AL50" s="44">
        <v>1.0348477916434715</v>
      </c>
      <c r="AM50" s="44">
        <v>0.99989173017391675</v>
      </c>
      <c r="AN50" s="44">
        <v>1.0126241726790293</v>
      </c>
      <c r="AO50" s="44">
        <v>1.0338703261342623</v>
      </c>
      <c r="AP50" s="44">
        <v>0.99131767109295199</v>
      </c>
      <c r="AQ50" s="44">
        <v>0.93360087559284932</v>
      </c>
      <c r="AR50" s="44">
        <v>1.0583892540986408</v>
      </c>
      <c r="AS50" s="44">
        <v>0.94956921224977686</v>
      </c>
      <c r="AT50" s="44">
        <v>1.0236129542729726</v>
      </c>
      <c r="AU50" s="44">
        <v>0.9314679643146796</v>
      </c>
      <c r="AV50" s="44">
        <v>1.0430962343096235</v>
      </c>
      <c r="AW50" s="44">
        <v>1</v>
      </c>
      <c r="AX50" s="44">
        <v>0.99596921949432027</v>
      </c>
      <c r="AY50" s="44">
        <v>1.0236853351732376</v>
      </c>
      <c r="AZ50" s="44">
        <v>1.0026917900403769</v>
      </c>
      <c r="BA50" s="44">
        <v>1.042046522860371</v>
      </c>
      <c r="BB50" s="44">
        <v>0.97073170731707314</v>
      </c>
      <c r="BC50" s="44">
        <v>0.97848101265822784</v>
      </c>
      <c r="BD50" s="44">
        <v>0.99918559971438559</v>
      </c>
      <c r="BE50" s="44">
        <v>0.8087912087912088</v>
      </c>
      <c r="BF50" s="44">
        <v>1.089171974522293</v>
      </c>
      <c r="BG50" s="44">
        <v>0.88888888888888884</v>
      </c>
      <c r="BH50" s="44">
        <v>1.0990751922710227</v>
      </c>
      <c r="BI50" s="44">
        <v>0.99947423764458465</v>
      </c>
      <c r="BJ50" s="44">
        <v>0.9955801104972376</v>
      </c>
      <c r="BK50" s="44">
        <v>0.84997875053123673</v>
      </c>
      <c r="BL50" s="44">
        <v>1.1241935483870968</v>
      </c>
      <c r="BM50" s="44">
        <v>1.0204465967177831</v>
      </c>
      <c r="BN50" s="44">
        <v>0.96700659868026395</v>
      </c>
      <c r="BO50" s="44">
        <v>0.95111532985287139</v>
      </c>
      <c r="BP50" s="44">
        <v>1.0101084812623273</v>
      </c>
      <c r="BQ50" s="44">
        <v>0.94031377899045021</v>
      </c>
      <c r="BR50" s="44">
        <v>0.8</v>
      </c>
      <c r="BS50" s="44">
        <v>0.91937069813176009</v>
      </c>
      <c r="BT50" s="44">
        <v>0.95056689342403633</v>
      </c>
      <c r="BU50" s="44">
        <v>1.343349358974359</v>
      </c>
      <c r="BV50" s="44">
        <v>1.0569643513414186</v>
      </c>
      <c r="BW50" s="44">
        <v>0.92504655493482313</v>
      </c>
      <c r="BX50" s="44">
        <v>0.88471849865951746</v>
      </c>
      <c r="BY50" s="44">
        <v>1.0720173535791757</v>
      </c>
      <c r="BZ50" s="44">
        <f>+AVERAGE(BN50:BY50)</f>
        <v>0.98504815815258351</v>
      </c>
      <c r="CA50" s="44">
        <v>0.95032944754181448</v>
      </c>
      <c r="CB50" s="44">
        <v>1.0970025563952017</v>
      </c>
      <c r="CC50" s="44">
        <v>0.82089552238805974</v>
      </c>
      <c r="CD50" s="44">
        <v>1.0229655516724914</v>
      </c>
      <c r="CE50" s="44">
        <v>0.98638838475499091</v>
      </c>
      <c r="CF50" s="44">
        <v>0.81294964028776984</v>
      </c>
      <c r="CG50" s="44">
        <v>0.85836734693877548</v>
      </c>
      <c r="CH50" s="44">
        <v>0.91035793474817861</v>
      </c>
      <c r="CI50" s="44">
        <v>1.0779518532670997</v>
      </c>
      <c r="CJ50" s="44">
        <v>1.2363271450075264</v>
      </c>
      <c r="CK50" s="44">
        <v>1.0064575645756457</v>
      </c>
      <c r="CL50" s="44">
        <v>1.0317156236696468</v>
      </c>
      <c r="CM50" s="44">
        <f>+AVERAGE(CA50:CL50)</f>
        <v>0.98430904760393345</v>
      </c>
      <c r="CN50" s="44">
        <v>0.98192148760330578</v>
      </c>
      <c r="CO50" s="44">
        <v>1.1348600508905853</v>
      </c>
      <c r="CP50" s="44">
        <v>0.92552366175329714</v>
      </c>
      <c r="CQ50" s="44">
        <v>0.90711462450592883</v>
      </c>
      <c r="CR50" s="44">
        <v>0.94316163410301956</v>
      </c>
      <c r="CS50" s="44">
        <v>0.85557986870897151</v>
      </c>
      <c r="CT50" s="44">
        <v>0.94879189159123645</v>
      </c>
      <c r="CU50" s="44">
        <v>0.94879189159123645</v>
      </c>
      <c r="CV50" s="44">
        <v>0.71792417807356035</v>
      </c>
      <c r="CW50" s="44">
        <v>0.94712293675535908</v>
      </c>
      <c r="CX50" s="44">
        <v>0.98591612197013567</v>
      </c>
      <c r="CY50" s="44">
        <v>0.89928827809411882</v>
      </c>
      <c r="CZ50" s="44">
        <f>+AVERAGE(CN50:CY50)</f>
        <v>0.93299971880339605</v>
      </c>
      <c r="DA50" s="44">
        <v>0.9104671280276817</v>
      </c>
      <c r="DB50" s="44">
        <v>1.0174180142472975</v>
      </c>
      <c r="DC50" s="44">
        <v>1.0188004710065457</v>
      </c>
      <c r="DD50" s="44">
        <v>0.9972514887769125</v>
      </c>
      <c r="DE50" s="44">
        <v>0.98409191338930624</v>
      </c>
      <c r="DF50" s="44">
        <v>0.97443400585245654</v>
      </c>
      <c r="DG50" s="44">
        <v>1.0136157337367624</v>
      </c>
      <c r="DH50" s="44">
        <v>1.0211850380668652</v>
      </c>
      <c r="DI50" s="44">
        <v>0.99452376295716804</v>
      </c>
      <c r="DJ50" s="44">
        <v>0.90325018896447473</v>
      </c>
      <c r="DK50" s="44">
        <v>1.1116441343218491</v>
      </c>
      <c r="DL50" s="44">
        <v>0.99289297658862874</v>
      </c>
      <c r="DM50" s="44">
        <f>+AVERAGE(DA50:DL50)</f>
        <v>0.99496457132799565</v>
      </c>
      <c r="DN50" s="44">
        <v>0.99138899288655935</v>
      </c>
      <c r="DO50" s="44">
        <v>0.96299243931555911</v>
      </c>
      <c r="DP50" s="44">
        <v>0.96299243931555911</v>
      </c>
      <c r="DQ50" s="44">
        <v>0.99254426840633736</v>
      </c>
      <c r="DR50" s="44">
        <v>0.97600685518423302</v>
      </c>
      <c r="DS50" s="44">
        <v>0.97476759628154053</v>
      </c>
      <c r="DT50" s="44">
        <v>1.038395019024559</v>
      </c>
      <c r="DU50" s="44">
        <v>1.0063025210084033</v>
      </c>
      <c r="DV50" s="44">
        <v>0.91695865451997194</v>
      </c>
      <c r="DW50" s="44">
        <v>0.92115534738485561</v>
      </c>
      <c r="DX50" s="44">
        <v>1.0549872122762147</v>
      </c>
      <c r="DY50" s="44">
        <v>1.0239493899683687</v>
      </c>
      <c r="DZ50" s="44">
        <f>+AVERAGE(DN50:DY50)</f>
        <v>0.98520339463101347</v>
      </c>
      <c r="EA50" s="44">
        <v>0.98475499092558982</v>
      </c>
      <c r="EB50" s="44">
        <v>1.0620155038759691</v>
      </c>
      <c r="EC50" s="44">
        <v>0.85218120266974706</v>
      </c>
      <c r="ED50" s="44">
        <v>0.93876670978870203</v>
      </c>
      <c r="EE50" s="44">
        <v>1.06</v>
      </c>
      <c r="EF50" s="44">
        <v>1.04</v>
      </c>
      <c r="EG50" s="44">
        <v>0.94558809030858715</v>
      </c>
      <c r="EH50" s="44">
        <v>0.9776613875653104</v>
      </c>
      <c r="EI50" s="44">
        <v>0.97888166636138585</v>
      </c>
      <c r="EJ50" s="44">
        <v>1.0253078120293415</v>
      </c>
      <c r="EK50" s="44">
        <v>0.92</v>
      </c>
      <c r="EL50" s="44">
        <v>1.0363448650934772</v>
      </c>
      <c r="EM50" s="44">
        <f>+AVERAGE(EA50:EL50)</f>
        <v>0.98512518571817587</v>
      </c>
      <c r="EN50" s="44">
        <v>0.96099208858961782</v>
      </c>
      <c r="EO50" s="44">
        <v>1.1065813593575864</v>
      </c>
      <c r="EP50" s="44">
        <v>0.91662411047253223</v>
      </c>
      <c r="EQ50" s="44">
        <v>0.91681850040595092</v>
      </c>
      <c r="ER50" s="44">
        <v>1.0626296061448666</v>
      </c>
      <c r="ES50" s="44">
        <v>1.001824301389914</v>
      </c>
      <c r="ET50" s="44">
        <v>1.0229089427377043</v>
      </c>
      <c r="EU50" s="44">
        <v>1.0699231577444472</v>
      </c>
      <c r="EV50" s="44">
        <v>0.96154199165370191</v>
      </c>
      <c r="EW50" s="44">
        <v>0.97</v>
      </c>
      <c r="EX50" s="44">
        <v>1.0030524992608925</v>
      </c>
      <c r="EY50" s="44">
        <v>0.96279604631920268</v>
      </c>
      <c r="EZ50" s="44">
        <f>+AVERAGE(EN50:EY50)</f>
        <v>0.99630771700636822</v>
      </c>
      <c r="FA50" s="44">
        <v>0.99527165408951268</v>
      </c>
      <c r="FB50" s="44">
        <v>0.99121807700740905</v>
      </c>
      <c r="FC50" s="44">
        <v>1.0212933753943219</v>
      </c>
      <c r="FD50" s="44">
        <v>0.97984335791202226</v>
      </c>
      <c r="FE50" s="44">
        <v>0.99005387484459184</v>
      </c>
      <c r="FF50" s="44">
        <v>0.9658580413297394</v>
      </c>
      <c r="FG50" s="44">
        <v>1.0023568739172903</v>
      </c>
      <c r="FH50" s="44"/>
      <c r="FI50" s="44"/>
      <c r="FJ50" s="44"/>
      <c r="FK50" s="44"/>
      <c r="FL50" s="44"/>
      <c r="FM50" s="44">
        <f>+AVERAGE(FA50:FL50)</f>
        <v>0.99227075064212678</v>
      </c>
    </row>
    <row r="51" spans="2:169" s="33" customFormat="1" ht="15" customHeight="1">
      <c r="B51" s="43" t="s">
        <v>109</v>
      </c>
      <c r="C51" s="44">
        <f>+(C46+C49)/(C45+C48)</f>
        <v>1.046516059115647</v>
      </c>
      <c r="D51" s="44">
        <f>+(D46+D49)/(D45+D48)</f>
        <v>0.91845046612980308</v>
      </c>
      <c r="E51" s="44">
        <v>1.1132455045341532</v>
      </c>
      <c r="F51" s="44">
        <v>1.018970189701897</v>
      </c>
      <c r="G51" s="44">
        <v>1.065370984074381</v>
      </c>
      <c r="H51" s="44">
        <v>1.000376654139429</v>
      </c>
      <c r="I51" s="44">
        <v>1.0345663364200548</v>
      </c>
      <c r="J51" s="44">
        <v>1.0001496333981745</v>
      </c>
      <c r="K51" s="44">
        <v>1.0004536790721379</v>
      </c>
      <c r="L51" s="44">
        <v>1.0013243713726758</v>
      </c>
      <c r="M51" s="44">
        <v>0.95784287503343324</v>
      </c>
      <c r="N51" s="44">
        <v>1.8220775442808737</v>
      </c>
      <c r="O51" s="44">
        <v>1.1146669289536755</v>
      </c>
      <c r="P51" s="44">
        <v>0.81369824424544812</v>
      </c>
      <c r="Q51" s="44">
        <v>1.2767430434822025</v>
      </c>
      <c r="R51" s="44">
        <v>1.0115275147330147</v>
      </c>
      <c r="S51" s="44">
        <v>1.0163146936605019</v>
      </c>
      <c r="T51" s="44">
        <v>0.99344644871382992</v>
      </c>
      <c r="U51" s="44">
        <v>1.0258792310118667</v>
      </c>
      <c r="V51" s="44">
        <v>1.1154890145078604</v>
      </c>
      <c r="W51" s="44">
        <v>1.0601739233673091</v>
      </c>
      <c r="X51" s="44">
        <v>1.0130439396876951</v>
      </c>
      <c r="Y51" s="44">
        <f>+AVERAGE(Y50,Y47)</f>
        <v>0.99383125539273198</v>
      </c>
      <c r="Z51" s="44">
        <v>1.1424238958217359</v>
      </c>
      <c r="AA51" s="44">
        <v>1.1399999999999999</v>
      </c>
      <c r="AB51" s="44">
        <v>1.1399999999999999</v>
      </c>
      <c r="AC51" s="44">
        <v>0.92319673539518898</v>
      </c>
      <c r="AD51" s="44">
        <v>1.0416551213344445</v>
      </c>
      <c r="AE51" s="44">
        <v>0.9746802113829437</v>
      </c>
      <c r="AF51" s="44">
        <v>1.0400414800066369</v>
      </c>
      <c r="AG51" s="44">
        <v>0.97904606656053861</v>
      </c>
      <c r="AH51" s="44">
        <v>1.040010124713977</v>
      </c>
      <c r="AI51" s="44">
        <v>0.81948159348457383</v>
      </c>
      <c r="AJ51" s="44">
        <v>1.0721816404815576</v>
      </c>
      <c r="AK51" s="44">
        <v>1.0164342640436956</v>
      </c>
      <c r="AL51" s="44">
        <v>1.1424238958217359</v>
      </c>
      <c r="AM51" s="44">
        <v>0.9230227881638815</v>
      </c>
      <c r="AN51" s="44">
        <v>1.0280512167742972</v>
      </c>
      <c r="AO51" s="44">
        <v>1.1597923059242741</v>
      </c>
      <c r="AP51" s="44">
        <v>0.88454772443536489</v>
      </c>
      <c r="AQ51" s="44">
        <v>1.0804368014327883</v>
      </c>
      <c r="AR51" s="44">
        <v>0.95227155012624354</v>
      </c>
      <c r="AS51" s="44">
        <v>1.0400019974292363</v>
      </c>
      <c r="AT51" s="44">
        <v>1.0118064771364863</v>
      </c>
      <c r="AU51" s="44">
        <v>1.0074006488240064</v>
      </c>
      <c r="AV51" s="44">
        <v>1.0015481171548117</v>
      </c>
      <c r="AW51" s="44">
        <v>1.0416666666666665</v>
      </c>
      <c r="AX51" s="44">
        <v>0.97798460974716006</v>
      </c>
      <c r="AY51" s="44">
        <v>0.99261189835584962</v>
      </c>
      <c r="AZ51" s="44">
        <v>0.96134589502018852</v>
      </c>
      <c r="BA51" s="44">
        <v>1.0810232614301856</v>
      </c>
      <c r="BB51" s="44">
        <v>1.0853658536585367</v>
      </c>
      <c r="BC51" s="44">
        <v>1.0070976491862569</v>
      </c>
      <c r="BD51" s="44">
        <v>1.0513169377882272</v>
      </c>
      <c r="BE51" s="44">
        <v>0.86991284577491479</v>
      </c>
      <c r="BF51" s="44">
        <v>1.0273446079508017</v>
      </c>
      <c r="BG51" s="44">
        <v>0.96057347670250892</v>
      </c>
      <c r="BH51" s="44">
        <v>0.94016259613551134</v>
      </c>
      <c r="BI51" s="44">
        <v>0.98545140453657809</v>
      </c>
      <c r="BJ51" s="44">
        <v>1.012075769534333</v>
      </c>
      <c r="BK51" s="44">
        <v>0.76248937526561833</v>
      </c>
      <c r="BL51" s="44">
        <v>1.1732078853046595</v>
      </c>
      <c r="BM51" s="44">
        <v>1.124509012644606</v>
      </c>
      <c r="BN51" s="44">
        <v>1.030378299340132</v>
      </c>
      <c r="BO51" s="44">
        <v>0.91458205517033808</v>
      </c>
      <c r="BP51" s="44">
        <v>1.0606097961867191</v>
      </c>
      <c r="BQ51" s="44">
        <v>0.9034902228285584</v>
      </c>
      <c r="BR51" s="44">
        <v>0.85945945945945956</v>
      </c>
      <c r="BS51" s="44">
        <v>1.10968534906588</v>
      </c>
      <c r="BT51" s="44">
        <v>0.87528344671201819</v>
      </c>
      <c r="BU51" s="44">
        <v>1.1390659838350057</v>
      </c>
      <c r="BV51" s="44">
        <v>0.97960999521958148</v>
      </c>
      <c r="BW51" s="44">
        <v>1.0066409245262351</v>
      </c>
      <c r="BX51" s="44">
        <v>0.87656977564554817</v>
      </c>
      <c r="BY51" s="44">
        <v>1.1382814040623153</v>
      </c>
      <c r="BZ51" s="44">
        <f>+AVERAGE(BN51:BY51)</f>
        <v>0.99113805933764931</v>
      </c>
      <c r="CA51" s="44">
        <v>0.87992662853281201</v>
      </c>
      <c r="CB51" s="44">
        <v>1.1318346115309343</v>
      </c>
      <c r="CC51" s="44">
        <v>0.83266998341625209</v>
      </c>
      <c r="CD51" s="44">
        <v>0.91426055361402347</v>
      </c>
      <c r="CE51" s="44">
        <v>0.79754201846445194</v>
      </c>
      <c r="CF51" s="44">
        <v>1.0064748201438849</v>
      </c>
      <c r="CG51" s="44">
        <v>1.02640589569161</v>
      </c>
      <c r="CH51" s="44">
        <v>0.92257027172191541</v>
      </c>
      <c r="CI51" s="44">
        <v>1.1968706634756552</v>
      </c>
      <c r="CJ51" s="44">
        <v>1.2803257346659254</v>
      </c>
      <c r="CK51" s="44">
        <v>1.0613683171715438</v>
      </c>
      <c r="CL51" s="44">
        <v>1.0783578118348234</v>
      </c>
      <c r="CM51" s="44">
        <f>+AVERAGE(CA51:CL51)</f>
        <v>1.0107172758553193</v>
      </c>
      <c r="CN51" s="44">
        <v>0.95014441727104071</v>
      </c>
      <c r="CO51" s="44">
        <v>1.0219754799907472</v>
      </c>
      <c r="CP51" s="44">
        <v>0.95139819451301222</v>
      </c>
      <c r="CQ51" s="44">
        <v>0.81676485942277566</v>
      </c>
      <c r="CR51" s="44">
        <v>0.97158081705150978</v>
      </c>
      <c r="CS51" s="44">
        <v>0.91616202737774155</v>
      </c>
      <c r="CT51" s="44">
        <v>0.82816953070127863</v>
      </c>
      <c r="CU51" s="44">
        <v>0.82816953070127863</v>
      </c>
      <c r="CV51" s="44">
        <v>0.74896208903678019</v>
      </c>
      <c r="CW51" s="44">
        <v>0.98707498189119303</v>
      </c>
      <c r="CX51" s="44">
        <v>1.1217459397729466</v>
      </c>
      <c r="CY51" s="44">
        <v>0.92079798520090561</v>
      </c>
      <c r="CZ51" s="44">
        <f>+AVERAGE(CN51:CY51)</f>
        <v>0.92191215441093421</v>
      </c>
      <c r="DA51" s="44">
        <v>0.91951927829955515</v>
      </c>
      <c r="DB51" s="44">
        <v>1.0969443012412958</v>
      </c>
      <c r="DC51" s="44">
        <v>1.1284478545508918</v>
      </c>
      <c r="DD51" s="44">
        <v>1.0611257443884563</v>
      </c>
      <c r="DE51" s="44">
        <v>1.0305074951561917</v>
      </c>
      <c r="DF51" s="44">
        <v>0.92769319340241874</v>
      </c>
      <c r="DG51" s="44">
        <v>1.0068078668683813</v>
      </c>
      <c r="DH51" s="44">
        <v>1.0105925190334326</v>
      </c>
      <c r="DI51" s="44">
        <v>1.0741849584016609</v>
      </c>
      <c r="DJ51" s="44">
        <v>0.92530930500855313</v>
      </c>
      <c r="DK51" s="44">
        <v>1.0320125433514007</v>
      </c>
      <c r="DL51" s="44">
        <v>0.9839464882943143</v>
      </c>
      <c r="DM51" s="44">
        <f>+AVERAGE(DA51:DL51)</f>
        <v>1.0164242956663794</v>
      </c>
      <c r="DN51" s="44">
        <v>0.99343205300436566</v>
      </c>
      <c r="DO51" s="44">
        <v>0.96798270614426607</v>
      </c>
      <c r="DP51" s="44">
        <v>0.95768669584825572</v>
      </c>
      <c r="DQ51" s="44">
        <v>0.97127213420316871</v>
      </c>
      <c r="DR51" s="44">
        <v>1.0296700942587831</v>
      </c>
      <c r="DS51" s="44">
        <v>1.030240940997913</v>
      </c>
      <c r="DT51" s="44">
        <v>0.95536772227823696</v>
      </c>
      <c r="DU51" s="44">
        <v>1.0397366263578602</v>
      </c>
      <c r="DV51" s="44">
        <v>0.94628420530876645</v>
      </c>
      <c r="DW51" s="44">
        <v>0.90175414428066314</v>
      </c>
      <c r="DX51" s="44">
        <v>1.1703507489952503</v>
      </c>
      <c r="DY51" s="44">
        <v>0.94947469498418435</v>
      </c>
      <c r="DZ51" s="44">
        <f>+AVERAGE(DN51:DY51)</f>
        <v>0.99277106388847614</v>
      </c>
      <c r="EA51" s="44">
        <v>0.94889999999999997</v>
      </c>
      <c r="EB51" s="44">
        <v>1.0310077519379846</v>
      </c>
      <c r="EC51" s="44"/>
      <c r="ED51" s="44">
        <v>1.0483307233154036</v>
      </c>
      <c r="EE51" s="44">
        <v>0.97</v>
      </c>
      <c r="EF51" s="44">
        <v>0.94</v>
      </c>
      <c r="EG51" s="44">
        <v>1.0425614870147588</v>
      </c>
      <c r="EH51" s="44">
        <v>0.94535243291309001</v>
      </c>
      <c r="EI51" s="44">
        <v>1.0019408331806929</v>
      </c>
      <c r="EJ51" s="44">
        <v>1.0751539060146706</v>
      </c>
      <c r="EK51" s="44">
        <v>0.9</v>
      </c>
      <c r="EL51" s="44">
        <v>1.2767931222019109</v>
      </c>
      <c r="EM51" s="44">
        <f>+AVERAGE(EA51:EL51)</f>
        <v>1.016367296052592</v>
      </c>
      <c r="EN51" s="44">
        <v>0.99212395127155317</v>
      </c>
      <c r="EO51" s="44">
        <v>1.0199573463454599</v>
      </c>
      <c r="EP51" s="44">
        <v>1.0037666006908115</v>
      </c>
      <c r="EQ51" s="44">
        <v>1.0459092502029754</v>
      </c>
      <c r="ER51" s="44">
        <v>1.0670290887867191</v>
      </c>
      <c r="ES51" s="44">
        <v>1.0357958716251896</v>
      </c>
      <c r="ET51" s="44">
        <v>1.0239544713688522</v>
      </c>
      <c r="EU51" s="44">
        <v>1.012234306144951</v>
      </c>
      <c r="EV51" s="44">
        <v>1.0272826237338277</v>
      </c>
      <c r="EW51" s="44">
        <v>1.05</v>
      </c>
      <c r="EX51" s="44">
        <v>1.0140262496304462</v>
      </c>
      <c r="EY51" s="44">
        <v>1.0545687548669185</v>
      </c>
      <c r="EZ51" s="44">
        <f>+AVERAGE(EN51:EY51)</f>
        <v>1.0288873762223087</v>
      </c>
      <c r="FA51" s="44">
        <v>1.0082741249170968</v>
      </c>
      <c r="FB51" s="44">
        <v>1.04106358395825</v>
      </c>
      <c r="FC51" s="44">
        <v>1.0199059469564202</v>
      </c>
      <c r="FD51" s="44">
        <v>1.0240125880469202</v>
      </c>
      <c r="FE51" s="44">
        <v>1.0334884758838343</v>
      </c>
      <c r="FF51" s="44">
        <v>0.98292902066486976</v>
      </c>
      <c r="FG51" s="44">
        <v>1.0706228814030896</v>
      </c>
      <c r="FH51" s="44"/>
      <c r="FI51" s="44"/>
      <c r="FJ51" s="44"/>
      <c r="FK51" s="44"/>
      <c r="FL51" s="44"/>
      <c r="FM51" s="44">
        <f>+AVERAGE(FA51:FL51)</f>
        <v>1.0257566602614971</v>
      </c>
    </row>
    <row r="52" spans="2:169" s="33" customFormat="1" ht="15" customHeight="1">
      <c r="C52" s="65"/>
    </row>
    <row r="53" spans="2:169" s="33" customFormat="1" ht="15" customHeight="1">
      <c r="B53" s="40" t="s">
        <v>110</v>
      </c>
      <c r="C53" s="41"/>
    </row>
    <row r="54" spans="2:169" s="3" customFormat="1" ht="15">
      <c r="B54" s="105" t="s">
        <v>12</v>
      </c>
      <c r="C54" s="99">
        <v>2013</v>
      </c>
      <c r="D54" s="99"/>
      <c r="E54" s="99"/>
      <c r="F54" s="99">
        <v>2014</v>
      </c>
      <c r="G54" s="99"/>
      <c r="H54" s="99"/>
      <c r="I54" s="99"/>
      <c r="J54" s="99"/>
      <c r="K54" s="99"/>
      <c r="L54" s="99"/>
      <c r="M54" s="99"/>
      <c r="N54" s="99"/>
      <c r="O54" s="99"/>
      <c r="P54" s="99"/>
      <c r="Q54" s="99"/>
      <c r="R54" s="99">
        <v>2015</v>
      </c>
      <c r="S54" s="99"/>
      <c r="T54" s="99"/>
      <c r="U54" s="99"/>
      <c r="V54" s="99"/>
      <c r="W54" s="99"/>
      <c r="X54" s="99"/>
      <c r="Y54" s="99"/>
      <c r="Z54" s="99"/>
      <c r="AA54" s="99"/>
      <c r="AB54" s="99"/>
      <c r="AC54" s="99"/>
      <c r="AD54" s="99">
        <v>2016</v>
      </c>
      <c r="AE54" s="99"/>
      <c r="AF54" s="99"/>
      <c r="AG54" s="99"/>
      <c r="AH54" s="99"/>
      <c r="AI54" s="99"/>
      <c r="AJ54" s="99"/>
      <c r="AK54" s="99"/>
      <c r="AL54" s="99"/>
      <c r="AM54" s="99"/>
      <c r="AN54" s="99"/>
      <c r="AO54" s="99"/>
      <c r="AP54" s="99">
        <v>2017</v>
      </c>
      <c r="AQ54" s="99"/>
      <c r="AR54" s="99"/>
      <c r="AS54" s="99"/>
      <c r="AT54" s="99"/>
      <c r="AU54" s="99"/>
      <c r="AV54" s="99"/>
      <c r="AW54" s="99"/>
      <c r="AX54" s="99"/>
      <c r="AY54" s="99"/>
      <c r="AZ54" s="99"/>
      <c r="BA54" s="99"/>
      <c r="BB54" s="99">
        <v>2018</v>
      </c>
      <c r="BC54" s="99"/>
      <c r="BD54" s="99"/>
      <c r="BE54" s="99"/>
      <c r="BF54" s="99"/>
      <c r="BG54" s="99"/>
      <c r="BH54" s="99"/>
      <c r="BI54" s="99"/>
      <c r="BJ54" s="99"/>
      <c r="BK54" s="99"/>
      <c r="BL54" s="99"/>
      <c r="BM54" s="99"/>
      <c r="BN54" s="99">
        <v>2019</v>
      </c>
      <c r="BO54" s="99"/>
      <c r="BP54" s="99"/>
      <c r="BQ54" s="99"/>
      <c r="BR54" s="99"/>
      <c r="BS54" s="99"/>
      <c r="BT54" s="99"/>
      <c r="BU54" s="99"/>
      <c r="BV54" s="99"/>
      <c r="BW54" s="99"/>
      <c r="BX54" s="99"/>
      <c r="BY54" s="99"/>
      <c r="BZ54" s="100" t="s">
        <v>20</v>
      </c>
      <c r="CA54" s="99">
        <v>2020</v>
      </c>
      <c r="CB54" s="99"/>
      <c r="CC54" s="99"/>
      <c r="CD54" s="99"/>
      <c r="CE54" s="99"/>
      <c r="CF54" s="99"/>
      <c r="CG54" s="99"/>
      <c r="CH54" s="99"/>
      <c r="CI54" s="99"/>
      <c r="CJ54" s="99"/>
      <c r="CK54" s="99"/>
      <c r="CL54" s="99"/>
      <c r="CM54" s="100" t="s">
        <v>21</v>
      </c>
      <c r="CN54" s="99">
        <v>2021</v>
      </c>
      <c r="CO54" s="99"/>
      <c r="CP54" s="99"/>
      <c r="CQ54" s="99"/>
      <c r="CR54" s="99"/>
      <c r="CS54" s="99"/>
      <c r="CT54" s="99"/>
      <c r="CU54" s="99"/>
      <c r="CV54" s="99"/>
      <c r="CW54" s="99"/>
      <c r="CX54" s="99"/>
      <c r="CY54" s="99"/>
      <c r="CZ54" s="100" t="s">
        <v>22</v>
      </c>
      <c r="DA54" s="99">
        <v>2022</v>
      </c>
      <c r="DB54" s="99"/>
      <c r="DC54" s="99"/>
      <c r="DD54" s="99"/>
      <c r="DE54" s="99"/>
      <c r="DF54" s="99"/>
      <c r="DG54" s="99"/>
      <c r="DH54" s="99"/>
      <c r="DI54" s="99"/>
      <c r="DJ54" s="99"/>
      <c r="DK54" s="99"/>
      <c r="DL54" s="99"/>
      <c r="DM54" s="100" t="s">
        <v>23</v>
      </c>
      <c r="DN54" s="99">
        <v>2023</v>
      </c>
      <c r="DO54" s="99"/>
      <c r="DP54" s="99"/>
      <c r="DQ54" s="99"/>
      <c r="DR54" s="99"/>
      <c r="DS54" s="99"/>
      <c r="DT54" s="99"/>
      <c r="DU54" s="99"/>
      <c r="DV54" s="99"/>
      <c r="DW54" s="99"/>
      <c r="DX54" s="99"/>
      <c r="DY54" s="99"/>
      <c r="DZ54" s="100" t="s">
        <v>24</v>
      </c>
      <c r="EA54" s="99">
        <v>2024</v>
      </c>
      <c r="EB54" s="99"/>
      <c r="EC54" s="99"/>
      <c r="ED54" s="99"/>
      <c r="EE54" s="99"/>
      <c r="EF54" s="99"/>
      <c r="EG54" s="99"/>
      <c r="EH54" s="99"/>
      <c r="EI54" s="99"/>
      <c r="EJ54" s="99"/>
      <c r="EK54" s="99"/>
      <c r="EL54" s="99"/>
      <c r="EM54" s="100" t="s">
        <v>25</v>
      </c>
      <c r="EN54" s="99">
        <v>2025</v>
      </c>
      <c r="EO54" s="99"/>
      <c r="EP54" s="99"/>
      <c r="EQ54" s="99"/>
      <c r="ER54" s="99"/>
      <c r="ES54" s="99"/>
      <c r="ET54" s="99"/>
      <c r="EU54" s="99"/>
      <c r="EV54" s="99"/>
      <c r="EW54" s="99"/>
      <c r="EX54" s="99"/>
      <c r="EY54" s="99"/>
      <c r="EZ54" s="100" t="s">
        <v>26</v>
      </c>
      <c r="FA54" s="99">
        <v>2026</v>
      </c>
      <c r="FB54" s="99"/>
      <c r="FC54" s="99"/>
      <c r="FD54" s="99"/>
      <c r="FE54" s="99"/>
      <c r="FF54" s="99"/>
      <c r="FG54" s="99"/>
      <c r="FH54" s="99"/>
      <c r="FI54" s="99"/>
      <c r="FJ54" s="99"/>
      <c r="FK54" s="99"/>
      <c r="FL54" s="99"/>
      <c r="FM54" s="100" t="s">
        <v>158</v>
      </c>
    </row>
    <row r="55" spans="2:169" s="3" customFormat="1" ht="30">
      <c r="B55" s="106"/>
      <c r="C55" s="11" t="s">
        <v>36</v>
      </c>
      <c r="D55" s="11" t="s">
        <v>37</v>
      </c>
      <c r="E55" s="11" t="s">
        <v>38</v>
      </c>
      <c r="F55" s="11" t="s">
        <v>27</v>
      </c>
      <c r="G55" s="11" t="s">
        <v>28</v>
      </c>
      <c r="H55" s="11" t="s">
        <v>29</v>
      </c>
      <c r="I55" s="11" t="s">
        <v>30</v>
      </c>
      <c r="J55" s="11" t="s">
        <v>31</v>
      </c>
      <c r="K55" s="11" t="s">
        <v>32</v>
      </c>
      <c r="L55" s="11" t="s">
        <v>33</v>
      </c>
      <c r="M55" s="11" t="s">
        <v>34</v>
      </c>
      <c r="N55" s="11" t="s">
        <v>35</v>
      </c>
      <c r="O55" s="11" t="s">
        <v>36</v>
      </c>
      <c r="P55" s="11" t="s">
        <v>37</v>
      </c>
      <c r="Q55" s="11" t="s">
        <v>38</v>
      </c>
      <c r="R55" s="11" t="s">
        <v>27</v>
      </c>
      <c r="S55" s="11" t="s">
        <v>28</v>
      </c>
      <c r="T55" s="11" t="s">
        <v>29</v>
      </c>
      <c r="U55" s="11" t="s">
        <v>30</v>
      </c>
      <c r="V55" s="11" t="s">
        <v>31</v>
      </c>
      <c r="W55" s="11" t="s">
        <v>32</v>
      </c>
      <c r="X55" s="11" t="s">
        <v>33</v>
      </c>
      <c r="Y55" s="11" t="s">
        <v>34</v>
      </c>
      <c r="Z55" s="11" t="s">
        <v>35</v>
      </c>
      <c r="AA55" s="11" t="s">
        <v>36</v>
      </c>
      <c r="AB55" s="11" t="s">
        <v>37</v>
      </c>
      <c r="AC55" s="11" t="s">
        <v>38</v>
      </c>
      <c r="AD55" s="11" t="s">
        <v>27</v>
      </c>
      <c r="AE55" s="11" t="s">
        <v>28</v>
      </c>
      <c r="AF55" s="11" t="s">
        <v>29</v>
      </c>
      <c r="AG55" s="11" t="s">
        <v>30</v>
      </c>
      <c r="AH55" s="11" t="s">
        <v>31</v>
      </c>
      <c r="AI55" s="11" t="s">
        <v>32</v>
      </c>
      <c r="AJ55" s="11" t="s">
        <v>33</v>
      </c>
      <c r="AK55" s="11" t="s">
        <v>34</v>
      </c>
      <c r="AL55" s="11" t="s">
        <v>35</v>
      </c>
      <c r="AM55" s="11" t="s">
        <v>36</v>
      </c>
      <c r="AN55" s="11" t="s">
        <v>37</v>
      </c>
      <c r="AO55" s="11" t="s">
        <v>38</v>
      </c>
      <c r="AP55" s="11" t="s">
        <v>27</v>
      </c>
      <c r="AQ55" s="11" t="s">
        <v>28</v>
      </c>
      <c r="AR55" s="11" t="s">
        <v>29</v>
      </c>
      <c r="AS55" s="11" t="s">
        <v>30</v>
      </c>
      <c r="AT55" s="11" t="s">
        <v>31</v>
      </c>
      <c r="AU55" s="11" t="s">
        <v>32</v>
      </c>
      <c r="AV55" s="11" t="s">
        <v>33</v>
      </c>
      <c r="AW55" s="11" t="s">
        <v>34</v>
      </c>
      <c r="AX55" s="11" t="s">
        <v>35</v>
      </c>
      <c r="AY55" s="11" t="s">
        <v>36</v>
      </c>
      <c r="AZ55" s="11" t="s">
        <v>37</v>
      </c>
      <c r="BA55" s="11" t="s">
        <v>38</v>
      </c>
      <c r="BB55" s="11" t="s">
        <v>27</v>
      </c>
      <c r="BC55" s="11" t="s">
        <v>28</v>
      </c>
      <c r="BD55" s="11" t="s">
        <v>29</v>
      </c>
      <c r="BE55" s="11" t="s">
        <v>30</v>
      </c>
      <c r="BF55" s="11" t="s">
        <v>31</v>
      </c>
      <c r="BG55" s="11" t="s">
        <v>32</v>
      </c>
      <c r="BH55" s="11" t="s">
        <v>33</v>
      </c>
      <c r="BI55" s="11" t="s">
        <v>34</v>
      </c>
      <c r="BJ55" s="11" t="s">
        <v>35</v>
      </c>
      <c r="BK55" s="11" t="s">
        <v>36</v>
      </c>
      <c r="BL55" s="11" t="s">
        <v>37</v>
      </c>
      <c r="BM55" s="11" t="s">
        <v>38</v>
      </c>
      <c r="BN55" s="11" t="s">
        <v>27</v>
      </c>
      <c r="BO55" s="11" t="s">
        <v>28</v>
      </c>
      <c r="BP55" s="11" t="s">
        <v>29</v>
      </c>
      <c r="BQ55" s="11" t="s">
        <v>30</v>
      </c>
      <c r="BR55" s="11" t="s">
        <v>31</v>
      </c>
      <c r="BS55" s="11" t="s">
        <v>32</v>
      </c>
      <c r="BT55" s="11" t="s">
        <v>33</v>
      </c>
      <c r="BU55" s="11" t="s">
        <v>34</v>
      </c>
      <c r="BV55" s="11" t="s">
        <v>35</v>
      </c>
      <c r="BW55" s="11" t="s">
        <v>36</v>
      </c>
      <c r="BX55" s="11" t="s">
        <v>37</v>
      </c>
      <c r="BY55" s="11" t="s">
        <v>38</v>
      </c>
      <c r="BZ55" s="101"/>
      <c r="CA55" s="11" t="s">
        <v>27</v>
      </c>
      <c r="CB55" s="11" t="s">
        <v>28</v>
      </c>
      <c r="CC55" s="11" t="s">
        <v>29</v>
      </c>
      <c r="CD55" s="11" t="s">
        <v>30</v>
      </c>
      <c r="CE55" s="11" t="s">
        <v>31</v>
      </c>
      <c r="CF55" s="11" t="s">
        <v>32</v>
      </c>
      <c r="CG55" s="11" t="s">
        <v>33</v>
      </c>
      <c r="CH55" s="11" t="s">
        <v>34</v>
      </c>
      <c r="CI55" s="11" t="s">
        <v>35</v>
      </c>
      <c r="CJ55" s="11" t="s">
        <v>36</v>
      </c>
      <c r="CK55" s="11" t="s">
        <v>37</v>
      </c>
      <c r="CL55" s="11" t="s">
        <v>38</v>
      </c>
      <c r="CM55" s="101"/>
      <c r="CN55" s="11" t="s">
        <v>27</v>
      </c>
      <c r="CO55" s="11" t="s">
        <v>28</v>
      </c>
      <c r="CP55" s="11" t="s">
        <v>29</v>
      </c>
      <c r="CQ55" s="11" t="s">
        <v>30</v>
      </c>
      <c r="CR55" s="11" t="s">
        <v>31</v>
      </c>
      <c r="CS55" s="11" t="s">
        <v>32</v>
      </c>
      <c r="CT55" s="11" t="s">
        <v>33</v>
      </c>
      <c r="CU55" s="11" t="s">
        <v>34</v>
      </c>
      <c r="CV55" s="11" t="s">
        <v>35</v>
      </c>
      <c r="CW55" s="11" t="s">
        <v>36</v>
      </c>
      <c r="CX55" s="11" t="s">
        <v>37</v>
      </c>
      <c r="CY55" s="11" t="s">
        <v>38</v>
      </c>
      <c r="CZ55" s="101"/>
      <c r="DA55" s="11" t="s">
        <v>27</v>
      </c>
      <c r="DB55" s="11" t="s">
        <v>28</v>
      </c>
      <c r="DC55" s="11" t="s">
        <v>29</v>
      </c>
      <c r="DD55" s="11" t="s">
        <v>30</v>
      </c>
      <c r="DE55" s="11" t="s">
        <v>31</v>
      </c>
      <c r="DF55" s="11" t="s">
        <v>32</v>
      </c>
      <c r="DG55" s="11" t="s">
        <v>33</v>
      </c>
      <c r="DH55" s="11" t="s">
        <v>34</v>
      </c>
      <c r="DI55" s="11" t="s">
        <v>35</v>
      </c>
      <c r="DJ55" s="11" t="s">
        <v>36</v>
      </c>
      <c r="DK55" s="11" t="s">
        <v>37</v>
      </c>
      <c r="DL55" s="11" t="s">
        <v>38</v>
      </c>
      <c r="DM55" s="101"/>
      <c r="DN55" s="11" t="s">
        <v>27</v>
      </c>
      <c r="DO55" s="11" t="s">
        <v>28</v>
      </c>
      <c r="DP55" s="11" t="s">
        <v>29</v>
      </c>
      <c r="DQ55" s="11" t="s">
        <v>30</v>
      </c>
      <c r="DR55" s="11" t="s">
        <v>31</v>
      </c>
      <c r="DS55" s="11" t="s">
        <v>32</v>
      </c>
      <c r="DT55" s="11" t="s">
        <v>33</v>
      </c>
      <c r="DU55" s="11" t="s">
        <v>34</v>
      </c>
      <c r="DV55" s="11" t="s">
        <v>35</v>
      </c>
      <c r="DW55" s="11" t="s">
        <v>36</v>
      </c>
      <c r="DX55" s="11" t="s">
        <v>37</v>
      </c>
      <c r="DY55" s="11" t="s">
        <v>38</v>
      </c>
      <c r="DZ55" s="101"/>
      <c r="EA55" s="11" t="s">
        <v>27</v>
      </c>
      <c r="EB55" s="11" t="s">
        <v>28</v>
      </c>
      <c r="EC55" s="11" t="s">
        <v>29</v>
      </c>
      <c r="ED55" s="11" t="s">
        <v>30</v>
      </c>
      <c r="EE55" s="11" t="s">
        <v>31</v>
      </c>
      <c r="EF55" s="11" t="s">
        <v>32</v>
      </c>
      <c r="EG55" s="11" t="s">
        <v>33</v>
      </c>
      <c r="EH55" s="11" t="s">
        <v>34</v>
      </c>
      <c r="EI55" s="11" t="s">
        <v>35</v>
      </c>
      <c r="EJ55" s="11" t="s">
        <v>36</v>
      </c>
      <c r="EK55" s="11" t="s">
        <v>37</v>
      </c>
      <c r="EL55" s="11" t="s">
        <v>38</v>
      </c>
      <c r="EM55" s="101"/>
      <c r="EN55" s="11" t="s">
        <v>27</v>
      </c>
      <c r="EO55" s="11" t="s">
        <v>28</v>
      </c>
      <c r="EP55" s="11" t="s">
        <v>29</v>
      </c>
      <c r="EQ55" s="11" t="s">
        <v>30</v>
      </c>
      <c r="ER55" s="11" t="s">
        <v>31</v>
      </c>
      <c r="ES55" s="11" t="s">
        <v>32</v>
      </c>
      <c r="ET55" s="11" t="s">
        <v>33</v>
      </c>
      <c r="EU55" s="11" t="s">
        <v>34</v>
      </c>
      <c r="EV55" s="11" t="s">
        <v>35</v>
      </c>
      <c r="EW55" s="11" t="s">
        <v>36</v>
      </c>
      <c r="EX55" s="11" t="s">
        <v>37</v>
      </c>
      <c r="EY55" s="11" t="s">
        <v>38</v>
      </c>
      <c r="EZ55" s="101"/>
      <c r="FA55" s="11" t="s">
        <v>27</v>
      </c>
      <c r="FB55" s="11" t="s">
        <v>28</v>
      </c>
      <c r="FC55" s="11" t="s">
        <v>29</v>
      </c>
      <c r="FD55" s="11" t="s">
        <v>30</v>
      </c>
      <c r="FE55" s="11" t="s">
        <v>31</v>
      </c>
      <c r="FF55" s="11" t="s">
        <v>32</v>
      </c>
      <c r="FG55" s="11" t="s">
        <v>33</v>
      </c>
      <c r="FH55" s="11" t="s">
        <v>34</v>
      </c>
      <c r="FI55" s="11" t="s">
        <v>35</v>
      </c>
      <c r="FJ55" s="11" t="s">
        <v>36</v>
      </c>
      <c r="FK55" s="11" t="s">
        <v>37</v>
      </c>
      <c r="FL55" s="11" t="s">
        <v>38</v>
      </c>
      <c r="FM55" s="101"/>
    </row>
    <row r="56" spans="2:169" s="68" customFormat="1" ht="15" customHeight="1">
      <c r="B56" s="67" t="s">
        <v>111</v>
      </c>
      <c r="C56" s="51">
        <v>1091421</v>
      </c>
      <c r="D56" s="51">
        <v>1158293</v>
      </c>
      <c r="E56" s="51">
        <v>608585</v>
      </c>
      <c r="F56" s="51">
        <v>668684</v>
      </c>
      <c r="G56" s="51">
        <v>1083656</v>
      </c>
      <c r="H56" s="51">
        <v>1207057</v>
      </c>
      <c r="I56" s="51">
        <v>1200784</v>
      </c>
      <c r="J56" s="51">
        <v>1360327</v>
      </c>
      <c r="K56" s="51">
        <v>1302573</v>
      </c>
      <c r="L56" s="51">
        <v>1429015</v>
      </c>
      <c r="M56" s="51">
        <v>2161283</v>
      </c>
      <c r="N56" s="51">
        <v>2202845</v>
      </c>
      <c r="O56" s="51">
        <v>2323919</v>
      </c>
      <c r="P56" s="51">
        <v>2254038</v>
      </c>
      <c r="Q56" s="51">
        <v>2390945</v>
      </c>
      <c r="R56" s="51">
        <v>2154836</v>
      </c>
      <c r="S56" s="51">
        <v>2032087</v>
      </c>
      <c r="T56" s="51">
        <v>2287263</v>
      </c>
      <c r="U56" s="51">
        <v>2209172</v>
      </c>
      <c r="V56" s="51">
        <v>2286533</v>
      </c>
      <c r="W56" s="51">
        <v>2175806</v>
      </c>
      <c r="X56" s="51">
        <v>2152770</v>
      </c>
      <c r="Y56" s="51">
        <v>2161246</v>
      </c>
      <c r="Z56" s="51">
        <v>2098382</v>
      </c>
      <c r="AA56" s="51">
        <v>2124532</v>
      </c>
      <c r="AB56" s="51">
        <v>2145743</v>
      </c>
      <c r="AC56" s="51">
        <v>2262923</v>
      </c>
      <c r="AD56" s="51">
        <v>2081481</v>
      </c>
      <c r="AE56" s="51">
        <v>2021597</v>
      </c>
      <c r="AF56" s="51">
        <v>2086051</v>
      </c>
      <c r="AG56" s="51">
        <v>2089615</v>
      </c>
      <c r="AH56" s="51">
        <v>2158430</v>
      </c>
      <c r="AI56" s="51">
        <v>2104143</v>
      </c>
      <c r="AJ56" s="51">
        <v>2107699</v>
      </c>
      <c r="AK56" s="51">
        <v>2144115</v>
      </c>
      <c r="AL56" s="51">
        <v>2098382</v>
      </c>
      <c r="AM56" s="51">
        <v>2211131</v>
      </c>
      <c r="AN56" s="51">
        <v>2119360</v>
      </c>
      <c r="AO56" s="51">
        <v>2248059</v>
      </c>
      <c r="AP56" s="51">
        <v>2082802</v>
      </c>
      <c r="AQ56" s="51">
        <v>1955149</v>
      </c>
      <c r="AR56" s="51">
        <v>2144650</v>
      </c>
      <c r="AS56" s="51">
        <v>2046737</v>
      </c>
      <c r="AT56" s="51">
        <v>2192150</v>
      </c>
      <c r="AU56" s="51">
        <v>2081006</v>
      </c>
      <c r="AV56" s="51">
        <v>2093248</v>
      </c>
      <c r="AW56" s="51">
        <v>2101357</v>
      </c>
      <c r="AX56" s="51">
        <v>2021.229</v>
      </c>
      <c r="AY56" s="51">
        <v>2052853</v>
      </c>
      <c r="AZ56" s="51">
        <v>2011832</v>
      </c>
      <c r="BA56" s="51">
        <v>2055436</v>
      </c>
      <c r="BB56" s="51">
        <v>1883016</v>
      </c>
      <c r="BC56" s="51">
        <v>1809467</v>
      </c>
      <c r="BD56" s="51">
        <v>1996189</v>
      </c>
      <c r="BE56" s="51">
        <v>1936344</v>
      </c>
      <c r="BF56" s="51">
        <v>2062536</v>
      </c>
      <c r="BG56" s="51">
        <v>2002040</v>
      </c>
      <c r="BH56" s="51">
        <v>2100599</v>
      </c>
      <c r="BI56" s="51">
        <v>2100599</v>
      </c>
      <c r="BJ56" s="51">
        <v>2241430</v>
      </c>
      <c r="BK56" s="51">
        <v>2364158</v>
      </c>
      <c r="BL56" s="51">
        <v>2320079</v>
      </c>
      <c r="BM56" s="51">
        <v>2473355</v>
      </c>
      <c r="BN56" s="51">
        <v>2315913</v>
      </c>
      <c r="BO56" s="51">
        <v>5058</v>
      </c>
      <c r="BP56" s="51">
        <v>2487545</v>
      </c>
      <c r="BQ56" s="51">
        <v>2520382</v>
      </c>
      <c r="BR56" s="51">
        <v>2767962</v>
      </c>
      <c r="BS56" s="51">
        <v>2717123</v>
      </c>
      <c r="BT56" s="51">
        <v>2977197</v>
      </c>
      <c r="BU56" s="51">
        <v>3116123</v>
      </c>
      <c r="BV56" s="51">
        <v>3061278</v>
      </c>
      <c r="BW56" s="51">
        <v>3263451</v>
      </c>
      <c r="BX56" s="51">
        <v>3254727</v>
      </c>
      <c r="BY56" s="51">
        <v>3409213</v>
      </c>
      <c r="BZ56" s="51">
        <f>+SUM(BN56:BY56)</f>
        <v>31895972</v>
      </c>
      <c r="CA56" s="51">
        <v>3192247</v>
      </c>
      <c r="CB56" s="51">
        <v>3173057</v>
      </c>
      <c r="CC56" s="51">
        <v>1904031</v>
      </c>
      <c r="CD56" s="51">
        <v>518097</v>
      </c>
      <c r="CE56" s="51">
        <v>755933</v>
      </c>
      <c r="CF56" s="51">
        <v>880676</v>
      </c>
      <c r="CG56" s="51">
        <v>985456</v>
      </c>
      <c r="CH56" s="51">
        <v>1004562</v>
      </c>
      <c r="CI56" s="51">
        <v>1011883</v>
      </c>
      <c r="CJ56" s="51">
        <v>1090763</v>
      </c>
      <c r="CK56" s="51">
        <v>1062330</v>
      </c>
      <c r="CL56" s="51">
        <v>1461278</v>
      </c>
      <c r="CM56" s="66">
        <f>+SUM(CA56:CL56)</f>
        <v>17040313</v>
      </c>
      <c r="CN56" s="51">
        <v>1595051</v>
      </c>
      <c r="CO56" s="51">
        <v>1085670</v>
      </c>
      <c r="CP56" s="51">
        <v>1620805</v>
      </c>
      <c r="CQ56" s="51">
        <v>1578264</v>
      </c>
      <c r="CR56" s="51">
        <v>1854637</v>
      </c>
      <c r="CS56" s="51">
        <v>1886558</v>
      </c>
      <c r="CT56" s="51">
        <v>1923814</v>
      </c>
      <c r="CU56" s="51">
        <v>1860537</v>
      </c>
      <c r="CV56" s="51">
        <v>1873483</v>
      </c>
      <c r="CW56" s="51">
        <v>1883120</v>
      </c>
      <c r="CX56" s="51">
        <v>1903367</v>
      </c>
      <c r="CY56" s="51">
        <v>2157466</v>
      </c>
      <c r="CZ56" s="66">
        <f>SUM(CN56:CY56)</f>
        <v>21222772</v>
      </c>
      <c r="DA56" s="51">
        <v>1876599</v>
      </c>
      <c r="DB56" s="51">
        <v>1931145</v>
      </c>
      <c r="DC56" s="51">
        <v>2158419</v>
      </c>
      <c r="DD56" s="51">
        <v>2181278</v>
      </c>
      <c r="DE56" s="51">
        <v>2604535</v>
      </c>
      <c r="DF56" s="51">
        <v>2611832</v>
      </c>
      <c r="DG56" s="51">
        <v>2715043</v>
      </c>
      <c r="DH56" s="51">
        <v>2916676</v>
      </c>
      <c r="DI56" s="51">
        <v>3109394</v>
      </c>
      <c r="DJ56" s="51">
        <v>3215452</v>
      </c>
      <c r="DK56" s="51">
        <v>3161447</v>
      </c>
      <c r="DL56" s="51">
        <v>3284865</v>
      </c>
      <c r="DM56" s="66">
        <f>SUM(DA56:DL56)</f>
        <v>31766685</v>
      </c>
      <c r="DN56" s="51">
        <v>3096195</v>
      </c>
      <c r="DO56" s="51">
        <v>2933935</v>
      </c>
      <c r="DP56" s="51">
        <v>3420189</v>
      </c>
      <c r="DQ56" s="51">
        <v>3294020</v>
      </c>
      <c r="DR56" s="51">
        <v>3595655</v>
      </c>
      <c r="DS56" s="51">
        <v>3510944</v>
      </c>
      <c r="DT56" s="51">
        <v>3503379</v>
      </c>
      <c r="DU56" s="51">
        <v>3632073</v>
      </c>
      <c r="DV56" s="51">
        <v>7524.838852615927</v>
      </c>
      <c r="DW56" s="51">
        <v>3892201</v>
      </c>
      <c r="DX56" s="51">
        <v>3835757</v>
      </c>
      <c r="DY56" s="51">
        <v>3980517</v>
      </c>
      <c r="DZ56" s="66">
        <f t="shared" ref="DZ56:DZ64" si="9">SUM(DN56:DY56)</f>
        <v>38702389.838852614</v>
      </c>
      <c r="EA56" s="51">
        <v>3699907</v>
      </c>
      <c r="EB56" s="51">
        <v>3618696</v>
      </c>
      <c r="EC56" s="51">
        <v>3811798</v>
      </c>
      <c r="ED56" s="51">
        <v>3981746</v>
      </c>
      <c r="EE56" s="51">
        <v>4092688</v>
      </c>
      <c r="EF56" s="51">
        <v>3891765</v>
      </c>
      <c r="EG56" s="51">
        <v>3946555</v>
      </c>
      <c r="EH56" s="51">
        <v>3882633</v>
      </c>
      <c r="EI56" s="51">
        <v>3826828</v>
      </c>
      <c r="EJ56" s="51">
        <v>3945317</v>
      </c>
      <c r="EK56" s="51">
        <v>3865768</v>
      </c>
      <c r="EL56" s="51">
        <v>4130630</v>
      </c>
      <c r="EM56" s="66">
        <f t="shared" ref="EM56:EM64" si="10">SUM(EA56:EL56)</f>
        <v>46694331</v>
      </c>
      <c r="EN56" s="51">
        <v>3840460</v>
      </c>
      <c r="EO56" s="51">
        <v>3578271</v>
      </c>
      <c r="EP56" s="51">
        <v>4010101</v>
      </c>
      <c r="EQ56" s="51">
        <v>3815141</v>
      </c>
      <c r="ER56" s="51">
        <v>4064997</v>
      </c>
      <c r="ES56" s="51">
        <v>3835474</v>
      </c>
      <c r="ET56" s="51">
        <v>3862076</v>
      </c>
      <c r="EU56" s="51">
        <v>3823449</v>
      </c>
      <c r="EV56" s="51">
        <v>3849936</v>
      </c>
      <c r="EW56" s="51">
        <v>3973621</v>
      </c>
      <c r="EX56" s="51">
        <v>3917869</v>
      </c>
      <c r="EY56" s="51">
        <v>4052531</v>
      </c>
      <c r="EZ56" s="66">
        <f t="shared" ref="EZ56:EZ64" si="11">SUM(EN56:EY56)</f>
        <v>46623926</v>
      </c>
      <c r="FA56" s="51">
        <v>3712514</v>
      </c>
      <c r="FB56" s="51">
        <v>3503991</v>
      </c>
      <c r="FC56" s="51">
        <v>3905658</v>
      </c>
      <c r="FD56" s="51">
        <v>3759100</v>
      </c>
      <c r="FE56" s="51">
        <v>3902184</v>
      </c>
      <c r="FF56" s="51">
        <v>3820318</v>
      </c>
      <c r="FG56" s="51">
        <v>3754172</v>
      </c>
      <c r="FH56" s="51"/>
      <c r="FI56" s="51"/>
      <c r="FJ56" s="51"/>
      <c r="FK56" s="51"/>
      <c r="FL56" s="51"/>
      <c r="FM56" s="66">
        <f t="shared" ref="FM56:FM64" si="12">SUM(FA56:FL56)</f>
        <v>26357937</v>
      </c>
    </row>
    <row r="57" spans="2:169" s="68" customFormat="1" ht="21" customHeight="1">
      <c r="B57" s="67" t="s">
        <v>112</v>
      </c>
      <c r="C57" s="51">
        <v>5388883.2800000003</v>
      </c>
      <c r="D57" s="51">
        <v>5727089.79</v>
      </c>
      <c r="E57" s="51">
        <v>6754013.9100000011</v>
      </c>
      <c r="F57" s="51">
        <v>5400881.2200000007</v>
      </c>
      <c r="G57" s="51">
        <v>5037554.58</v>
      </c>
      <c r="H57" s="51">
        <v>5717835.3700000001</v>
      </c>
      <c r="I57" s="51">
        <v>5501251.1500000004</v>
      </c>
      <c r="J57" s="51">
        <v>6189012.1200000001</v>
      </c>
      <c r="K57" s="51">
        <v>5841108.9800000004</v>
      </c>
      <c r="L57" s="51">
        <v>7503016.7800000012</v>
      </c>
      <c r="M57" s="51">
        <v>12342396.93</v>
      </c>
      <c r="N57" s="51">
        <v>12385453.380000001</v>
      </c>
      <c r="O57" s="51">
        <v>13030115.93</v>
      </c>
      <c r="P57" s="51">
        <v>12974278.109999999</v>
      </c>
      <c r="Q57" s="51">
        <v>14669640.08</v>
      </c>
      <c r="R57" s="51">
        <v>12845356.6</v>
      </c>
      <c r="S57" s="51">
        <v>12081058.450000001</v>
      </c>
      <c r="T57" s="51">
        <v>13467753.949999999</v>
      </c>
      <c r="U57" s="51">
        <v>12684603.439999999</v>
      </c>
      <c r="V57" s="51">
        <v>13445643.65</v>
      </c>
      <c r="W57" s="51">
        <v>12956704.550000001</v>
      </c>
      <c r="X57" s="51">
        <v>13007500.359999999</v>
      </c>
      <c r="Y57" s="51">
        <v>13269197.6</v>
      </c>
      <c r="Z57" s="51">
        <v>12835193.75</v>
      </c>
      <c r="AA57" s="51">
        <v>12784056.58</v>
      </c>
      <c r="AB57" s="51">
        <v>13346045.59</v>
      </c>
      <c r="AC57" s="51">
        <v>14646072.100000003</v>
      </c>
      <c r="AD57" s="51">
        <v>13298311.5</v>
      </c>
      <c r="AE57" s="51">
        <v>12916468.360000005</v>
      </c>
      <c r="AF57" s="51">
        <v>13004853.84</v>
      </c>
      <c r="AG57" s="51">
        <v>12910483.949999999</v>
      </c>
      <c r="AH57" s="51">
        <v>13496156.4</v>
      </c>
      <c r="AI57" s="51">
        <v>12950913.76</v>
      </c>
      <c r="AJ57" s="51">
        <v>13157609.83</v>
      </c>
      <c r="AK57" s="51">
        <v>13081679.689999999</v>
      </c>
      <c r="AL57" s="51">
        <v>12835193.75</v>
      </c>
      <c r="AM57" s="51">
        <v>13168084.619999999</v>
      </c>
      <c r="AN57" s="51">
        <v>12612529.57</v>
      </c>
      <c r="AO57" s="51">
        <v>14307586.639999997</v>
      </c>
      <c r="AP57" s="51">
        <v>13117970.369999999</v>
      </c>
      <c r="AQ57" s="51">
        <v>12317692.52</v>
      </c>
      <c r="AR57" s="51">
        <v>13381843.210000001</v>
      </c>
      <c r="AS57" s="51">
        <v>12573245.24</v>
      </c>
      <c r="AT57" s="51">
        <v>13580901.109999999</v>
      </c>
      <c r="AU57" s="51">
        <v>12729836.210000005</v>
      </c>
      <c r="AV57" s="51">
        <v>13221070.310000001</v>
      </c>
      <c r="AW57" s="51">
        <v>13327934.460000001</v>
      </c>
      <c r="AX57" s="51">
        <v>12807426.289999999</v>
      </c>
      <c r="AY57" s="51">
        <v>13246086.030000001</v>
      </c>
      <c r="AZ57" s="51">
        <v>13116212.640000001</v>
      </c>
      <c r="BA57" s="51">
        <v>14394843.269999998</v>
      </c>
      <c r="BB57" s="51">
        <v>13054861.99</v>
      </c>
      <c r="BC57" s="51">
        <v>12680576.33</v>
      </c>
      <c r="BD57" s="51">
        <v>13985045.630000003</v>
      </c>
      <c r="BE57" s="51">
        <v>13492548.129999999</v>
      </c>
      <c r="BF57" s="51">
        <v>14648237.249999998</v>
      </c>
      <c r="BG57" s="51">
        <v>14450418.890000002</v>
      </c>
      <c r="BH57" s="51">
        <v>15497501.77</v>
      </c>
      <c r="BI57" s="51">
        <v>15776419.300000001</v>
      </c>
      <c r="BJ57" s="51">
        <v>15914031.66</v>
      </c>
      <c r="BK57" s="51">
        <v>16671581.149999999</v>
      </c>
      <c r="BL57" s="51">
        <v>16768877.189999998</v>
      </c>
      <c r="BM57" s="51">
        <v>19061014</v>
      </c>
      <c r="BN57" s="51">
        <v>17418685.460000001</v>
      </c>
      <c r="BO57" s="51">
        <v>16792227.359999999</v>
      </c>
      <c r="BP57" s="51">
        <v>18559540.41</v>
      </c>
      <c r="BQ57" s="51">
        <v>18509336.199999999</v>
      </c>
      <c r="BR57" s="51">
        <v>20390244.489999998</v>
      </c>
      <c r="BS57" s="51">
        <v>19550884.559999999</v>
      </c>
      <c r="BT57" s="51">
        <v>20700114.249999996</v>
      </c>
      <c r="BU57" s="51">
        <v>21323714.77</v>
      </c>
      <c r="BV57" s="51">
        <v>20671893.359999999</v>
      </c>
      <c r="BW57" s="51">
        <v>20775994.949999999</v>
      </c>
      <c r="BX57" s="51">
        <v>20815519.5</v>
      </c>
      <c r="BY57" s="51">
        <v>22341437.409999996</v>
      </c>
      <c r="BZ57" s="51">
        <f t="shared" ref="BZ57:BZ64" si="13">+SUM(BN57:BY57)</f>
        <v>237849592.72</v>
      </c>
      <c r="CA57" s="51">
        <v>19780202.189999994</v>
      </c>
      <c r="CB57" s="51">
        <v>19785750.469999999</v>
      </c>
      <c r="CC57" s="51">
        <v>11582945.25</v>
      </c>
      <c r="CD57" s="51">
        <v>2763181.7800000007</v>
      </c>
      <c r="CE57" s="51">
        <v>3959091.2500000005</v>
      </c>
      <c r="CF57" s="51">
        <v>4625190.5200000014</v>
      </c>
      <c r="CG57" s="51">
        <v>5198541.1100000013</v>
      </c>
      <c r="CH57" s="51">
        <v>5242820.53</v>
      </c>
      <c r="CI57" s="51">
        <v>5208289.84</v>
      </c>
      <c r="CJ57" s="51">
        <v>5596451.0599999987</v>
      </c>
      <c r="CK57" s="51">
        <v>5523258.3899999997</v>
      </c>
      <c r="CL57" s="51">
        <v>7715471.5700000003</v>
      </c>
      <c r="CM57" s="66">
        <f t="shared" ref="CM57:CM64" si="14">+SUM(CA57:CL57)</f>
        <v>96981193.960000008</v>
      </c>
      <c r="CN57" s="51">
        <v>8548818.1100000013</v>
      </c>
      <c r="CO57" s="51">
        <v>5784798.5600000005</v>
      </c>
      <c r="CP57" s="51">
        <v>8695207.2799999993</v>
      </c>
      <c r="CQ57" s="51">
        <v>8469160.7800000012</v>
      </c>
      <c r="CR57" s="51">
        <v>10263831.949999999</v>
      </c>
      <c r="CS57" s="51">
        <v>10307075.689999998</v>
      </c>
      <c r="CT57" s="51">
        <v>10874420.370000001</v>
      </c>
      <c r="CU57" s="51">
        <v>10461580.130000001</v>
      </c>
      <c r="CV57" s="51">
        <v>10427445.850000001</v>
      </c>
      <c r="CW57" s="51">
        <v>10483430.780000001</v>
      </c>
      <c r="CX57" s="51">
        <v>10775812.100000001</v>
      </c>
      <c r="CY57" s="51">
        <v>12225656.220000003</v>
      </c>
      <c r="CZ57" s="66">
        <f t="shared" ref="CZ57:CZ64" si="15">SUM(CN57:CY57)</f>
        <v>117317237.81999999</v>
      </c>
      <c r="DA57" s="51">
        <v>10528122.92</v>
      </c>
      <c r="DB57" s="51">
        <v>10817083.93</v>
      </c>
      <c r="DC57" s="51">
        <v>12107636</v>
      </c>
      <c r="DD57" s="51">
        <v>12074309.209999999</v>
      </c>
      <c r="DE57" s="51">
        <v>14910748.979999999</v>
      </c>
      <c r="DF57" s="51">
        <v>14923991.27</v>
      </c>
      <c r="DG57" s="51">
        <v>15752104.49</v>
      </c>
      <c r="DH57" s="51">
        <v>17089716.579999998</v>
      </c>
      <c r="DI57" s="51">
        <v>17995726.450000003</v>
      </c>
      <c r="DJ57" s="51">
        <v>18669064.099999998</v>
      </c>
      <c r="DK57" s="51">
        <v>18410704.789999999</v>
      </c>
      <c r="DL57" s="51">
        <v>19081626.219999999</v>
      </c>
      <c r="DM57" s="66">
        <f t="shared" ref="DM57:DM62" si="16">SUM(DA57:DL57)</f>
        <v>182360834.94</v>
      </c>
      <c r="DN57" s="51">
        <v>18184226.309999999</v>
      </c>
      <c r="DO57" s="51">
        <v>16995781.190000005</v>
      </c>
      <c r="DP57" s="51">
        <v>19726733.59</v>
      </c>
      <c r="DQ57" s="51">
        <v>18787833.049999997</v>
      </c>
      <c r="DR57" s="51">
        <v>20747339.77</v>
      </c>
      <c r="DS57" s="51">
        <v>19799342.109999999</v>
      </c>
      <c r="DT57" s="51">
        <v>20011119.810000006</v>
      </c>
      <c r="DU57" s="51">
        <v>20503642.5</v>
      </c>
      <c r="DV57" s="51">
        <v>20635351.400000002</v>
      </c>
      <c r="DW57" s="51">
        <v>21930352.189999998</v>
      </c>
      <c r="DX57" s="51">
        <v>21806443.23</v>
      </c>
      <c r="DY57" s="51">
        <v>23440733.529999994</v>
      </c>
      <c r="DZ57" s="66">
        <f t="shared" si="9"/>
        <v>242568898.68000001</v>
      </c>
      <c r="EA57" s="51">
        <v>21772971.059999995</v>
      </c>
      <c r="EB57" s="51">
        <v>21088774.699999999</v>
      </c>
      <c r="EC57" s="51">
        <v>22228292.370000005</v>
      </c>
      <c r="ED57" s="51">
        <v>23026822.910000004</v>
      </c>
      <c r="EE57" s="51">
        <v>23795581.579999994</v>
      </c>
      <c r="EF57" s="51">
        <v>23097547</v>
      </c>
      <c r="EG57" s="51">
        <v>24255423</v>
      </c>
      <c r="EH57" s="51">
        <v>23522928.969999995</v>
      </c>
      <c r="EI57" s="51">
        <v>23207172.43</v>
      </c>
      <c r="EJ57" s="51">
        <v>23637085.040000007</v>
      </c>
      <c r="EK57" s="92" t="s">
        <v>113</v>
      </c>
      <c r="EL57" s="52">
        <v>26190027.389999997</v>
      </c>
      <c r="EM57" s="66">
        <f t="shared" si="10"/>
        <v>255822626.44999999</v>
      </c>
      <c r="EN57" s="51">
        <v>24105029.199999999</v>
      </c>
      <c r="EO57" s="51">
        <v>22444860.510000002</v>
      </c>
      <c r="EP57" s="51">
        <v>25114259.930000003</v>
      </c>
      <c r="EQ57" s="51">
        <v>23305473.300000001</v>
      </c>
      <c r="ER57" s="51">
        <v>25474163.569999997</v>
      </c>
      <c r="ES57" s="51">
        <v>24122758.25</v>
      </c>
      <c r="ET57" s="51">
        <v>24495901.539999995</v>
      </c>
      <c r="EU57" s="51">
        <v>24238766.600000005</v>
      </c>
      <c r="EV57" s="51">
        <v>24533098.300000004</v>
      </c>
      <c r="EW57" s="51">
        <v>24876092.500000004</v>
      </c>
      <c r="EX57" s="92">
        <v>25333603.48</v>
      </c>
      <c r="EY57" s="52">
        <v>27027288.039999999</v>
      </c>
      <c r="EZ57" s="66">
        <f t="shared" si="11"/>
        <v>295071295.21999997</v>
      </c>
      <c r="FA57" s="52">
        <v>24762999.380000003</v>
      </c>
      <c r="FB57" s="51">
        <v>23211973.300000004</v>
      </c>
      <c r="FC57" s="51">
        <v>25952483.030000001</v>
      </c>
      <c r="FD57" s="51">
        <v>24328889.140000001</v>
      </c>
      <c r="FE57" s="51">
        <v>25869511.579999998</v>
      </c>
      <c r="FF57" s="51">
        <v>25285419.240000002</v>
      </c>
      <c r="FG57" s="51">
        <v>24825273.109999996</v>
      </c>
      <c r="FH57" s="51"/>
      <c r="FI57" s="51"/>
      <c r="FJ57" s="51"/>
      <c r="FK57" s="92"/>
      <c r="FL57" s="52"/>
      <c r="FM57" s="66">
        <f t="shared" si="12"/>
        <v>174236548.78</v>
      </c>
    </row>
    <row r="58" spans="2:169" s="33" customFormat="1" ht="21.75" customHeight="1">
      <c r="B58" s="43" t="s">
        <v>114</v>
      </c>
      <c r="C58" s="51">
        <v>7</v>
      </c>
      <c r="D58" s="51">
        <v>11</v>
      </c>
      <c r="E58" s="51">
        <v>0</v>
      </c>
      <c r="F58" s="51">
        <v>9</v>
      </c>
      <c r="G58" s="51">
        <v>5</v>
      </c>
      <c r="H58" s="51">
        <v>10</v>
      </c>
      <c r="I58" s="51">
        <v>9</v>
      </c>
      <c r="J58" s="51">
        <v>9</v>
      </c>
      <c r="K58" s="51">
        <v>10</v>
      </c>
      <c r="L58" s="51">
        <v>10</v>
      </c>
      <c r="M58" s="51">
        <v>17</v>
      </c>
      <c r="N58" s="51">
        <v>17</v>
      </c>
      <c r="O58" s="51">
        <v>14</v>
      </c>
      <c r="P58" s="51">
        <v>14</v>
      </c>
      <c r="Q58" s="51">
        <v>14</v>
      </c>
      <c r="R58" s="51">
        <v>14</v>
      </c>
      <c r="S58" s="51">
        <v>4</v>
      </c>
      <c r="T58" s="51">
        <v>12</v>
      </c>
      <c r="U58" s="51">
        <v>12</v>
      </c>
      <c r="V58" s="51">
        <v>15</v>
      </c>
      <c r="W58" s="51">
        <v>13</v>
      </c>
      <c r="X58" s="51">
        <v>16</v>
      </c>
      <c r="Y58" s="51">
        <v>15</v>
      </c>
      <c r="Z58" s="51">
        <v>17</v>
      </c>
      <c r="AA58" s="51">
        <v>16</v>
      </c>
      <c r="AB58" s="51">
        <v>17</v>
      </c>
      <c r="AC58" s="51">
        <v>13</v>
      </c>
      <c r="AD58" s="51">
        <v>16</v>
      </c>
      <c r="AE58" s="51">
        <v>13</v>
      </c>
      <c r="AF58" s="51">
        <v>19</v>
      </c>
      <c r="AG58" s="51">
        <v>15</v>
      </c>
      <c r="AH58" s="51">
        <v>14</v>
      </c>
      <c r="AI58" s="51">
        <v>14</v>
      </c>
      <c r="AJ58" s="51">
        <v>14</v>
      </c>
      <c r="AK58" s="51">
        <v>15</v>
      </c>
      <c r="AL58" s="51">
        <v>17</v>
      </c>
      <c r="AM58" s="51">
        <v>16</v>
      </c>
      <c r="AN58" s="51">
        <v>16</v>
      </c>
      <c r="AO58" s="51">
        <v>21</v>
      </c>
      <c r="AP58" s="51">
        <v>15</v>
      </c>
      <c r="AQ58" s="51">
        <v>12</v>
      </c>
      <c r="AR58" s="51">
        <v>14</v>
      </c>
      <c r="AS58" s="51">
        <v>13</v>
      </c>
      <c r="AT58" s="51">
        <v>12</v>
      </c>
      <c r="AU58" s="51">
        <v>15</v>
      </c>
      <c r="AV58" s="51">
        <v>15</v>
      </c>
      <c r="AW58" s="51">
        <v>14</v>
      </c>
      <c r="AX58" s="51">
        <v>12</v>
      </c>
      <c r="AY58" s="51">
        <v>19</v>
      </c>
      <c r="AZ58" s="51">
        <v>16</v>
      </c>
      <c r="BA58" s="51">
        <v>18</v>
      </c>
      <c r="BB58" s="51">
        <v>14</v>
      </c>
      <c r="BC58" s="51">
        <v>13</v>
      </c>
      <c r="BD58" s="51">
        <v>16</v>
      </c>
      <c r="BE58" s="51">
        <v>16</v>
      </c>
      <c r="BF58" s="51">
        <v>13</v>
      </c>
      <c r="BG58" s="51">
        <v>13</v>
      </c>
      <c r="BH58" s="51">
        <v>14</v>
      </c>
      <c r="BI58" s="51">
        <v>4</v>
      </c>
      <c r="BJ58" s="51">
        <v>15</v>
      </c>
      <c r="BK58" s="51">
        <v>15</v>
      </c>
      <c r="BL58" s="51">
        <v>14</v>
      </c>
      <c r="BM58" s="51">
        <v>19</v>
      </c>
      <c r="BN58" s="51">
        <v>17</v>
      </c>
      <c r="BO58" s="51">
        <v>12</v>
      </c>
      <c r="BP58" s="51"/>
      <c r="BQ58" s="51">
        <v>20</v>
      </c>
      <c r="BR58" s="51"/>
      <c r="BS58" s="51"/>
      <c r="BT58" s="51">
        <v>18</v>
      </c>
      <c r="BU58" s="51"/>
      <c r="BV58" s="51">
        <v>25</v>
      </c>
      <c r="BW58" s="51">
        <v>24</v>
      </c>
      <c r="BX58" s="51">
        <v>24</v>
      </c>
      <c r="BY58" s="51">
        <v>24</v>
      </c>
      <c r="BZ58" s="51">
        <f t="shared" si="13"/>
        <v>164</v>
      </c>
      <c r="CA58" s="51">
        <v>26</v>
      </c>
      <c r="CB58" s="51">
        <v>23</v>
      </c>
      <c r="CC58" s="51">
        <v>14</v>
      </c>
      <c r="CD58" s="51">
        <v>6</v>
      </c>
      <c r="CE58" s="51">
        <v>5</v>
      </c>
      <c r="CF58" s="51">
        <v>9</v>
      </c>
      <c r="CG58" s="51">
        <v>9</v>
      </c>
      <c r="CH58" s="51">
        <v>10</v>
      </c>
      <c r="CI58" s="51">
        <v>10</v>
      </c>
      <c r="CJ58" s="51">
        <v>11</v>
      </c>
      <c r="CK58" s="51">
        <v>10</v>
      </c>
      <c r="CL58" s="51">
        <v>18</v>
      </c>
      <c r="CM58" s="66">
        <f t="shared" si="14"/>
        <v>151</v>
      </c>
      <c r="CN58" s="51">
        <v>14</v>
      </c>
      <c r="CO58" s="51">
        <v>9</v>
      </c>
      <c r="CP58" s="51">
        <v>14</v>
      </c>
      <c r="CQ58" s="51">
        <v>17</v>
      </c>
      <c r="CR58" s="51">
        <v>16</v>
      </c>
      <c r="CS58" s="51">
        <v>16</v>
      </c>
      <c r="CT58" s="51">
        <v>17</v>
      </c>
      <c r="CU58" s="51">
        <v>19</v>
      </c>
      <c r="CV58" s="51">
        <v>18</v>
      </c>
      <c r="CW58" s="51">
        <v>18</v>
      </c>
      <c r="CX58" s="51">
        <v>16</v>
      </c>
      <c r="CY58" s="51">
        <v>19</v>
      </c>
      <c r="CZ58" s="66">
        <f t="shared" si="15"/>
        <v>193</v>
      </c>
      <c r="DA58" s="51">
        <v>20</v>
      </c>
      <c r="DB58" s="51">
        <v>18</v>
      </c>
      <c r="DC58" s="51">
        <v>18</v>
      </c>
      <c r="DD58" s="51">
        <v>14</v>
      </c>
      <c r="DE58" s="51">
        <v>16</v>
      </c>
      <c r="DF58" s="51">
        <v>20</v>
      </c>
      <c r="DG58" s="51">
        <v>17</v>
      </c>
      <c r="DH58" s="51">
        <v>19</v>
      </c>
      <c r="DI58" s="51">
        <v>21</v>
      </c>
      <c r="DJ58" s="51">
        <v>23</v>
      </c>
      <c r="DK58" s="51">
        <v>22</v>
      </c>
      <c r="DL58" s="51">
        <v>22</v>
      </c>
      <c r="DM58" s="66">
        <f t="shared" si="16"/>
        <v>230</v>
      </c>
      <c r="DN58" s="51">
        <v>22</v>
      </c>
      <c r="DO58" s="51">
        <v>21</v>
      </c>
      <c r="DP58" s="51">
        <v>23</v>
      </c>
      <c r="DQ58" s="51">
        <v>20</v>
      </c>
      <c r="DR58" s="51">
        <v>24</v>
      </c>
      <c r="DS58" s="51">
        <v>24</v>
      </c>
      <c r="DT58" s="51">
        <v>21</v>
      </c>
      <c r="DU58" s="51">
        <v>23</v>
      </c>
      <c r="DV58" s="51">
        <v>24</v>
      </c>
      <c r="DW58" s="51">
        <v>24</v>
      </c>
      <c r="DX58" s="51">
        <v>23</v>
      </c>
      <c r="DY58" s="51">
        <v>24</v>
      </c>
      <c r="DZ58" s="66">
        <f t="shared" si="9"/>
        <v>273</v>
      </c>
      <c r="EA58" s="51">
        <v>24</v>
      </c>
      <c r="EB58" s="51">
        <v>23</v>
      </c>
      <c r="EC58" s="51">
        <v>24</v>
      </c>
      <c r="ED58" s="51">
        <v>24</v>
      </c>
      <c r="EE58" s="51">
        <v>26</v>
      </c>
      <c r="EF58" s="51">
        <v>21</v>
      </c>
      <c r="EG58" s="51">
        <v>23</v>
      </c>
      <c r="EH58" s="51">
        <v>24</v>
      </c>
      <c r="EI58" s="51">
        <v>23</v>
      </c>
      <c r="EJ58" s="51">
        <v>24</v>
      </c>
      <c r="EK58" s="51">
        <v>24</v>
      </c>
      <c r="EL58" s="51">
        <v>23</v>
      </c>
      <c r="EM58" s="66">
        <f t="shared" si="10"/>
        <v>283</v>
      </c>
      <c r="EN58" s="51">
        <v>22</v>
      </c>
      <c r="EO58" s="51">
        <v>21</v>
      </c>
      <c r="EP58" s="51">
        <v>26</v>
      </c>
      <c r="EQ58" s="51">
        <v>23</v>
      </c>
      <c r="ER58" s="51">
        <v>24</v>
      </c>
      <c r="ES58" s="51">
        <v>23</v>
      </c>
      <c r="ET58" s="51">
        <v>22</v>
      </c>
      <c r="EU58" s="51">
        <v>22</v>
      </c>
      <c r="EV58" s="51">
        <v>20</v>
      </c>
      <c r="EW58" s="51">
        <v>22</v>
      </c>
      <c r="EX58" s="51">
        <v>22</v>
      </c>
      <c r="EY58" s="51">
        <v>21</v>
      </c>
      <c r="EZ58" s="66">
        <f t="shared" si="11"/>
        <v>268</v>
      </c>
      <c r="FA58" s="51">
        <v>23</v>
      </c>
      <c r="FB58" s="51">
        <v>21</v>
      </c>
      <c r="FC58" s="51">
        <v>24</v>
      </c>
      <c r="FD58" s="51">
        <v>24</v>
      </c>
      <c r="FE58" s="51">
        <v>25</v>
      </c>
      <c r="FF58" s="51">
        <v>36</v>
      </c>
      <c r="FG58" s="51">
        <v>39</v>
      </c>
      <c r="FH58" s="51"/>
      <c r="FI58" s="51"/>
      <c r="FJ58" s="51"/>
      <c r="FK58" s="51"/>
      <c r="FL58" s="51"/>
      <c r="FM58" s="66">
        <f t="shared" si="12"/>
        <v>192</v>
      </c>
    </row>
    <row r="59" spans="2:169" s="33" customFormat="1" ht="15" customHeight="1">
      <c r="B59" s="43" t="s">
        <v>115</v>
      </c>
      <c r="C59" s="51">
        <v>1707247</v>
      </c>
      <c r="D59" s="51">
        <v>2098285.31</v>
      </c>
      <c r="E59" s="51">
        <v>3792672.51</v>
      </c>
      <c r="F59" s="51">
        <v>2501757.75</v>
      </c>
      <c r="G59" s="51">
        <v>2242451.38</v>
      </c>
      <c r="H59" s="51">
        <v>2508979.5699999998</v>
      </c>
      <c r="I59" s="51">
        <v>2416071.9</v>
      </c>
      <c r="J59" s="51">
        <v>2784709.28</v>
      </c>
      <c r="K59" s="51">
        <v>2591485.63</v>
      </c>
      <c r="L59" s="51">
        <v>3691751.68</v>
      </c>
      <c r="M59" s="51">
        <v>5756198.2300000004</v>
      </c>
      <c r="N59" s="51">
        <v>4829487.45</v>
      </c>
      <c r="O59" s="51">
        <v>4822070.75</v>
      </c>
      <c r="P59" s="51">
        <v>4774542.21</v>
      </c>
      <c r="Q59" s="51">
        <v>5649435.9999999981</v>
      </c>
      <c r="R59" s="51">
        <v>4086143.2</v>
      </c>
      <c r="S59" s="51">
        <v>4028181.25</v>
      </c>
      <c r="T59" s="51">
        <v>4330434.9000000004</v>
      </c>
      <c r="U59" s="51">
        <v>3974925.1</v>
      </c>
      <c r="V59" s="51">
        <v>3582184.4499999997</v>
      </c>
      <c r="W59" s="51">
        <v>2521789.4</v>
      </c>
      <c r="X59" s="51">
        <v>2126573.3199999998</v>
      </c>
      <c r="Y59" s="51">
        <v>2027112.5</v>
      </c>
      <c r="Z59" s="51">
        <v>1700028.25</v>
      </c>
      <c r="AA59" s="51">
        <v>1925313.95</v>
      </c>
      <c r="AB59" s="51">
        <v>2319881.1799999992</v>
      </c>
      <c r="AC59" s="51">
        <v>2419467</v>
      </c>
      <c r="AD59" s="51">
        <v>2428929.9500000002</v>
      </c>
      <c r="AE59" s="51">
        <v>2388178.6</v>
      </c>
      <c r="AF59" s="51">
        <v>2310471.75</v>
      </c>
      <c r="AG59" s="51">
        <v>2694341.45</v>
      </c>
      <c r="AH59" s="51">
        <v>2719065.34</v>
      </c>
      <c r="AI59" s="51">
        <v>2530147.5499999998</v>
      </c>
      <c r="AJ59" s="51">
        <v>3772911.75</v>
      </c>
      <c r="AK59" s="51">
        <v>2835725.5</v>
      </c>
      <c r="AL59" s="51">
        <v>1700028.25</v>
      </c>
      <c r="AM59" s="51">
        <v>3219854.18</v>
      </c>
      <c r="AN59" s="51">
        <v>2927060.8</v>
      </c>
      <c r="AO59" s="51">
        <v>3205182.5000000005</v>
      </c>
      <c r="AP59" s="51">
        <v>2700521.65</v>
      </c>
      <c r="AQ59" s="51">
        <v>2871061.4</v>
      </c>
      <c r="AR59" s="51">
        <v>3095323.4499999997</v>
      </c>
      <c r="AS59" s="51">
        <v>3104243.65</v>
      </c>
      <c r="AT59" s="51">
        <v>3329187.3</v>
      </c>
      <c r="AU59" s="51">
        <v>3054374.1199999996</v>
      </c>
      <c r="AV59" s="51">
        <v>3634241.45</v>
      </c>
      <c r="AW59" s="51">
        <v>3459714.07</v>
      </c>
      <c r="AX59" s="51">
        <v>3296911.17</v>
      </c>
      <c r="AY59" s="51">
        <v>3377056.41</v>
      </c>
      <c r="AZ59" s="51">
        <v>3215718.65</v>
      </c>
      <c r="BA59" s="51">
        <v>3240962.45</v>
      </c>
      <c r="BB59" s="51">
        <v>3220860.78</v>
      </c>
      <c r="BC59" s="51">
        <v>3460006.15</v>
      </c>
      <c r="BD59" s="51">
        <v>3458317.26</v>
      </c>
      <c r="BE59" s="51">
        <v>3364899.85</v>
      </c>
      <c r="BF59" s="51">
        <v>3461000.5299999989</v>
      </c>
      <c r="BG59" s="51">
        <v>3422635.0999999996</v>
      </c>
      <c r="BH59" s="51">
        <v>4126543.05</v>
      </c>
      <c r="BI59" s="51">
        <v>5101906.6500000004</v>
      </c>
      <c r="BJ59" s="51">
        <v>6347575.29</v>
      </c>
      <c r="BK59" s="51">
        <v>6159469.5499999998</v>
      </c>
      <c r="BL59" s="51">
        <v>6337595.7000000002</v>
      </c>
      <c r="BM59" s="51">
        <v>7433262.4500000002</v>
      </c>
      <c r="BN59" s="51">
        <v>6599352.4299999997</v>
      </c>
      <c r="BO59" s="51">
        <v>7197714.7500000009</v>
      </c>
      <c r="BP59" s="51">
        <v>7804349.6500000004</v>
      </c>
      <c r="BQ59" s="51">
        <v>7593859.3499999987</v>
      </c>
      <c r="BR59" s="51">
        <v>8133947.4999999972</v>
      </c>
      <c r="BS59" s="51">
        <v>8641743.8000000026</v>
      </c>
      <c r="BT59" s="51">
        <v>10195930.32</v>
      </c>
      <c r="BU59" s="51">
        <v>11081752.851400001</v>
      </c>
      <c r="BV59" s="51">
        <v>11180697.460000001</v>
      </c>
      <c r="BW59" s="51">
        <v>11186171.800000001</v>
      </c>
      <c r="BX59" s="51">
        <v>11305932.15</v>
      </c>
      <c r="BY59" s="51">
        <v>12064073.799999999</v>
      </c>
      <c r="BZ59" s="51">
        <f t="shared" si="13"/>
        <v>112985525.86140001</v>
      </c>
      <c r="CA59" s="51">
        <v>11159855.569999998</v>
      </c>
      <c r="CB59" s="51">
        <v>11263163.6</v>
      </c>
      <c r="CC59" s="51">
        <v>6326334.709999999</v>
      </c>
      <c r="CD59" s="51">
        <v>1162031.9000000001</v>
      </c>
      <c r="CE59" s="51">
        <v>1658775.2000000002</v>
      </c>
      <c r="CF59" s="51">
        <v>1873042.2999999998</v>
      </c>
      <c r="CG59" s="51">
        <v>2078361.9500000002</v>
      </c>
      <c r="CH59" s="51">
        <v>2260254.5500000003</v>
      </c>
      <c r="CI59" s="51">
        <v>2292959.9499999997</v>
      </c>
      <c r="CJ59" s="51">
        <v>2691604.0999999996</v>
      </c>
      <c r="CK59" s="51">
        <v>2853335.93</v>
      </c>
      <c r="CL59" s="51">
        <v>3970913.52</v>
      </c>
      <c r="CM59" s="66">
        <f t="shared" si="14"/>
        <v>49590633.280000001</v>
      </c>
      <c r="CN59" s="51">
        <v>4424144.25</v>
      </c>
      <c r="CO59" s="51">
        <v>3001357.2</v>
      </c>
      <c r="CP59" s="51">
        <v>4543440.4000000004</v>
      </c>
      <c r="CQ59" s="51">
        <v>4385873.91</v>
      </c>
      <c r="CR59" s="51">
        <v>5402994.540000001</v>
      </c>
      <c r="CS59" s="51">
        <v>5566906.8700000001</v>
      </c>
      <c r="CT59" s="51">
        <v>6177298.4499999993</v>
      </c>
      <c r="CU59" s="51">
        <v>5802983.0800000001</v>
      </c>
      <c r="CV59" s="51">
        <v>5832217.0599999996</v>
      </c>
      <c r="CW59" s="51">
        <v>4534381</v>
      </c>
      <c r="CX59" s="51">
        <v>6141082.2699999996</v>
      </c>
      <c r="CY59" s="51">
        <v>5406819.4499999993</v>
      </c>
      <c r="CZ59" s="66">
        <f t="shared" si="15"/>
        <v>61219498.480000004</v>
      </c>
      <c r="DA59" s="51">
        <v>5697188.1100000003</v>
      </c>
      <c r="DB59" s="51">
        <v>6055926.4500000002</v>
      </c>
      <c r="DC59" s="51">
        <v>6922095</v>
      </c>
      <c r="DD59" s="51">
        <v>6853388.5310000014</v>
      </c>
      <c r="DE59" s="51">
        <v>8681904.3999999985</v>
      </c>
      <c r="DF59" s="51">
        <v>8733823.4699999988</v>
      </c>
      <c r="DG59" s="51">
        <v>9241516.2800000012</v>
      </c>
      <c r="DH59" s="51">
        <v>10124508.720000001</v>
      </c>
      <c r="DI59" s="51">
        <v>10916242.66</v>
      </c>
      <c r="DJ59" s="51">
        <v>11550806.250000002</v>
      </c>
      <c r="DK59" s="51">
        <v>11709940.77</v>
      </c>
      <c r="DL59" s="51">
        <v>12262367.309999997</v>
      </c>
      <c r="DM59" s="66">
        <f t="shared" si="16"/>
        <v>108749707.95100001</v>
      </c>
      <c r="DN59" s="51">
        <v>11882699.310000002</v>
      </c>
      <c r="DO59" s="51">
        <v>11082342.142999999</v>
      </c>
      <c r="DP59" s="51">
        <v>12801263.779999999</v>
      </c>
      <c r="DQ59" s="51">
        <v>12160815.846000001</v>
      </c>
      <c r="DR59" s="51">
        <v>13531996.229999999</v>
      </c>
      <c r="DS59" s="51">
        <v>12809637.57</v>
      </c>
      <c r="DT59" s="51">
        <v>12861656.339999998</v>
      </c>
      <c r="DU59" s="51">
        <v>13101646.970000001</v>
      </c>
      <c r="DV59" s="51">
        <v>13190807.360000001</v>
      </c>
      <c r="DW59" s="51">
        <v>14016322.569999998</v>
      </c>
      <c r="DX59" s="51">
        <v>13950244.311000001</v>
      </c>
      <c r="DY59" s="51">
        <v>15007746.550000003</v>
      </c>
      <c r="DZ59" s="66">
        <f t="shared" si="9"/>
        <v>156397178.98000002</v>
      </c>
      <c r="EA59" s="51">
        <v>13978217.99</v>
      </c>
      <c r="EB59" s="51">
        <v>13494265.25</v>
      </c>
      <c r="EC59" s="51">
        <v>14145386.869999999</v>
      </c>
      <c r="ED59" s="51">
        <v>14713198.890000001</v>
      </c>
      <c r="EE59" s="51">
        <v>15311478.75</v>
      </c>
      <c r="EF59" s="51">
        <v>14842838.34</v>
      </c>
      <c r="EG59" s="51">
        <v>15595789.74</v>
      </c>
      <c r="EH59" s="51">
        <v>14999321.6</v>
      </c>
      <c r="EI59" s="51">
        <v>14835825.954</v>
      </c>
      <c r="EJ59" s="51">
        <v>15019468.959999997</v>
      </c>
      <c r="EK59" s="51">
        <v>15138259.720000001</v>
      </c>
      <c r="EL59" s="51">
        <v>9301281.2000000011</v>
      </c>
      <c r="EM59" s="66">
        <f t="shared" si="10"/>
        <v>171375333.26399997</v>
      </c>
      <c r="EN59" s="51">
        <v>15654971.73</v>
      </c>
      <c r="EO59" s="51">
        <v>14502218.100000001</v>
      </c>
      <c r="EP59" s="51">
        <v>16362419.629999997</v>
      </c>
      <c r="EQ59" s="51">
        <v>15469058.859999999</v>
      </c>
      <c r="ER59" s="51">
        <v>17085421.041000001</v>
      </c>
      <c r="ES59" s="51">
        <v>16474862.681000002</v>
      </c>
      <c r="ET59" s="51">
        <v>16820482.729999993</v>
      </c>
      <c r="EU59" s="51">
        <v>16749479.159999998</v>
      </c>
      <c r="EV59" s="51">
        <v>16953022.859999999</v>
      </c>
      <c r="EW59" s="51">
        <v>7349661.3999999994</v>
      </c>
      <c r="EX59" s="51">
        <v>17963870.970000003</v>
      </c>
      <c r="EY59" s="51">
        <v>19288049.000000004</v>
      </c>
      <c r="EZ59" s="66">
        <f t="shared" si="11"/>
        <v>190673518.162</v>
      </c>
      <c r="FA59" s="51">
        <v>17896636.629999999</v>
      </c>
      <c r="FB59" s="51">
        <v>16631739.579999998</v>
      </c>
      <c r="FC59" s="51">
        <v>18734751.449999999</v>
      </c>
      <c r="FD59" s="51">
        <v>17550108.989999998</v>
      </c>
      <c r="FE59" s="51">
        <v>18753971.140000001</v>
      </c>
      <c r="FF59" s="51">
        <v>18435007.669999998</v>
      </c>
      <c r="FG59" s="51">
        <v>18248594.640000004</v>
      </c>
      <c r="FH59" s="51"/>
      <c r="FI59" s="51"/>
      <c r="FJ59" s="51"/>
      <c r="FK59" s="51"/>
      <c r="FL59" s="51"/>
      <c r="FM59" s="66">
        <f t="shared" si="12"/>
        <v>126250810.09999999</v>
      </c>
    </row>
    <row r="60" spans="2:169" s="33" customFormat="1" ht="14.25">
      <c r="B60" s="43" t="s">
        <v>116</v>
      </c>
      <c r="C60" s="51">
        <v>9</v>
      </c>
      <c r="D60" s="51">
        <v>11</v>
      </c>
      <c r="E60" s="51">
        <v>0</v>
      </c>
      <c r="F60" s="51">
        <v>9</v>
      </c>
      <c r="G60" s="51">
        <v>6</v>
      </c>
      <c r="H60" s="51">
        <v>11</v>
      </c>
      <c r="I60" s="51">
        <v>10</v>
      </c>
      <c r="J60" s="51">
        <v>10</v>
      </c>
      <c r="K60" s="51">
        <v>12</v>
      </c>
      <c r="L60" s="51">
        <v>12</v>
      </c>
      <c r="M60" s="51">
        <v>21</v>
      </c>
      <c r="N60" s="51">
        <v>22</v>
      </c>
      <c r="O60" s="51">
        <v>14</v>
      </c>
      <c r="P60" s="51">
        <v>14</v>
      </c>
      <c r="Q60" s="51">
        <v>15</v>
      </c>
      <c r="R60" s="51">
        <v>14</v>
      </c>
      <c r="S60" s="51">
        <v>2</v>
      </c>
      <c r="T60" s="51">
        <v>12</v>
      </c>
      <c r="U60" s="51">
        <v>12</v>
      </c>
      <c r="V60" s="51">
        <v>14</v>
      </c>
      <c r="W60" s="51">
        <v>13</v>
      </c>
      <c r="X60" s="51">
        <v>16</v>
      </c>
      <c r="Y60" s="51">
        <v>15</v>
      </c>
      <c r="Z60" s="51">
        <v>17</v>
      </c>
      <c r="AA60" s="51">
        <v>16</v>
      </c>
      <c r="AB60" s="51">
        <v>17</v>
      </c>
      <c r="AC60" s="51">
        <v>13</v>
      </c>
      <c r="AD60" s="51">
        <v>15</v>
      </c>
      <c r="AE60" s="51">
        <v>12</v>
      </c>
      <c r="AF60" s="51">
        <v>16</v>
      </c>
      <c r="AG60" s="51">
        <v>15</v>
      </c>
      <c r="AH60" s="51">
        <v>10</v>
      </c>
      <c r="AI60" s="51">
        <v>14</v>
      </c>
      <c r="AJ60" s="51">
        <v>14</v>
      </c>
      <c r="AK60" s="51">
        <v>15</v>
      </c>
      <c r="AL60" s="51">
        <v>17</v>
      </c>
      <c r="AM60" s="51">
        <v>16</v>
      </c>
      <c r="AN60" s="51">
        <v>16</v>
      </c>
      <c r="AO60" s="51">
        <v>21</v>
      </c>
      <c r="AP60" s="51">
        <v>15</v>
      </c>
      <c r="AQ60" s="51">
        <v>12</v>
      </c>
      <c r="AR60" s="51">
        <v>15</v>
      </c>
      <c r="AS60" s="51">
        <v>13</v>
      </c>
      <c r="AT60" s="51">
        <v>12</v>
      </c>
      <c r="AU60" s="51">
        <v>14</v>
      </c>
      <c r="AV60" s="51">
        <v>14</v>
      </c>
      <c r="AW60" s="51">
        <v>13</v>
      </c>
      <c r="AX60" s="51">
        <v>12</v>
      </c>
      <c r="AY60" s="51">
        <v>19</v>
      </c>
      <c r="AZ60" s="51">
        <v>16</v>
      </c>
      <c r="BA60" s="51">
        <v>18</v>
      </c>
      <c r="BB60" s="51">
        <v>16</v>
      </c>
      <c r="BC60" s="51">
        <v>13</v>
      </c>
      <c r="BD60" s="51">
        <v>15</v>
      </c>
      <c r="BE60" s="51">
        <v>15</v>
      </c>
      <c r="BF60" s="51">
        <v>13</v>
      </c>
      <c r="BG60" s="51">
        <v>13</v>
      </c>
      <c r="BH60" s="51">
        <v>14</v>
      </c>
      <c r="BI60" s="51">
        <v>10</v>
      </c>
      <c r="BJ60" s="51">
        <v>16</v>
      </c>
      <c r="BK60" s="51">
        <v>18</v>
      </c>
      <c r="BL60" s="51">
        <v>14</v>
      </c>
      <c r="BM60" s="51">
        <v>19</v>
      </c>
      <c r="BN60" s="51">
        <v>17</v>
      </c>
      <c r="BO60" s="51">
        <v>12</v>
      </c>
      <c r="BP60" s="51"/>
      <c r="BQ60" s="51">
        <v>16</v>
      </c>
      <c r="BR60" s="51"/>
      <c r="BS60" s="51" t="s">
        <v>85</v>
      </c>
      <c r="BT60" s="51">
        <v>18</v>
      </c>
      <c r="BU60" s="51"/>
      <c r="BV60" s="51">
        <v>25</v>
      </c>
      <c r="BW60" s="51">
        <v>24</v>
      </c>
      <c r="BX60" s="51">
        <v>24</v>
      </c>
      <c r="BY60" s="51">
        <v>24</v>
      </c>
      <c r="BZ60" s="51">
        <f t="shared" si="13"/>
        <v>160</v>
      </c>
      <c r="CA60" s="51">
        <v>26</v>
      </c>
      <c r="CB60" s="51">
        <v>23</v>
      </c>
      <c r="CC60" s="51">
        <v>14</v>
      </c>
      <c r="CD60" s="51">
        <v>6</v>
      </c>
      <c r="CE60" s="51">
        <v>5</v>
      </c>
      <c r="CF60" s="51">
        <v>9</v>
      </c>
      <c r="CG60" s="51">
        <v>9</v>
      </c>
      <c r="CH60" s="51">
        <v>10</v>
      </c>
      <c r="CI60" s="51">
        <v>10</v>
      </c>
      <c r="CJ60" s="51">
        <v>11</v>
      </c>
      <c r="CK60" s="51">
        <v>10</v>
      </c>
      <c r="CL60" s="51">
        <v>18</v>
      </c>
      <c r="CM60" s="66">
        <f t="shared" si="14"/>
        <v>151</v>
      </c>
      <c r="CN60" s="51">
        <v>14</v>
      </c>
      <c r="CO60" s="51">
        <v>9</v>
      </c>
      <c r="CP60" s="51">
        <v>14</v>
      </c>
      <c r="CQ60" s="51">
        <v>17</v>
      </c>
      <c r="CR60" s="51">
        <v>16</v>
      </c>
      <c r="CS60" s="51">
        <v>16</v>
      </c>
      <c r="CT60" s="51">
        <v>17</v>
      </c>
      <c r="CU60" s="51">
        <v>19</v>
      </c>
      <c r="CV60" s="51">
        <v>18</v>
      </c>
      <c r="CW60" s="51">
        <v>18</v>
      </c>
      <c r="CX60" s="51">
        <v>16</v>
      </c>
      <c r="CY60" s="51">
        <v>19</v>
      </c>
      <c r="CZ60" s="66">
        <f t="shared" si="15"/>
        <v>193</v>
      </c>
      <c r="DA60" s="51">
        <v>20</v>
      </c>
      <c r="DB60" s="51">
        <v>18</v>
      </c>
      <c r="DC60" s="51">
        <v>18</v>
      </c>
      <c r="DD60" s="51">
        <v>14</v>
      </c>
      <c r="DE60" s="51">
        <v>16</v>
      </c>
      <c r="DF60" s="51">
        <v>20</v>
      </c>
      <c r="DG60" s="51">
        <v>17</v>
      </c>
      <c r="DH60" s="51">
        <v>19</v>
      </c>
      <c r="DI60" s="51">
        <v>21</v>
      </c>
      <c r="DJ60" s="51">
        <v>23</v>
      </c>
      <c r="DK60" s="51">
        <v>22</v>
      </c>
      <c r="DL60" s="51">
        <v>23</v>
      </c>
      <c r="DM60" s="66">
        <f t="shared" si="16"/>
        <v>231</v>
      </c>
      <c r="DN60" s="51">
        <v>22</v>
      </c>
      <c r="DO60" s="51">
        <v>21</v>
      </c>
      <c r="DP60" s="51">
        <v>23</v>
      </c>
      <c r="DQ60" s="51">
        <v>20</v>
      </c>
      <c r="DR60" s="51">
        <v>24</v>
      </c>
      <c r="DS60" s="51">
        <v>24</v>
      </c>
      <c r="DT60" s="51">
        <v>21</v>
      </c>
      <c r="DU60" s="51">
        <v>23</v>
      </c>
      <c r="DV60" s="51">
        <v>24</v>
      </c>
      <c r="DW60" s="51">
        <v>24</v>
      </c>
      <c r="DX60" s="51">
        <v>23</v>
      </c>
      <c r="DY60" s="51">
        <v>24</v>
      </c>
      <c r="DZ60" s="66">
        <f t="shared" si="9"/>
        <v>273</v>
      </c>
      <c r="EA60" s="51">
        <v>24</v>
      </c>
      <c r="EB60" s="51">
        <v>23</v>
      </c>
      <c r="EC60" s="51">
        <v>24</v>
      </c>
      <c r="ED60" s="51">
        <v>24</v>
      </c>
      <c r="EE60" s="51">
        <v>26</v>
      </c>
      <c r="EF60" s="51">
        <v>21</v>
      </c>
      <c r="EG60" s="51">
        <v>23</v>
      </c>
      <c r="EH60" s="51">
        <v>24</v>
      </c>
      <c r="EI60" s="51">
        <v>23</v>
      </c>
      <c r="EJ60" s="51">
        <v>24</v>
      </c>
      <c r="EK60" s="51">
        <v>24</v>
      </c>
      <c r="EL60" s="51">
        <v>23</v>
      </c>
      <c r="EM60" s="66">
        <f t="shared" si="10"/>
        <v>283</v>
      </c>
      <c r="EN60" s="51">
        <v>22</v>
      </c>
      <c r="EO60" s="51">
        <v>21</v>
      </c>
      <c r="EP60" s="51">
        <v>26</v>
      </c>
      <c r="EQ60" s="51">
        <v>23</v>
      </c>
      <c r="ER60" s="51">
        <v>24</v>
      </c>
      <c r="ES60" s="51">
        <v>23</v>
      </c>
      <c r="ET60" s="51">
        <v>22</v>
      </c>
      <c r="EU60" s="51">
        <v>22</v>
      </c>
      <c r="EV60" s="51">
        <v>20</v>
      </c>
      <c r="EW60" s="51">
        <v>22</v>
      </c>
      <c r="EX60" s="51">
        <v>22</v>
      </c>
      <c r="EY60" s="51">
        <v>21</v>
      </c>
      <c r="EZ60" s="66">
        <f t="shared" si="11"/>
        <v>268</v>
      </c>
      <c r="FA60" s="51">
        <v>23</v>
      </c>
      <c r="FB60" s="51">
        <v>21</v>
      </c>
      <c r="FC60" s="51">
        <v>24</v>
      </c>
      <c r="FD60" s="51">
        <v>24</v>
      </c>
      <c r="FE60" s="51">
        <v>25</v>
      </c>
      <c r="FF60" s="51">
        <v>36</v>
      </c>
      <c r="FG60" s="51">
        <v>39</v>
      </c>
      <c r="FH60" s="51"/>
      <c r="FI60" s="51"/>
      <c r="FJ60" s="51"/>
      <c r="FK60" s="51"/>
      <c r="FL60" s="51"/>
      <c r="FM60" s="66">
        <f t="shared" si="12"/>
        <v>192</v>
      </c>
    </row>
    <row r="61" spans="2:169" s="33" customFormat="1" ht="15" customHeight="1">
      <c r="B61" s="43" t="s">
        <v>117</v>
      </c>
      <c r="C61" s="51">
        <v>3680746.7</v>
      </c>
      <c r="D61" s="51">
        <v>3648568.8</v>
      </c>
      <c r="E61" s="51">
        <v>3017341.2</v>
      </c>
      <c r="F61" s="51">
        <v>2887563.8</v>
      </c>
      <c r="G61" s="51">
        <v>2795103.2</v>
      </c>
      <c r="H61" s="51">
        <v>3209218.35</v>
      </c>
      <c r="I61" s="51">
        <v>3093152.1</v>
      </c>
      <c r="J61" s="51">
        <v>3403194.2</v>
      </c>
      <c r="K61" s="51">
        <v>3247004.2</v>
      </c>
      <c r="L61" s="51">
        <v>3800583.1000000006</v>
      </c>
      <c r="M61" s="51">
        <v>6623560.4000000004</v>
      </c>
      <c r="N61" s="51">
        <v>7547192.2000000002</v>
      </c>
      <c r="O61" s="51">
        <v>8198774.9000000004</v>
      </c>
      <c r="P61" s="51">
        <v>8188174.0999999996</v>
      </c>
      <c r="Q61" s="51">
        <v>9028856.9000000004</v>
      </c>
      <c r="R61" s="51">
        <v>8759626</v>
      </c>
      <c r="S61" s="51">
        <v>8041200.1000000006</v>
      </c>
      <c r="T61" s="51">
        <v>9111247.6999999993</v>
      </c>
      <c r="U61" s="51">
        <v>8685399.8000000007</v>
      </c>
      <c r="V61" s="51">
        <v>9846306.5</v>
      </c>
      <c r="W61" s="51">
        <v>10464935.4</v>
      </c>
      <c r="X61" s="51">
        <v>10848713.700000001</v>
      </c>
      <c r="Y61" s="51">
        <v>11201910.199999999</v>
      </c>
      <c r="Z61" s="51">
        <v>11076896.699999999</v>
      </c>
      <c r="AA61" s="51">
        <v>10825781.9</v>
      </c>
      <c r="AB61" s="51">
        <v>10993787.449999979</v>
      </c>
      <c r="AC61" s="51">
        <v>12191441.9</v>
      </c>
      <c r="AD61" s="51">
        <v>10821734.4</v>
      </c>
      <c r="AE61" s="51">
        <v>10498555.4</v>
      </c>
      <c r="AF61" s="51">
        <v>10661350.6</v>
      </c>
      <c r="AG61" s="51">
        <v>10204238.65</v>
      </c>
      <c r="AH61" s="51">
        <v>10749694.449999999</v>
      </c>
      <c r="AI61" s="51">
        <v>10425268.85</v>
      </c>
      <c r="AJ61" s="51">
        <v>9350206.3000000007</v>
      </c>
      <c r="AK61" s="51">
        <v>10305581.6</v>
      </c>
      <c r="AL61" s="51">
        <v>11076896.699999999</v>
      </c>
      <c r="AM61" s="51">
        <v>9926768.1999999993</v>
      </c>
      <c r="AN61" s="51">
        <v>9658132</v>
      </c>
      <c r="AO61" s="51">
        <v>11100525.550000003</v>
      </c>
      <c r="AP61" s="51">
        <v>10382376.699999999</v>
      </c>
      <c r="AQ61" s="51">
        <v>9421664</v>
      </c>
      <c r="AR61" s="51">
        <v>10241058.65</v>
      </c>
      <c r="AS61" s="51">
        <v>9439694.5999999996</v>
      </c>
      <c r="AT61" s="51">
        <v>10220204.9</v>
      </c>
      <c r="AU61" s="51">
        <v>9659832.3999999985</v>
      </c>
      <c r="AV61" s="51">
        <v>9564895.9499999993</v>
      </c>
      <c r="AW61" s="51">
        <v>9849991.0999999996</v>
      </c>
      <c r="AX61" s="51">
        <v>9491159.5</v>
      </c>
      <c r="AY61" s="51">
        <v>9850196.8099999987</v>
      </c>
      <c r="AZ61" s="51">
        <v>9887996.0099999998</v>
      </c>
      <c r="BA61" s="51">
        <v>11145930.600000001</v>
      </c>
      <c r="BB61" s="51">
        <v>9829796.4000000004</v>
      </c>
      <c r="BC61" s="51">
        <v>9258912.8000000007</v>
      </c>
      <c r="BD61" s="51">
        <v>10528209.699999999</v>
      </c>
      <c r="BE61" s="51">
        <v>10125608.6</v>
      </c>
      <c r="BF61" s="51">
        <v>11178340.049999982</v>
      </c>
      <c r="BG61" s="51">
        <v>11022229.050000019</v>
      </c>
      <c r="BH61" s="51">
        <v>11359362.9</v>
      </c>
      <c r="BI61" s="51">
        <v>10661694.9</v>
      </c>
      <c r="BJ61" s="51">
        <v>9549627.25</v>
      </c>
      <c r="BK61" s="51">
        <v>10501960.850000001</v>
      </c>
      <c r="BL61" s="51">
        <v>10418112.16</v>
      </c>
      <c r="BM61" s="51">
        <v>11630975.300000001</v>
      </c>
      <c r="BN61" s="51">
        <v>10798575.699999999</v>
      </c>
      <c r="BO61" s="51">
        <v>9570411.8999999892</v>
      </c>
      <c r="BP61" s="51">
        <v>10673548.699999975</v>
      </c>
      <c r="BQ61" s="51">
        <v>10937913.750000002</v>
      </c>
      <c r="BR61" s="51">
        <v>12246449.300000016</v>
      </c>
      <c r="BS61" s="51">
        <v>10908420.699999981</v>
      </c>
      <c r="BT61" s="51">
        <v>10553094.500000022</v>
      </c>
      <c r="BU61" s="51">
        <v>10195999.500000011</v>
      </c>
      <c r="BV61" s="51">
        <v>9454256.9000000004</v>
      </c>
      <c r="BW61" s="51">
        <v>9620234</v>
      </c>
      <c r="BX61" s="51">
        <v>9489549</v>
      </c>
      <c r="BY61" s="51">
        <v>10149994.600000013</v>
      </c>
      <c r="BZ61" s="51">
        <f t="shared" si="13"/>
        <v>124598448.55000001</v>
      </c>
      <c r="CA61" s="51">
        <v>8497031.8500000015</v>
      </c>
      <c r="CB61" s="51">
        <v>8405355.4000000004</v>
      </c>
      <c r="CC61" s="51">
        <v>5158523.8999999994</v>
      </c>
      <c r="CD61" s="51">
        <v>1603648.3000000003</v>
      </c>
      <c r="CE61" s="51">
        <v>2306317.5</v>
      </c>
      <c r="CF61" s="51">
        <v>2755704.1999999997</v>
      </c>
      <c r="CG61" s="51">
        <v>3125772.5499999989</v>
      </c>
      <c r="CH61" s="51">
        <v>2976485.7499999995</v>
      </c>
      <c r="CI61" s="51">
        <v>2901277.85</v>
      </c>
      <c r="CJ61" s="51">
        <v>2898967.5000000009</v>
      </c>
      <c r="CK61" s="51">
        <v>2666344.6000000006</v>
      </c>
      <c r="CL61" s="51">
        <v>3730807.15</v>
      </c>
      <c r="CM61" s="66">
        <f t="shared" si="14"/>
        <v>47026236.549999997</v>
      </c>
      <c r="CN61" s="51">
        <v>4108564.5</v>
      </c>
      <c r="CO61" s="51">
        <v>2796257.4000000004</v>
      </c>
      <c r="CP61" s="51">
        <v>4148196.65</v>
      </c>
      <c r="CQ61" s="51">
        <v>4084484.19</v>
      </c>
      <c r="CR61" s="51">
        <v>4863935.2</v>
      </c>
      <c r="CS61" s="51">
        <v>4719221.5999999996</v>
      </c>
      <c r="CT61" s="51">
        <v>4699081.1500000022</v>
      </c>
      <c r="CU61" s="51">
        <v>4655343.1000000006</v>
      </c>
      <c r="CV61" s="51">
        <v>4596722.2</v>
      </c>
      <c r="CW61" s="51">
        <v>5961363.9800000004</v>
      </c>
      <c r="CX61" s="51">
        <v>4630980.5500000007</v>
      </c>
      <c r="CY61" s="51">
        <v>6819241.1120000016</v>
      </c>
      <c r="CZ61" s="66">
        <f t="shared" si="15"/>
        <v>56083391.631999999</v>
      </c>
      <c r="DA61" s="51">
        <v>4841386.9000000004</v>
      </c>
      <c r="DB61" s="51">
        <v>4758212.8000000017</v>
      </c>
      <c r="DC61" s="51">
        <v>5176742</v>
      </c>
      <c r="DD61" s="51">
        <v>5203341.5500000007</v>
      </c>
      <c r="DE61" s="51">
        <v>6205109.1999999983</v>
      </c>
      <c r="DF61" s="51">
        <v>6168448.0499999989</v>
      </c>
      <c r="DG61" s="51">
        <v>6490118.5</v>
      </c>
      <c r="DH61" s="51">
        <v>6951066.1499999966</v>
      </c>
      <c r="DI61" s="51">
        <v>7064731.7999999998</v>
      </c>
      <c r="DJ61" s="51">
        <v>7101778.8000000026</v>
      </c>
      <c r="DK61" s="51">
        <v>6685033.9500000011</v>
      </c>
      <c r="DL61" s="51">
        <v>6808515.6000000006</v>
      </c>
      <c r="DM61" s="66">
        <f t="shared" si="16"/>
        <v>73454485.299999997</v>
      </c>
      <c r="DN61" s="51">
        <v>6286579.5</v>
      </c>
      <c r="DO61" s="51">
        <v>5901052.0000000009</v>
      </c>
      <c r="DP61" s="51">
        <v>6902791.5999999996</v>
      </c>
      <c r="DQ61" s="51">
        <v>6635945.5499999998</v>
      </c>
      <c r="DR61" s="51">
        <v>7203443.5500000007</v>
      </c>
      <c r="DS61" s="51">
        <v>6983286.7000000002</v>
      </c>
      <c r="DT61" s="51">
        <v>7131899.9000000022</v>
      </c>
      <c r="DU61" s="51">
        <v>7386961.0999999978</v>
      </c>
      <c r="DV61" s="51">
        <v>7439792.0000000009</v>
      </c>
      <c r="DW61" s="51">
        <v>7915914.4499999993</v>
      </c>
      <c r="DX61" s="51">
        <v>7854558.7999999998</v>
      </c>
      <c r="DY61" s="51">
        <v>8418102.5999999996</v>
      </c>
      <c r="DZ61" s="66">
        <f t="shared" si="9"/>
        <v>86060327.75</v>
      </c>
      <c r="EA61" s="51">
        <v>7761750.9000000013</v>
      </c>
      <c r="EB61" s="51">
        <v>7577665</v>
      </c>
      <c r="EC61" s="51">
        <v>8054662</v>
      </c>
      <c r="ED61" s="51">
        <v>8290816.3999999985</v>
      </c>
      <c r="EE61" s="51">
        <v>8459455.5</v>
      </c>
      <c r="EF61" s="51">
        <v>8231965.5999999996</v>
      </c>
      <c r="EG61" s="51">
        <v>8645235.0999999996</v>
      </c>
      <c r="EH61" s="51">
        <v>8488375.0999999996</v>
      </c>
      <c r="EI61" s="51">
        <v>8371451.8000000007</v>
      </c>
      <c r="EJ61" s="51">
        <v>8602564.9999999981</v>
      </c>
      <c r="EK61" s="51">
        <v>8477847.5</v>
      </c>
      <c r="EL61" s="51">
        <v>16922554.510000002</v>
      </c>
      <c r="EM61" s="66">
        <f t="shared" si="10"/>
        <v>107884344.41000001</v>
      </c>
      <c r="EN61" s="51">
        <v>8450386.8000000007</v>
      </c>
      <c r="EO61" s="51">
        <v>7939553.6999999993</v>
      </c>
      <c r="EP61" s="51">
        <v>8732227.5</v>
      </c>
      <c r="EQ61" s="51">
        <v>7819232.6500000022</v>
      </c>
      <c r="ER61" s="51">
        <v>8372034.3999999994</v>
      </c>
      <c r="ES61" s="51">
        <v>7641701.6200000001</v>
      </c>
      <c r="ET61" s="51">
        <v>7670440.0999999987</v>
      </c>
      <c r="EU61" s="51">
        <v>7475754.7999999989</v>
      </c>
      <c r="EV61" s="51">
        <v>7564140.6000000006</v>
      </c>
      <c r="EW61" s="51">
        <v>17513561.18</v>
      </c>
      <c r="EX61" s="51">
        <v>7355774.8900000006</v>
      </c>
      <c r="EY61" s="51">
        <v>7737190.7999999989</v>
      </c>
      <c r="EZ61" s="66">
        <f t="shared" si="11"/>
        <v>104271999.03999999</v>
      </c>
      <c r="FA61" s="51">
        <v>6853718.5999999996</v>
      </c>
      <c r="FB61" s="51">
        <v>6589946.6999999983</v>
      </c>
      <c r="FC61" s="51">
        <v>7206645.4000000004</v>
      </c>
      <c r="FD61" s="51">
        <v>6773912.25</v>
      </c>
      <c r="FE61" s="51">
        <v>7128872.2000000002</v>
      </c>
      <c r="FF61" s="51">
        <v>6870294.3499999996</v>
      </c>
      <c r="FG61" s="51">
        <v>6595963.1999999993</v>
      </c>
      <c r="FH61" s="51"/>
      <c r="FI61" s="51"/>
      <c r="FJ61" s="51"/>
      <c r="FK61" s="51"/>
      <c r="FL61" s="51"/>
      <c r="FM61" s="66">
        <f t="shared" si="12"/>
        <v>48019352.700000003</v>
      </c>
    </row>
    <row r="62" spans="2:169" s="33" customFormat="1" ht="15" customHeight="1">
      <c r="B62" s="43" t="s">
        <v>118</v>
      </c>
      <c r="C62" s="51">
        <v>16</v>
      </c>
      <c r="D62" s="51">
        <v>22</v>
      </c>
      <c r="E62" s="51">
        <v>0</v>
      </c>
      <c r="F62" s="51">
        <v>18</v>
      </c>
      <c r="G62" s="51">
        <v>11</v>
      </c>
      <c r="H62" s="51">
        <v>21</v>
      </c>
      <c r="I62" s="51">
        <v>19</v>
      </c>
      <c r="J62" s="51">
        <v>19</v>
      </c>
      <c r="K62" s="51">
        <v>22</v>
      </c>
      <c r="L62" s="51">
        <v>22</v>
      </c>
      <c r="M62" s="51">
        <v>38</v>
      </c>
      <c r="N62" s="51">
        <v>39</v>
      </c>
      <c r="O62" s="51">
        <v>28</v>
      </c>
      <c r="P62" s="51">
        <v>28</v>
      </c>
      <c r="Q62" s="51">
        <v>29</v>
      </c>
      <c r="R62" s="51">
        <v>28</v>
      </c>
      <c r="S62" s="51">
        <v>6</v>
      </c>
      <c r="T62" s="51">
        <v>24</v>
      </c>
      <c r="U62" s="51">
        <v>24</v>
      </c>
      <c r="V62" s="51">
        <v>29</v>
      </c>
      <c r="W62" s="51">
        <v>26</v>
      </c>
      <c r="X62" s="51">
        <v>32</v>
      </c>
      <c r="Y62" s="51">
        <f>+Y60+Y58</f>
        <v>30</v>
      </c>
      <c r="Z62" s="51">
        <v>34</v>
      </c>
      <c r="AA62" s="51">
        <v>32</v>
      </c>
      <c r="AB62" s="51">
        <f>+AB60+AB58</f>
        <v>34</v>
      </c>
      <c r="AC62" s="51">
        <v>26</v>
      </c>
      <c r="AD62" s="51">
        <v>31</v>
      </c>
      <c r="AE62" s="51">
        <v>25</v>
      </c>
      <c r="AF62" s="51">
        <v>35</v>
      </c>
      <c r="AG62" s="51">
        <v>30</v>
      </c>
      <c r="AH62" s="51">
        <v>24</v>
      </c>
      <c r="AI62" s="51">
        <v>28</v>
      </c>
      <c r="AJ62" s="51">
        <v>28</v>
      </c>
      <c r="AK62" s="51">
        <v>30</v>
      </c>
      <c r="AL62" s="51">
        <v>34</v>
      </c>
      <c r="AM62" s="51">
        <v>32</v>
      </c>
      <c r="AN62" s="51">
        <v>32</v>
      </c>
      <c r="AO62" s="51">
        <v>42</v>
      </c>
      <c r="AP62" s="51">
        <v>30</v>
      </c>
      <c r="AQ62" s="51">
        <v>24</v>
      </c>
      <c r="AR62" s="51">
        <v>29</v>
      </c>
      <c r="AS62" s="51">
        <v>26</v>
      </c>
      <c r="AT62" s="51">
        <v>24</v>
      </c>
      <c r="AU62" s="51">
        <v>29</v>
      </c>
      <c r="AV62" s="51">
        <v>29</v>
      </c>
      <c r="AW62" s="51">
        <v>27</v>
      </c>
      <c r="AX62" s="51">
        <v>24</v>
      </c>
      <c r="AY62" s="51">
        <v>38</v>
      </c>
      <c r="AZ62" s="51">
        <v>32</v>
      </c>
      <c r="BA62" s="51">
        <v>36</v>
      </c>
      <c r="BB62" s="51">
        <v>30</v>
      </c>
      <c r="BC62" s="51">
        <v>26</v>
      </c>
      <c r="BD62" s="51">
        <v>31</v>
      </c>
      <c r="BE62" s="51">
        <v>31</v>
      </c>
      <c r="BF62" s="51">
        <v>26</v>
      </c>
      <c r="BG62" s="51">
        <v>26</v>
      </c>
      <c r="BH62" s="51">
        <v>28</v>
      </c>
      <c r="BI62" s="51">
        <v>14</v>
      </c>
      <c r="BJ62" s="51">
        <v>31</v>
      </c>
      <c r="BK62" s="51">
        <v>33</v>
      </c>
      <c r="BL62" s="51">
        <v>28</v>
      </c>
      <c r="BM62" s="51">
        <v>38</v>
      </c>
      <c r="BN62" s="51">
        <v>34</v>
      </c>
      <c r="BO62" s="51">
        <v>24</v>
      </c>
      <c r="BP62" s="51"/>
      <c r="BQ62" s="51">
        <v>36</v>
      </c>
      <c r="BR62" s="51"/>
      <c r="BS62" s="51" t="s">
        <v>85</v>
      </c>
      <c r="BT62" s="51">
        <v>36</v>
      </c>
      <c r="BU62" s="51"/>
      <c r="BV62" s="51">
        <v>50</v>
      </c>
      <c r="BW62" s="51">
        <v>50</v>
      </c>
      <c r="BX62" s="51">
        <v>48</v>
      </c>
      <c r="BY62" s="51">
        <v>48</v>
      </c>
      <c r="BZ62" s="51">
        <f t="shared" si="13"/>
        <v>326</v>
      </c>
      <c r="CA62" s="51">
        <v>52</v>
      </c>
      <c r="CB62" s="51">
        <v>46</v>
      </c>
      <c r="CC62" s="51">
        <v>28</v>
      </c>
      <c r="CD62" s="51">
        <v>12</v>
      </c>
      <c r="CE62" s="51">
        <v>10</v>
      </c>
      <c r="CF62" s="51">
        <v>18</v>
      </c>
      <c r="CG62" s="51">
        <v>18</v>
      </c>
      <c r="CH62" s="51">
        <v>20</v>
      </c>
      <c r="CI62" s="51">
        <v>20</v>
      </c>
      <c r="CJ62" s="51">
        <v>22</v>
      </c>
      <c r="CK62" s="51">
        <v>20</v>
      </c>
      <c r="CL62" s="51">
        <v>36</v>
      </c>
      <c r="CM62" s="66">
        <f t="shared" si="14"/>
        <v>302</v>
      </c>
      <c r="CN62" s="51">
        <v>28</v>
      </c>
      <c r="CO62" s="51">
        <v>18</v>
      </c>
      <c r="CP62" s="51">
        <v>28</v>
      </c>
      <c r="CQ62" s="51">
        <v>34</v>
      </c>
      <c r="CR62" s="51">
        <v>32</v>
      </c>
      <c r="CS62" s="51">
        <v>32</v>
      </c>
      <c r="CT62" s="51">
        <v>34</v>
      </c>
      <c r="CU62" s="51">
        <v>38</v>
      </c>
      <c r="CV62" s="51">
        <v>36</v>
      </c>
      <c r="CW62" s="51">
        <v>36</v>
      </c>
      <c r="CX62" s="51">
        <v>32</v>
      </c>
      <c r="CY62" s="51">
        <v>38</v>
      </c>
      <c r="CZ62" s="66">
        <f t="shared" si="15"/>
        <v>386</v>
      </c>
      <c r="DA62" s="51">
        <v>10538575.010000002</v>
      </c>
      <c r="DB62" s="51">
        <v>36</v>
      </c>
      <c r="DC62" s="51">
        <v>36</v>
      </c>
      <c r="DD62" s="51">
        <v>28</v>
      </c>
      <c r="DE62" s="51">
        <v>32</v>
      </c>
      <c r="DF62" s="51">
        <v>40</v>
      </c>
      <c r="DG62" s="51">
        <v>34</v>
      </c>
      <c r="DH62" s="51">
        <v>38</v>
      </c>
      <c r="DI62" s="51">
        <v>42</v>
      </c>
      <c r="DJ62" s="51">
        <v>46</v>
      </c>
      <c r="DK62" s="51">
        <v>44</v>
      </c>
      <c r="DL62" s="51">
        <v>45</v>
      </c>
      <c r="DM62" s="66">
        <f t="shared" si="16"/>
        <v>10538996.010000002</v>
      </c>
      <c r="DN62" s="51">
        <v>44</v>
      </c>
      <c r="DO62" s="51">
        <v>42</v>
      </c>
      <c r="DP62" s="51">
        <v>46</v>
      </c>
      <c r="DQ62" s="51">
        <v>40</v>
      </c>
      <c r="DR62" s="51">
        <v>48</v>
      </c>
      <c r="DS62" s="51">
        <v>48</v>
      </c>
      <c r="DT62" s="51">
        <v>42</v>
      </c>
      <c r="DU62" s="51">
        <v>46</v>
      </c>
      <c r="DV62" s="51">
        <v>48</v>
      </c>
      <c r="DW62" s="51">
        <v>48</v>
      </c>
      <c r="DX62" s="51">
        <v>46</v>
      </c>
      <c r="DY62" s="51">
        <v>48</v>
      </c>
      <c r="DZ62" s="66">
        <f t="shared" si="9"/>
        <v>546</v>
      </c>
      <c r="EA62" s="51">
        <v>48</v>
      </c>
      <c r="EB62" s="51">
        <v>46</v>
      </c>
      <c r="EC62" s="51">
        <v>48</v>
      </c>
      <c r="ED62" s="51">
        <v>48</v>
      </c>
      <c r="EE62" s="51">
        <v>52</v>
      </c>
      <c r="EF62" s="51">
        <v>42</v>
      </c>
      <c r="EG62" s="51">
        <v>46</v>
      </c>
      <c r="EH62" s="51">
        <v>48</v>
      </c>
      <c r="EI62" s="51">
        <v>46</v>
      </c>
      <c r="EJ62" s="51">
        <v>48</v>
      </c>
      <c r="EK62" s="51">
        <v>48</v>
      </c>
      <c r="EL62" s="51">
        <v>46</v>
      </c>
      <c r="EM62" s="66">
        <f t="shared" si="10"/>
        <v>566</v>
      </c>
      <c r="EN62" s="51">
        <v>44</v>
      </c>
      <c r="EO62" s="51">
        <v>42</v>
      </c>
      <c r="EP62" s="51">
        <v>52</v>
      </c>
      <c r="EQ62" s="51">
        <v>46</v>
      </c>
      <c r="ER62" s="51">
        <v>48</v>
      </c>
      <c r="ES62" s="51">
        <v>46</v>
      </c>
      <c r="ET62" s="51">
        <v>44</v>
      </c>
      <c r="EU62" s="51">
        <v>44</v>
      </c>
      <c r="EV62" s="51">
        <v>40</v>
      </c>
      <c r="EW62" s="51">
        <v>44</v>
      </c>
      <c r="EX62" s="51">
        <v>44</v>
      </c>
      <c r="EY62" s="51">
        <v>42</v>
      </c>
      <c r="EZ62" s="66">
        <f t="shared" si="11"/>
        <v>536</v>
      </c>
      <c r="FA62" s="51">
        <v>46</v>
      </c>
      <c r="FB62" s="51">
        <v>42</v>
      </c>
      <c r="FC62" s="51">
        <v>48</v>
      </c>
      <c r="FD62" s="51">
        <v>48</v>
      </c>
      <c r="FE62" s="51">
        <v>50</v>
      </c>
      <c r="FF62" s="51">
        <v>72</v>
      </c>
      <c r="FG62" s="51">
        <v>78</v>
      </c>
      <c r="FH62" s="51"/>
      <c r="FI62" s="51"/>
      <c r="FJ62" s="51"/>
      <c r="FK62" s="51"/>
      <c r="FL62" s="51"/>
      <c r="FM62" s="66">
        <f t="shared" si="12"/>
        <v>384</v>
      </c>
    </row>
    <row r="63" spans="2:169" s="33" customFormat="1" ht="15" customHeight="1">
      <c r="B63" s="43" t="s">
        <v>157</v>
      </c>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66"/>
      <c r="CN63" s="51"/>
      <c r="CO63" s="51"/>
      <c r="CP63" s="51"/>
      <c r="CQ63" s="51"/>
      <c r="CR63" s="51"/>
      <c r="CS63" s="51"/>
      <c r="CT63" s="51"/>
      <c r="CU63" s="94"/>
      <c r="CV63" s="51"/>
      <c r="CW63" s="51"/>
      <c r="CX63" s="51"/>
      <c r="CY63" s="51"/>
      <c r="CZ63" s="66"/>
      <c r="DA63" s="51"/>
      <c r="DB63" s="51"/>
      <c r="DC63" s="51"/>
      <c r="DD63" s="51"/>
      <c r="DE63" s="51"/>
      <c r="DF63" s="51"/>
      <c r="DG63" s="51"/>
      <c r="DH63" s="51"/>
      <c r="DI63" s="51"/>
      <c r="DJ63" s="51"/>
      <c r="DK63" s="51"/>
      <c r="DL63" s="51"/>
      <c r="DM63" s="66"/>
      <c r="DN63" s="51"/>
      <c r="DO63" s="51"/>
      <c r="DP63" s="51"/>
      <c r="DQ63" s="51"/>
      <c r="DR63" s="51"/>
      <c r="DS63" s="51"/>
      <c r="DT63" s="51"/>
      <c r="DU63" s="51"/>
      <c r="DV63" s="51"/>
      <c r="DW63" s="51"/>
      <c r="DX63" s="51"/>
      <c r="DY63" s="51"/>
      <c r="DZ63" s="66"/>
      <c r="EA63" s="51"/>
      <c r="EB63" s="51"/>
      <c r="EC63" s="51"/>
      <c r="ED63" s="51"/>
      <c r="EE63" s="51"/>
      <c r="EF63" s="51"/>
      <c r="EG63" s="51"/>
      <c r="EH63" s="51"/>
      <c r="EI63" s="51"/>
      <c r="EJ63" s="51"/>
      <c r="EK63" s="51"/>
      <c r="EL63" s="51"/>
      <c r="EM63" s="66"/>
      <c r="EN63" s="51"/>
      <c r="EO63" s="51"/>
      <c r="EP63" s="51"/>
      <c r="EQ63" s="51"/>
      <c r="ER63" s="51"/>
      <c r="ES63" s="51"/>
      <c r="ET63" s="51"/>
      <c r="EU63" s="51">
        <v>847.5</v>
      </c>
      <c r="EV63" s="51">
        <v>2278.4499999999998</v>
      </c>
      <c r="EW63" s="51">
        <v>728.25</v>
      </c>
      <c r="EX63" s="51">
        <v>528.5</v>
      </c>
      <c r="EY63" s="51"/>
      <c r="EZ63" s="66"/>
      <c r="FA63" s="51">
        <v>825</v>
      </c>
      <c r="FB63" s="51">
        <v>4206</v>
      </c>
      <c r="FC63" s="51">
        <v>488.75</v>
      </c>
      <c r="FD63" s="51">
        <v>1967.25</v>
      </c>
      <c r="FE63" s="51">
        <v>2125</v>
      </c>
      <c r="FF63" s="51">
        <v>11847</v>
      </c>
      <c r="FG63" s="51">
        <v>1133.5</v>
      </c>
      <c r="FH63" s="51"/>
      <c r="FI63" s="51"/>
      <c r="FJ63" s="51"/>
      <c r="FK63" s="51"/>
      <c r="FL63" s="51"/>
      <c r="FM63" s="66"/>
    </row>
    <row r="64" spans="2:169" s="33" customFormat="1" ht="15" customHeight="1">
      <c r="B64" s="43" t="s">
        <v>119</v>
      </c>
      <c r="C64" s="51">
        <v>5387993.7000000002</v>
      </c>
      <c r="D64" s="51">
        <v>5746854.1100000003</v>
      </c>
      <c r="E64" s="51">
        <v>6810013.71</v>
      </c>
      <c r="F64" s="51">
        <v>5389321.5499999998</v>
      </c>
      <c r="G64" s="51">
        <v>5037554.58</v>
      </c>
      <c r="H64" s="51">
        <v>5718197.9199999999</v>
      </c>
      <c r="I64" s="51">
        <v>5509224</v>
      </c>
      <c r="J64" s="51">
        <v>6187903.4800000004</v>
      </c>
      <c r="K64" s="51">
        <v>5838489.8300000001</v>
      </c>
      <c r="L64" s="51">
        <v>7492334.7800000012</v>
      </c>
      <c r="M64" s="51">
        <v>12379758.630000001</v>
      </c>
      <c r="N64" s="51">
        <v>12376679.65</v>
      </c>
      <c r="O64" s="51">
        <v>13020845.65</v>
      </c>
      <c r="P64" s="51">
        <v>12962716.310000001</v>
      </c>
      <c r="Q64" s="51">
        <v>14678292.899999999</v>
      </c>
      <c r="R64" s="51">
        <v>12845769.199999999</v>
      </c>
      <c r="S64" s="51">
        <v>12069381.350000001</v>
      </c>
      <c r="T64" s="51">
        <v>13441682.6</v>
      </c>
      <c r="U64" s="51">
        <v>12660324.9</v>
      </c>
      <c r="V64" s="51">
        <v>13428490.949999999</v>
      </c>
      <c r="W64" s="51">
        <v>12986724.800000001</v>
      </c>
      <c r="X64" s="51">
        <v>12975287.020000001</v>
      </c>
      <c r="Y64" s="51">
        <f>+Y61+Y59</f>
        <v>13229022.699999999</v>
      </c>
      <c r="Z64" s="51">
        <v>12776924.949999999</v>
      </c>
      <c r="AA64" s="51">
        <v>12751095.85</v>
      </c>
      <c r="AB64" s="51">
        <f>+AB61+AB59</f>
        <v>13313668.629999978</v>
      </c>
      <c r="AC64" s="51">
        <v>14610908.9</v>
      </c>
      <c r="AD64" s="51">
        <v>13250664.350000001</v>
      </c>
      <c r="AE64" s="51">
        <v>12886734</v>
      </c>
      <c r="AF64" s="51">
        <v>12971822.35</v>
      </c>
      <c r="AG64" s="51">
        <v>12898580.1</v>
      </c>
      <c r="AH64" s="51">
        <v>13468759.789999999</v>
      </c>
      <c r="AI64" s="51">
        <v>12955416.399999999</v>
      </c>
      <c r="AJ64" s="51">
        <v>13123118.050000001</v>
      </c>
      <c r="AK64" s="51">
        <v>13141307.1</v>
      </c>
      <c r="AL64" s="51">
        <v>12776924.949999999</v>
      </c>
      <c r="AM64" s="51">
        <v>13146622.380000001</v>
      </c>
      <c r="AN64" s="51">
        <v>12585192.800000001</v>
      </c>
      <c r="AO64" s="51">
        <v>14305708.050000003</v>
      </c>
      <c r="AP64" s="51">
        <v>13082898.35</v>
      </c>
      <c r="AQ64" s="51">
        <v>12292725.4</v>
      </c>
      <c r="AR64" s="51">
        <v>13336382.1</v>
      </c>
      <c r="AS64" s="51">
        <f>+AS61+AS59</f>
        <v>12543938.25</v>
      </c>
      <c r="AT64" s="51">
        <f>+AT61+AT59</f>
        <v>13549392.199999999</v>
      </c>
      <c r="AU64" s="51">
        <v>12714206.519999998</v>
      </c>
      <c r="AV64" s="51">
        <v>13199137.399999999</v>
      </c>
      <c r="AW64" s="51">
        <v>13309705.17</v>
      </c>
      <c r="AX64" s="51">
        <v>12788070.67</v>
      </c>
      <c r="AY64" s="51">
        <v>13227253.219999999</v>
      </c>
      <c r="AZ64" s="51">
        <v>13103714.66</v>
      </c>
      <c r="BA64" s="51">
        <v>14388735.050000001</v>
      </c>
      <c r="BB64" s="51">
        <v>13052082.18</v>
      </c>
      <c r="BC64" s="51">
        <v>12718918.949999999</v>
      </c>
      <c r="BD64" s="51">
        <v>13986526.960000003</v>
      </c>
      <c r="BE64" s="51">
        <v>13490508.449999999</v>
      </c>
      <c r="BF64" s="51">
        <v>14639340.579999998</v>
      </c>
      <c r="BG64" s="51">
        <v>14444864.150000019</v>
      </c>
      <c r="BH64" s="51">
        <v>15485905.949999999</v>
      </c>
      <c r="BI64" s="51">
        <v>15763601.550000001</v>
      </c>
      <c r="BJ64" s="51">
        <v>15897202.539999999</v>
      </c>
      <c r="BK64" s="51">
        <v>16661430.400000002</v>
      </c>
      <c r="BL64" s="51">
        <v>16755707.859999999</v>
      </c>
      <c r="BM64" s="51">
        <v>19064237.75</v>
      </c>
      <c r="BN64" s="51">
        <v>17397928.129999999</v>
      </c>
      <c r="BO64" s="51">
        <v>16768126.649999991</v>
      </c>
      <c r="BP64" s="51">
        <v>18077243.299999993</v>
      </c>
      <c r="BQ64" s="51">
        <v>18531773.100000001</v>
      </c>
      <c r="BR64" s="51">
        <v>32636693.790000014</v>
      </c>
      <c r="BS64" s="51">
        <v>19550164.499999985</v>
      </c>
      <c r="BT64" s="51">
        <v>20749024.820000023</v>
      </c>
      <c r="BU64" s="51">
        <v>21277752.35140001</v>
      </c>
      <c r="BV64" s="51">
        <v>20634954.359999999</v>
      </c>
      <c r="BW64" s="51">
        <v>20806405.800000001</v>
      </c>
      <c r="BX64" s="51">
        <v>20795481.149999999</v>
      </c>
      <c r="BY64" s="51">
        <v>22214072.399999999</v>
      </c>
      <c r="BZ64" s="51">
        <f t="shared" si="13"/>
        <v>249439620.35140008</v>
      </c>
      <c r="CA64" s="51">
        <v>19656887.420000002</v>
      </c>
      <c r="CB64" s="51">
        <v>19668519</v>
      </c>
      <c r="CC64" s="51">
        <v>11484858.609999999</v>
      </c>
      <c r="CD64" s="51">
        <v>2765680.2</v>
      </c>
      <c r="CE64" s="51">
        <v>3965092.7</v>
      </c>
      <c r="CF64" s="51">
        <v>4628746.5</v>
      </c>
      <c r="CG64" s="51">
        <v>5204134.4999999991</v>
      </c>
      <c r="CH64" s="51">
        <v>5236740.3</v>
      </c>
      <c r="CI64" s="51">
        <v>5194237.8</v>
      </c>
      <c r="CJ64" s="51">
        <v>5590571.6000000006</v>
      </c>
      <c r="CK64" s="51">
        <v>5519680.5300000012</v>
      </c>
      <c r="CL64" s="51">
        <v>7701720.6699999999</v>
      </c>
      <c r="CM64" s="66">
        <f t="shared" si="14"/>
        <v>96616869.829999998</v>
      </c>
      <c r="CN64" s="51">
        <v>8532708.75</v>
      </c>
      <c r="CO64" s="51">
        <v>5797614.6000000006</v>
      </c>
      <c r="CP64" s="51">
        <v>8691637.0500000007</v>
      </c>
      <c r="CQ64" s="51">
        <v>8470358.0999999996</v>
      </c>
      <c r="CR64" s="51">
        <v>10266929.740000002</v>
      </c>
      <c r="CS64" s="51">
        <v>10288478.27</v>
      </c>
      <c r="CT64" s="51">
        <v>10876814.600000001</v>
      </c>
      <c r="CU64" s="33">
        <v>10458326.18</v>
      </c>
      <c r="CV64" s="51">
        <v>10431160.76</v>
      </c>
      <c r="CW64" s="51">
        <v>10495771.98</v>
      </c>
      <c r="CX64" s="51">
        <v>10772062.82</v>
      </c>
      <c r="CY64" s="51">
        <v>12226398.062000001</v>
      </c>
      <c r="CZ64" s="66">
        <f t="shared" si="15"/>
        <v>117308260.91200003</v>
      </c>
      <c r="DA64" s="51">
        <v>10538575.010000002</v>
      </c>
      <c r="DB64" s="51">
        <v>10814929.750000002</v>
      </c>
      <c r="DC64" s="51">
        <v>12099121.34</v>
      </c>
      <c r="DD64" s="51">
        <v>12056789.081000002</v>
      </c>
      <c r="DE64" s="51">
        <v>14887039.099999998</v>
      </c>
      <c r="DF64" s="51">
        <v>14902303.769999998</v>
      </c>
      <c r="DG64" s="51">
        <v>15732314.030000001</v>
      </c>
      <c r="DH64" s="51">
        <v>17075600.369999997</v>
      </c>
      <c r="DI64" s="51">
        <v>17980989.460000001</v>
      </c>
      <c r="DJ64" s="51">
        <v>18654107.549999997</v>
      </c>
      <c r="DK64" s="51">
        <v>18395442.469999999</v>
      </c>
      <c r="DL64" s="51">
        <v>19071583.409999996</v>
      </c>
      <c r="DM64" s="66">
        <f>SUM(DA64:DL64)</f>
        <v>182208795.34100002</v>
      </c>
      <c r="DN64" s="51">
        <v>18169755.060000002</v>
      </c>
      <c r="DO64" s="51">
        <v>16989223.142999999</v>
      </c>
      <c r="DP64" s="51">
        <v>19704109.379999999</v>
      </c>
      <c r="DQ64" s="51">
        <v>18797032.146000002</v>
      </c>
      <c r="DR64" s="51">
        <v>20738603.780000001</v>
      </c>
      <c r="DS64" s="51">
        <v>19792975.77</v>
      </c>
      <c r="DT64" s="51">
        <v>19994303.990000002</v>
      </c>
      <c r="DU64" s="51">
        <v>20489304.07</v>
      </c>
      <c r="DV64" s="51">
        <v>20635056.610000003</v>
      </c>
      <c r="DW64" s="51">
        <v>21933754.069999997</v>
      </c>
      <c r="DX64" s="51">
        <v>21805811.111000001</v>
      </c>
      <c r="DY64" s="51">
        <v>23427780.650000002</v>
      </c>
      <c r="DZ64" s="66">
        <f t="shared" si="9"/>
        <v>242477709.78</v>
      </c>
      <c r="EA64" s="51">
        <v>21814488.390000001</v>
      </c>
      <c r="EB64" s="51">
        <v>21073144.449999999</v>
      </c>
      <c r="EC64" s="51">
        <v>22201518.119999997</v>
      </c>
      <c r="ED64" s="51">
        <v>23004185.789999999</v>
      </c>
      <c r="EE64" s="51">
        <v>23771222.25</v>
      </c>
      <c r="EF64" s="51">
        <v>23074946.440000001</v>
      </c>
      <c r="EG64" s="51">
        <v>24241323.34</v>
      </c>
      <c r="EH64" s="51">
        <v>23487763.949999999</v>
      </c>
      <c r="EI64" s="51">
        <v>23209795.653999999</v>
      </c>
      <c r="EJ64" s="51">
        <v>23626107.459999993</v>
      </c>
      <c r="EK64" s="51">
        <v>23616335.219999999</v>
      </c>
      <c r="EL64" s="51">
        <v>26224702.240000002</v>
      </c>
      <c r="EM64" s="66">
        <f t="shared" si="10"/>
        <v>279345533.30399996</v>
      </c>
      <c r="EN64" s="51">
        <v>24105719.030000001</v>
      </c>
      <c r="EO64" s="51">
        <v>22443671.300000001</v>
      </c>
      <c r="EP64" s="51">
        <v>25104533.879999995</v>
      </c>
      <c r="EQ64" s="51">
        <v>23290219.510000002</v>
      </c>
      <c r="ER64" s="51">
        <v>25462585.441</v>
      </c>
      <c r="ES64" s="51">
        <v>24119187.051000003</v>
      </c>
      <c r="ET64" s="51">
        <v>24493221.329999991</v>
      </c>
      <c r="EU64" s="51">
        <v>24226081.460000001</v>
      </c>
      <c r="EV64" s="51">
        <v>24519441.91</v>
      </c>
      <c r="EW64" s="51">
        <v>24863950.829999998</v>
      </c>
      <c r="EX64" s="51">
        <v>25320174.360000003</v>
      </c>
      <c r="EY64" s="51">
        <v>27025702.800000004</v>
      </c>
      <c r="EZ64" s="66">
        <f t="shared" si="11"/>
        <v>294974488.90200001</v>
      </c>
      <c r="FA64" s="51">
        <v>24751180.229999997</v>
      </c>
      <c r="FB64" s="51">
        <v>23225892.279999997</v>
      </c>
      <c r="FC64" s="51">
        <v>25941885.600000001</v>
      </c>
      <c r="FD64" s="51">
        <v>24325988.489999998</v>
      </c>
      <c r="FE64" s="51">
        <v>25884968.34</v>
      </c>
      <c r="FF64" s="51">
        <v>25317149.019999996</v>
      </c>
      <c r="FG64" s="51">
        <v>24845691.340000004</v>
      </c>
      <c r="FH64" s="51"/>
      <c r="FI64" s="51"/>
      <c r="FJ64" s="51"/>
      <c r="FK64" s="51"/>
      <c r="FL64" s="51"/>
      <c r="FM64" s="66">
        <f t="shared" si="12"/>
        <v>174292755.29999998</v>
      </c>
    </row>
    <row r="65" spans="2:169" s="33" customFormat="1" ht="15" customHeight="1">
      <c r="B65" s="62"/>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56"/>
      <c r="AP65" s="56"/>
      <c r="AQ65" s="56"/>
      <c r="AR65" s="56"/>
      <c r="AS65" s="56"/>
      <c r="AT65" s="56"/>
      <c r="AU65" s="56"/>
      <c r="AV65" s="56"/>
      <c r="AW65" s="56"/>
      <c r="AX65" s="56"/>
      <c r="AY65" s="56"/>
      <c r="AZ65" s="56"/>
      <c r="BA65" s="56"/>
      <c r="BB65" s="56"/>
      <c r="BN65" s="56"/>
      <c r="DP65" s="87"/>
      <c r="EC65" s="87"/>
      <c r="EP65" s="87"/>
      <c r="FC65" s="87"/>
    </row>
    <row r="66" spans="2:169" s="33" customFormat="1" ht="15" customHeight="1">
      <c r="B66" s="70" t="s">
        <v>120</v>
      </c>
      <c r="C66" s="41"/>
    </row>
    <row r="67" spans="2:169" s="3" customFormat="1" ht="15">
      <c r="B67" s="105" t="s">
        <v>12</v>
      </c>
      <c r="C67" s="99">
        <v>2013</v>
      </c>
      <c r="D67" s="99"/>
      <c r="E67" s="99"/>
      <c r="F67" s="99">
        <v>2014</v>
      </c>
      <c r="G67" s="99"/>
      <c r="H67" s="99"/>
      <c r="I67" s="99"/>
      <c r="J67" s="99"/>
      <c r="K67" s="99"/>
      <c r="L67" s="99"/>
      <c r="M67" s="99"/>
      <c r="N67" s="99"/>
      <c r="O67" s="99"/>
      <c r="P67" s="99"/>
      <c r="Q67" s="99"/>
      <c r="R67" s="99">
        <v>2015</v>
      </c>
      <c r="S67" s="99"/>
      <c r="T67" s="99"/>
      <c r="U67" s="99"/>
      <c r="V67" s="99"/>
      <c r="W67" s="99"/>
      <c r="X67" s="99"/>
      <c r="Y67" s="99"/>
      <c r="Z67" s="99"/>
      <c r="AA67" s="99"/>
      <c r="AB67" s="99"/>
      <c r="AC67" s="99"/>
      <c r="AD67" s="99">
        <v>2016</v>
      </c>
      <c r="AE67" s="99"/>
      <c r="AF67" s="99"/>
      <c r="AG67" s="99"/>
      <c r="AH67" s="99"/>
      <c r="AI67" s="99"/>
      <c r="AJ67" s="99"/>
      <c r="AK67" s="99"/>
      <c r="AL67" s="99"/>
      <c r="AM67" s="99"/>
      <c r="AN67" s="99"/>
      <c r="AO67" s="99"/>
      <c r="AP67" s="99">
        <v>2017</v>
      </c>
      <c r="AQ67" s="99"/>
      <c r="AR67" s="99"/>
      <c r="AS67" s="99"/>
      <c r="AT67" s="99"/>
      <c r="AU67" s="99"/>
      <c r="AV67" s="99"/>
      <c r="AW67" s="99"/>
      <c r="AX67" s="99"/>
      <c r="AY67" s="99"/>
      <c r="AZ67" s="99"/>
      <c r="BA67" s="99"/>
      <c r="BB67" s="99">
        <v>2018</v>
      </c>
      <c r="BC67" s="99"/>
      <c r="BD67" s="99"/>
      <c r="BE67" s="99"/>
      <c r="BF67" s="99"/>
      <c r="BG67" s="99"/>
      <c r="BH67" s="99"/>
      <c r="BI67" s="99"/>
      <c r="BJ67" s="99"/>
      <c r="BK67" s="99"/>
      <c r="BL67" s="99"/>
      <c r="BM67" s="99"/>
      <c r="BN67" s="99">
        <v>2019</v>
      </c>
      <c r="BO67" s="99"/>
      <c r="BP67" s="99"/>
      <c r="BQ67" s="99"/>
      <c r="BR67" s="99"/>
      <c r="BS67" s="99"/>
      <c r="BT67" s="99"/>
      <c r="BU67" s="99"/>
      <c r="BV67" s="99"/>
      <c r="BW67" s="99"/>
      <c r="BX67" s="99"/>
      <c r="BY67" s="99"/>
      <c r="BZ67" s="100" t="s">
        <v>20</v>
      </c>
      <c r="CA67" s="99">
        <v>2020</v>
      </c>
      <c r="CB67" s="99"/>
      <c r="CC67" s="99"/>
      <c r="CD67" s="99"/>
      <c r="CE67" s="99"/>
      <c r="CF67" s="99"/>
      <c r="CG67" s="99"/>
      <c r="CH67" s="99"/>
      <c r="CI67" s="99"/>
      <c r="CJ67" s="99"/>
      <c r="CK67" s="99"/>
      <c r="CL67" s="99"/>
      <c r="CM67" s="100" t="s">
        <v>21</v>
      </c>
      <c r="CN67" s="99">
        <v>2021</v>
      </c>
      <c r="CO67" s="99"/>
      <c r="CP67" s="99"/>
      <c r="CQ67" s="99"/>
      <c r="CR67" s="99"/>
      <c r="CS67" s="99"/>
      <c r="CT67" s="99"/>
      <c r="CU67" s="99"/>
      <c r="CV67" s="99"/>
      <c r="CW67" s="99"/>
      <c r="CX67" s="99"/>
      <c r="CY67" s="99"/>
      <c r="CZ67" s="100" t="s">
        <v>22</v>
      </c>
      <c r="DA67" s="99">
        <v>2022</v>
      </c>
      <c r="DB67" s="99"/>
      <c r="DC67" s="99"/>
      <c r="DD67" s="99"/>
      <c r="DE67" s="99"/>
      <c r="DF67" s="99"/>
      <c r="DG67" s="99"/>
      <c r="DH67" s="99"/>
      <c r="DI67" s="99"/>
      <c r="DJ67" s="99"/>
      <c r="DK67" s="99"/>
      <c r="DL67" s="99"/>
      <c r="DM67" s="100" t="s">
        <v>23</v>
      </c>
      <c r="DN67" s="99">
        <v>2023</v>
      </c>
      <c r="DO67" s="99"/>
      <c r="DP67" s="99"/>
      <c r="DQ67" s="99"/>
      <c r="DR67" s="99"/>
      <c r="DS67" s="99"/>
      <c r="DT67" s="99"/>
      <c r="DU67" s="99"/>
      <c r="DV67" s="99"/>
      <c r="DW67" s="99"/>
      <c r="DX67" s="99"/>
      <c r="DY67" s="99"/>
      <c r="DZ67" s="100" t="s">
        <v>24</v>
      </c>
      <c r="EA67" s="99">
        <v>2024</v>
      </c>
      <c r="EB67" s="99"/>
      <c r="EC67" s="99"/>
      <c r="ED67" s="99"/>
      <c r="EE67" s="99"/>
      <c r="EF67" s="99"/>
      <c r="EG67" s="99"/>
      <c r="EH67" s="99"/>
      <c r="EI67" s="99"/>
      <c r="EJ67" s="99"/>
      <c r="EK67" s="99"/>
      <c r="EL67" s="99"/>
      <c r="EM67" s="100" t="s">
        <v>25</v>
      </c>
      <c r="EN67" s="99">
        <v>2025</v>
      </c>
      <c r="EO67" s="99"/>
      <c r="EP67" s="99"/>
      <c r="EQ67" s="99"/>
      <c r="ER67" s="99"/>
      <c r="ES67" s="99"/>
      <c r="ET67" s="99"/>
      <c r="EU67" s="99"/>
      <c r="EV67" s="99"/>
      <c r="EW67" s="99"/>
      <c r="EX67" s="99"/>
      <c r="EY67" s="99"/>
      <c r="EZ67" s="100" t="s">
        <v>26</v>
      </c>
      <c r="FA67" s="99">
        <v>2026</v>
      </c>
      <c r="FB67" s="99"/>
      <c r="FC67" s="99"/>
      <c r="FD67" s="99"/>
      <c r="FE67" s="99"/>
      <c r="FF67" s="99"/>
      <c r="FG67" s="99"/>
      <c r="FH67" s="99"/>
      <c r="FI67" s="99"/>
      <c r="FJ67" s="99"/>
      <c r="FK67" s="99"/>
      <c r="FL67" s="99"/>
      <c r="FM67" s="100" t="s">
        <v>158</v>
      </c>
    </row>
    <row r="68" spans="2:169" s="3" customFormat="1" ht="30">
      <c r="B68" s="106"/>
      <c r="C68" s="11" t="s">
        <v>36</v>
      </c>
      <c r="D68" s="11" t="s">
        <v>37</v>
      </c>
      <c r="E68" s="11" t="s">
        <v>38</v>
      </c>
      <c r="F68" s="11" t="s">
        <v>27</v>
      </c>
      <c r="G68" s="11" t="s">
        <v>28</v>
      </c>
      <c r="H68" s="11" t="s">
        <v>29</v>
      </c>
      <c r="I68" s="11" t="s">
        <v>30</v>
      </c>
      <c r="J68" s="11" t="s">
        <v>31</v>
      </c>
      <c r="K68" s="11" t="s">
        <v>32</v>
      </c>
      <c r="L68" s="11" t="s">
        <v>33</v>
      </c>
      <c r="M68" s="11" t="s">
        <v>34</v>
      </c>
      <c r="N68" s="11" t="s">
        <v>35</v>
      </c>
      <c r="O68" s="11" t="s">
        <v>36</v>
      </c>
      <c r="P68" s="11" t="s">
        <v>37</v>
      </c>
      <c r="Q68" s="11" t="s">
        <v>38</v>
      </c>
      <c r="R68" s="11" t="s">
        <v>27</v>
      </c>
      <c r="S68" s="11" t="s">
        <v>28</v>
      </c>
      <c r="T68" s="11" t="s">
        <v>29</v>
      </c>
      <c r="U68" s="11" t="s">
        <v>30</v>
      </c>
      <c r="V68" s="11" t="s">
        <v>31</v>
      </c>
      <c r="W68" s="11" t="s">
        <v>32</v>
      </c>
      <c r="X68" s="11" t="s">
        <v>33</v>
      </c>
      <c r="Y68" s="11" t="s">
        <v>34</v>
      </c>
      <c r="Z68" s="11" t="s">
        <v>35</v>
      </c>
      <c r="AA68" s="11" t="s">
        <v>36</v>
      </c>
      <c r="AB68" s="11" t="s">
        <v>37</v>
      </c>
      <c r="AC68" s="11" t="s">
        <v>38</v>
      </c>
      <c r="AD68" s="11" t="s">
        <v>27</v>
      </c>
      <c r="AE68" s="11" t="s">
        <v>28</v>
      </c>
      <c r="AF68" s="11" t="s">
        <v>29</v>
      </c>
      <c r="AG68" s="11" t="s">
        <v>30</v>
      </c>
      <c r="AH68" s="11" t="s">
        <v>31</v>
      </c>
      <c r="AI68" s="11" t="s">
        <v>32</v>
      </c>
      <c r="AJ68" s="11" t="s">
        <v>33</v>
      </c>
      <c r="AK68" s="11" t="s">
        <v>34</v>
      </c>
      <c r="AL68" s="11" t="s">
        <v>35</v>
      </c>
      <c r="AM68" s="11" t="s">
        <v>36</v>
      </c>
      <c r="AN68" s="11" t="s">
        <v>37</v>
      </c>
      <c r="AO68" s="11" t="s">
        <v>38</v>
      </c>
      <c r="AP68" s="11" t="s">
        <v>27</v>
      </c>
      <c r="AQ68" s="11" t="s">
        <v>28</v>
      </c>
      <c r="AR68" s="11" t="s">
        <v>29</v>
      </c>
      <c r="AS68" s="11" t="s">
        <v>30</v>
      </c>
      <c r="AT68" s="11" t="s">
        <v>31</v>
      </c>
      <c r="AU68" s="11" t="s">
        <v>32</v>
      </c>
      <c r="AV68" s="11" t="s">
        <v>33</v>
      </c>
      <c r="AW68" s="11" t="s">
        <v>34</v>
      </c>
      <c r="AX68" s="11" t="s">
        <v>35</v>
      </c>
      <c r="AY68" s="11" t="s">
        <v>36</v>
      </c>
      <c r="AZ68" s="11" t="s">
        <v>37</v>
      </c>
      <c r="BA68" s="11" t="s">
        <v>38</v>
      </c>
      <c r="BB68" s="11" t="s">
        <v>27</v>
      </c>
      <c r="BC68" s="11" t="s">
        <v>28</v>
      </c>
      <c r="BD68" s="11" t="s">
        <v>29</v>
      </c>
      <c r="BE68" s="11" t="s">
        <v>30</v>
      </c>
      <c r="BF68" s="11" t="s">
        <v>31</v>
      </c>
      <c r="BG68" s="11" t="s">
        <v>32</v>
      </c>
      <c r="BH68" s="11" t="s">
        <v>33</v>
      </c>
      <c r="BI68" s="11" t="s">
        <v>34</v>
      </c>
      <c r="BJ68" s="11" t="s">
        <v>35</v>
      </c>
      <c r="BK68" s="11" t="s">
        <v>36</v>
      </c>
      <c r="BL68" s="11" t="s">
        <v>37</v>
      </c>
      <c r="BM68" s="11" t="s">
        <v>38</v>
      </c>
      <c r="BN68" s="11" t="s">
        <v>27</v>
      </c>
      <c r="BO68" s="11" t="s">
        <v>28</v>
      </c>
      <c r="BP68" s="11" t="s">
        <v>29</v>
      </c>
      <c r="BQ68" s="11" t="s">
        <v>30</v>
      </c>
      <c r="BR68" s="11" t="s">
        <v>31</v>
      </c>
      <c r="BS68" s="11" t="s">
        <v>32</v>
      </c>
      <c r="BT68" s="11" t="s">
        <v>33</v>
      </c>
      <c r="BU68" s="11" t="s">
        <v>34</v>
      </c>
      <c r="BV68" s="11" t="s">
        <v>35</v>
      </c>
      <c r="BW68" s="11" t="s">
        <v>36</v>
      </c>
      <c r="BX68" s="11" t="s">
        <v>37</v>
      </c>
      <c r="BY68" s="11" t="s">
        <v>38</v>
      </c>
      <c r="BZ68" s="101"/>
      <c r="CA68" s="11" t="s">
        <v>27</v>
      </c>
      <c r="CB68" s="11" t="s">
        <v>28</v>
      </c>
      <c r="CC68" s="11" t="s">
        <v>29</v>
      </c>
      <c r="CD68" s="11" t="s">
        <v>30</v>
      </c>
      <c r="CE68" s="11" t="s">
        <v>31</v>
      </c>
      <c r="CF68" s="11" t="s">
        <v>32</v>
      </c>
      <c r="CG68" s="11" t="s">
        <v>33</v>
      </c>
      <c r="CH68" s="11" t="s">
        <v>34</v>
      </c>
      <c r="CI68" s="11" t="s">
        <v>35</v>
      </c>
      <c r="CJ68" s="11" t="s">
        <v>36</v>
      </c>
      <c r="CK68" s="11" t="s">
        <v>37</v>
      </c>
      <c r="CL68" s="11" t="s">
        <v>38</v>
      </c>
      <c r="CM68" s="101"/>
      <c r="CN68" s="11" t="s">
        <v>27</v>
      </c>
      <c r="CO68" s="11" t="s">
        <v>28</v>
      </c>
      <c r="CP68" s="11" t="s">
        <v>29</v>
      </c>
      <c r="CQ68" s="11" t="s">
        <v>30</v>
      </c>
      <c r="CR68" s="11" t="s">
        <v>31</v>
      </c>
      <c r="CS68" s="11" t="s">
        <v>32</v>
      </c>
      <c r="CT68" s="11" t="s">
        <v>33</v>
      </c>
      <c r="CU68" s="11" t="s">
        <v>34</v>
      </c>
      <c r="CV68" s="11" t="s">
        <v>35</v>
      </c>
      <c r="CW68" s="11" t="s">
        <v>36</v>
      </c>
      <c r="CX68" s="11" t="s">
        <v>37</v>
      </c>
      <c r="CY68" s="11" t="s">
        <v>38</v>
      </c>
      <c r="CZ68" s="101"/>
      <c r="DA68" s="11" t="s">
        <v>27</v>
      </c>
      <c r="DB68" s="11" t="s">
        <v>28</v>
      </c>
      <c r="DC68" s="11" t="s">
        <v>29</v>
      </c>
      <c r="DD68" s="11" t="s">
        <v>30</v>
      </c>
      <c r="DE68" s="11" t="s">
        <v>31</v>
      </c>
      <c r="DF68" s="11" t="s">
        <v>32</v>
      </c>
      <c r="DG68" s="11" t="s">
        <v>33</v>
      </c>
      <c r="DH68" s="11" t="s">
        <v>34</v>
      </c>
      <c r="DI68" s="11" t="s">
        <v>35</v>
      </c>
      <c r="DJ68" s="11" t="s">
        <v>36</v>
      </c>
      <c r="DK68" s="11" t="s">
        <v>37</v>
      </c>
      <c r="DL68" s="11" t="s">
        <v>38</v>
      </c>
      <c r="DM68" s="101"/>
      <c r="DN68" s="11" t="s">
        <v>27</v>
      </c>
      <c r="DO68" s="11" t="s">
        <v>28</v>
      </c>
      <c r="DP68" s="11" t="s">
        <v>29</v>
      </c>
      <c r="DQ68" s="11" t="s">
        <v>30</v>
      </c>
      <c r="DR68" s="11" t="s">
        <v>31</v>
      </c>
      <c r="DS68" s="11" t="s">
        <v>32</v>
      </c>
      <c r="DT68" s="11" t="s">
        <v>33</v>
      </c>
      <c r="DU68" s="11" t="s">
        <v>34</v>
      </c>
      <c r="DV68" s="11" t="s">
        <v>35</v>
      </c>
      <c r="DW68" s="11" t="s">
        <v>36</v>
      </c>
      <c r="DX68" s="11" t="s">
        <v>37</v>
      </c>
      <c r="DY68" s="11" t="s">
        <v>38</v>
      </c>
      <c r="DZ68" s="101"/>
      <c r="EA68" s="11" t="s">
        <v>27</v>
      </c>
      <c r="EB68" s="11" t="s">
        <v>28</v>
      </c>
      <c r="EC68" s="11" t="s">
        <v>29</v>
      </c>
      <c r="ED68" s="11" t="s">
        <v>30</v>
      </c>
      <c r="EE68" s="11" t="s">
        <v>31</v>
      </c>
      <c r="EF68" s="11" t="s">
        <v>32</v>
      </c>
      <c r="EG68" s="11" t="s">
        <v>33</v>
      </c>
      <c r="EH68" s="11" t="s">
        <v>34</v>
      </c>
      <c r="EI68" s="11" t="s">
        <v>35</v>
      </c>
      <c r="EJ68" s="11" t="s">
        <v>36</v>
      </c>
      <c r="EK68" s="11" t="s">
        <v>37</v>
      </c>
      <c r="EL68" s="11" t="s">
        <v>38</v>
      </c>
      <c r="EM68" s="101"/>
      <c r="EN68" s="11" t="s">
        <v>27</v>
      </c>
      <c r="EO68" s="11" t="s">
        <v>28</v>
      </c>
      <c r="EP68" s="11" t="s">
        <v>29</v>
      </c>
      <c r="EQ68" s="11" t="s">
        <v>30</v>
      </c>
      <c r="ER68" s="11" t="s">
        <v>31</v>
      </c>
      <c r="ES68" s="11" t="s">
        <v>32</v>
      </c>
      <c r="ET68" s="11" t="s">
        <v>33</v>
      </c>
      <c r="EU68" s="11" t="s">
        <v>34</v>
      </c>
      <c r="EV68" s="11" t="s">
        <v>35</v>
      </c>
      <c r="EW68" s="11" t="s">
        <v>36</v>
      </c>
      <c r="EX68" s="11" t="s">
        <v>37</v>
      </c>
      <c r="EY68" s="11" t="s">
        <v>38</v>
      </c>
      <c r="EZ68" s="101"/>
      <c r="FA68" s="11" t="s">
        <v>27</v>
      </c>
      <c r="FB68" s="11" t="s">
        <v>28</v>
      </c>
      <c r="FC68" s="11" t="s">
        <v>29</v>
      </c>
      <c r="FD68" s="11" t="s">
        <v>30</v>
      </c>
      <c r="FE68" s="11" t="s">
        <v>31</v>
      </c>
      <c r="FF68" s="11" t="s">
        <v>32</v>
      </c>
      <c r="FG68" s="11" t="s">
        <v>33</v>
      </c>
      <c r="FH68" s="11" t="s">
        <v>34</v>
      </c>
      <c r="FI68" s="11" t="s">
        <v>35</v>
      </c>
      <c r="FJ68" s="11" t="s">
        <v>36</v>
      </c>
      <c r="FK68" s="11" t="s">
        <v>37</v>
      </c>
      <c r="FL68" s="11" t="s">
        <v>38</v>
      </c>
      <c r="FM68" s="101"/>
    </row>
    <row r="69" spans="2:169" s="33" customFormat="1" ht="15" customHeight="1">
      <c r="B69" s="71" t="s">
        <v>121</v>
      </c>
      <c r="C69" s="51">
        <v>0</v>
      </c>
      <c r="D69" s="51">
        <v>0</v>
      </c>
      <c r="E69" s="51">
        <v>0</v>
      </c>
      <c r="F69" s="51">
        <v>369105</v>
      </c>
      <c r="G69" s="51">
        <v>258575</v>
      </c>
      <c r="H69" s="51">
        <v>255695</v>
      </c>
      <c r="I69" s="51">
        <v>231090</v>
      </c>
      <c r="J69" s="51">
        <v>269290</v>
      </c>
      <c r="K69" s="51">
        <v>228505</v>
      </c>
      <c r="L69" s="51">
        <v>752515</v>
      </c>
      <c r="M69" s="51">
        <v>1114170</v>
      </c>
      <c r="N69" s="51">
        <v>621235</v>
      </c>
      <c r="O69" s="51">
        <v>558585</v>
      </c>
      <c r="P69" s="51">
        <v>493450</v>
      </c>
      <c r="Q69" s="51">
        <v>578220</v>
      </c>
      <c r="R69" s="51">
        <v>458510</v>
      </c>
      <c r="S69" s="51">
        <v>366305</v>
      </c>
      <c r="T69" s="51">
        <v>401045</v>
      </c>
      <c r="U69" s="51">
        <v>351150</v>
      </c>
      <c r="V69" s="51">
        <v>352790</v>
      </c>
      <c r="W69" s="51">
        <v>310065</v>
      </c>
      <c r="X69" s="51" t="s">
        <v>85</v>
      </c>
      <c r="Y69" s="51" t="s">
        <v>122</v>
      </c>
      <c r="Z69" s="51">
        <v>295715</v>
      </c>
      <c r="AA69" s="51">
        <v>306920</v>
      </c>
      <c r="AB69" s="51">
        <v>314350</v>
      </c>
      <c r="AC69" s="51">
        <v>383610</v>
      </c>
      <c r="AD69" s="51">
        <v>356130</v>
      </c>
      <c r="AE69" s="51">
        <v>329630</v>
      </c>
      <c r="AF69" s="51">
        <v>314575</v>
      </c>
      <c r="AG69" s="51">
        <v>290850</v>
      </c>
      <c r="AH69" s="51">
        <v>291770</v>
      </c>
      <c r="AI69" s="51">
        <v>291650</v>
      </c>
      <c r="AJ69" s="51">
        <v>323090</v>
      </c>
      <c r="AK69" s="51">
        <v>318160</v>
      </c>
      <c r="AL69" s="51">
        <v>295715</v>
      </c>
      <c r="AM69" s="51">
        <v>305295</v>
      </c>
      <c r="AN69" s="51">
        <v>278985</v>
      </c>
      <c r="AO69" s="51">
        <v>336215</v>
      </c>
      <c r="AP69" s="51">
        <v>320135</v>
      </c>
      <c r="AQ69" s="51">
        <v>290770</v>
      </c>
      <c r="AR69" s="51">
        <v>287260</v>
      </c>
      <c r="AS69" s="51">
        <v>258560</v>
      </c>
      <c r="AT69" s="51">
        <v>279445</v>
      </c>
      <c r="AU69" s="51">
        <v>257245</v>
      </c>
      <c r="AV69" s="51">
        <v>290450</v>
      </c>
      <c r="AW69" s="51">
        <v>286055</v>
      </c>
      <c r="AX69" s="51">
        <v>248970</v>
      </c>
      <c r="AY69" s="51">
        <v>251430</v>
      </c>
      <c r="AZ69" s="51">
        <v>245775</v>
      </c>
      <c r="BA69" s="51">
        <v>288120</v>
      </c>
      <c r="BB69" s="51">
        <v>272165</v>
      </c>
      <c r="BC69" s="51">
        <v>270000</v>
      </c>
      <c r="BD69" s="51">
        <v>276360</v>
      </c>
      <c r="BE69" s="51">
        <v>243245</v>
      </c>
      <c r="BF69" s="51">
        <v>254020</v>
      </c>
      <c r="BG69" s="51">
        <v>254520</v>
      </c>
      <c r="BH69" s="51">
        <v>293575</v>
      </c>
      <c r="BI69" s="51">
        <v>334065</v>
      </c>
      <c r="BJ69" s="51">
        <v>325420</v>
      </c>
      <c r="BK69" s="51">
        <v>354035</v>
      </c>
      <c r="BL69" s="51">
        <v>328920</v>
      </c>
      <c r="BM69" s="51">
        <v>413630</v>
      </c>
      <c r="BN69" s="51">
        <v>338730</v>
      </c>
      <c r="BO69" s="51">
        <v>338730</v>
      </c>
      <c r="BP69" s="51">
        <v>389455</v>
      </c>
      <c r="BQ69" s="51">
        <v>389455</v>
      </c>
      <c r="BR69" s="51">
        <v>347310</v>
      </c>
      <c r="BS69" s="51">
        <v>352010</v>
      </c>
      <c r="BT69" s="51">
        <v>387750</v>
      </c>
      <c r="BU69" s="51">
        <v>457945</v>
      </c>
      <c r="BV69" s="51">
        <v>394775</v>
      </c>
      <c r="BW69" s="51">
        <v>372215</v>
      </c>
      <c r="BX69" s="51">
        <v>366225</v>
      </c>
      <c r="BY69" s="51">
        <v>508990</v>
      </c>
      <c r="BZ69" s="51">
        <f>+SUM(BN69:BY69)</f>
        <v>4643590</v>
      </c>
      <c r="CA69" s="51">
        <v>500730</v>
      </c>
      <c r="CB69" s="51">
        <v>393360.17</v>
      </c>
      <c r="CC69" s="51">
        <v>243420</v>
      </c>
      <c r="CD69" s="51">
        <v>81875</v>
      </c>
      <c r="CE69" s="51">
        <v>138760</v>
      </c>
      <c r="CF69" s="51">
        <v>160710</v>
      </c>
      <c r="CG69" s="51">
        <v>174015</v>
      </c>
      <c r="CH69" s="51">
        <v>164525</v>
      </c>
      <c r="CI69" s="51">
        <v>161185</v>
      </c>
      <c r="CJ69" s="51">
        <v>157500</v>
      </c>
      <c r="CK69" s="51">
        <v>160597.45762711865</v>
      </c>
      <c r="CL69" s="51">
        <v>290435</v>
      </c>
      <c r="CM69" s="66">
        <f>+SUM(CA69:CL69)</f>
        <v>2627112.6276271185</v>
      </c>
      <c r="CN69" s="51">
        <v>236540</v>
      </c>
      <c r="CO69" s="51">
        <v>112419.49</v>
      </c>
      <c r="CP69" s="51">
        <v>205225</v>
      </c>
      <c r="CQ69" s="51">
        <v>211895</v>
      </c>
      <c r="CR69" s="51">
        <v>225211.86</v>
      </c>
      <c r="CS69" s="51">
        <v>249495</v>
      </c>
      <c r="CT69" s="51">
        <v>295240</v>
      </c>
      <c r="CU69" s="51">
        <v>295565</v>
      </c>
      <c r="CV69" s="51">
        <v>239139.83100000001</v>
      </c>
      <c r="CW69" s="51">
        <v>245614.41</v>
      </c>
      <c r="CX69" s="51">
        <v>245614.41</v>
      </c>
      <c r="CY69" s="51">
        <v>296894.06779661018</v>
      </c>
      <c r="CZ69" s="66">
        <f>SUM(CN69:CY69)</f>
        <v>2858854.0687966105</v>
      </c>
      <c r="DA69" s="51">
        <v>194059.32203389829</v>
      </c>
      <c r="DB69" s="51">
        <v>236305.08</v>
      </c>
      <c r="DC69" s="51">
        <v>275406.77966101695</v>
      </c>
      <c r="DD69" s="51">
        <v>298350</v>
      </c>
      <c r="DE69" s="51">
        <v>295241.53000000003</v>
      </c>
      <c r="DF69" s="51">
        <v>273059.32203389832</v>
      </c>
      <c r="DG69" s="51">
        <v>377605</v>
      </c>
      <c r="DH69" s="51">
        <v>392021.18644067796</v>
      </c>
      <c r="DI69" s="51">
        <v>408207.63</v>
      </c>
      <c r="DJ69" s="51">
        <v>391851.69</v>
      </c>
      <c r="DK69" s="51">
        <v>334233.05</v>
      </c>
      <c r="DL69" s="51">
        <v>439160</v>
      </c>
      <c r="DM69" s="66">
        <f>SUM(DA69:DL69)</f>
        <v>3915500.5901694912</v>
      </c>
      <c r="DN69" s="51">
        <v>335406.78000000003</v>
      </c>
      <c r="DO69" s="51">
        <v>303834.75</v>
      </c>
      <c r="DP69" s="51">
        <v>425605</v>
      </c>
      <c r="DQ69" s="51">
        <v>325398.31</v>
      </c>
      <c r="DR69" s="51">
        <v>341338.98305084743</v>
      </c>
      <c r="DS69" s="51">
        <v>421950</v>
      </c>
      <c r="DT69" s="51">
        <v>457770</v>
      </c>
      <c r="DU69" s="51">
        <v>556345</v>
      </c>
      <c r="DV69" s="51">
        <v>514000</v>
      </c>
      <c r="DW69" s="51">
        <v>521005</v>
      </c>
      <c r="DX69" s="51">
        <v>488005</v>
      </c>
      <c r="DY69" s="51">
        <v>651440</v>
      </c>
      <c r="DZ69" s="66">
        <f>SUM(DN69:DY69)</f>
        <v>5342098.8230508473</v>
      </c>
      <c r="EA69" s="51">
        <v>529005</v>
      </c>
      <c r="EB69" s="51">
        <v>472175</v>
      </c>
      <c r="EC69" s="51">
        <v>399139.83</v>
      </c>
      <c r="ED69" s="51">
        <v>464225</v>
      </c>
      <c r="EE69" s="51">
        <v>391733.05084745761</v>
      </c>
      <c r="EF69" s="51">
        <v>403796.61</v>
      </c>
      <c r="EG69" s="51">
        <v>458919.49</v>
      </c>
      <c r="EH69" s="51">
        <v>444576.27118644066</v>
      </c>
      <c r="EI69" s="51">
        <v>417016.94915254239</v>
      </c>
      <c r="EJ69" s="51">
        <v>477750</v>
      </c>
      <c r="EK69" s="51">
        <v>402326.27118644066</v>
      </c>
      <c r="EL69" s="51">
        <v>484932.2</v>
      </c>
      <c r="EM69" s="66">
        <f>SUM(EA69:EL69)</f>
        <v>5345595.6723728813</v>
      </c>
      <c r="EN69" s="51">
        <v>446792.37</v>
      </c>
      <c r="EO69" s="51">
        <v>516910</v>
      </c>
      <c r="EP69" s="51">
        <v>474394.06779661018</v>
      </c>
      <c r="EQ69" s="51">
        <v>468350</v>
      </c>
      <c r="ER69" s="51">
        <v>468445</v>
      </c>
      <c r="ES69" s="51">
        <v>447005</v>
      </c>
      <c r="ET69" s="51">
        <v>475210</v>
      </c>
      <c r="EU69" s="51">
        <v>477890</v>
      </c>
      <c r="EV69" s="51">
        <v>352351.69491525425</v>
      </c>
      <c r="EW69" s="51">
        <v>471135</v>
      </c>
      <c r="EX69" s="51">
        <v>530425</v>
      </c>
      <c r="EY69" s="51">
        <v>614810</v>
      </c>
      <c r="EZ69" s="66">
        <f>SUM(EN69:EY69)</f>
        <v>5743718.132711865</v>
      </c>
      <c r="FA69" s="51">
        <v>577640</v>
      </c>
      <c r="FB69" s="51">
        <v>522370</v>
      </c>
      <c r="FC69" s="51">
        <v>511905</v>
      </c>
      <c r="FD69" s="51">
        <v>440000</v>
      </c>
      <c r="FE69" s="51">
        <v>449845</v>
      </c>
      <c r="FF69" s="51">
        <v>383010</v>
      </c>
      <c r="FG69" s="51">
        <v>474745</v>
      </c>
      <c r="FH69" s="51"/>
      <c r="FI69" s="51"/>
      <c r="FJ69" s="51"/>
      <c r="FK69" s="51"/>
      <c r="FL69" s="51"/>
      <c r="FM69" s="66">
        <f>SUM(FA69:FL69)</f>
        <v>3359515</v>
      </c>
    </row>
    <row r="70" spans="2:169" s="33" customFormat="1" ht="15" customHeight="1">
      <c r="B70" s="71" t="s">
        <v>123</v>
      </c>
      <c r="C70" s="51">
        <v>0</v>
      </c>
      <c r="D70" s="51">
        <v>0</v>
      </c>
      <c r="E70" s="51">
        <v>0</v>
      </c>
      <c r="F70" s="51">
        <v>0</v>
      </c>
      <c r="G70" s="51">
        <v>0</v>
      </c>
      <c r="H70" s="51">
        <v>84092.7</v>
      </c>
      <c r="I70" s="51">
        <v>0</v>
      </c>
      <c r="J70" s="51">
        <v>0</v>
      </c>
      <c r="K70" s="51">
        <v>84092.78</v>
      </c>
      <c r="L70" s="51">
        <v>0</v>
      </c>
      <c r="M70" s="51">
        <v>0</v>
      </c>
      <c r="N70" s="51">
        <v>84092.78</v>
      </c>
      <c r="O70" s="51"/>
      <c r="P70" s="51"/>
      <c r="Q70" s="51">
        <v>95053.86</v>
      </c>
      <c r="R70" s="51">
        <v>0</v>
      </c>
      <c r="S70" s="51">
        <v>0</v>
      </c>
      <c r="T70" s="51">
        <v>102846.72</v>
      </c>
      <c r="U70" s="51" t="s">
        <v>122</v>
      </c>
      <c r="V70" s="51" t="s">
        <v>122</v>
      </c>
      <c r="W70" s="51" t="s">
        <v>122</v>
      </c>
      <c r="X70" s="51" t="s">
        <v>122</v>
      </c>
      <c r="Y70" s="51" t="s">
        <v>122</v>
      </c>
      <c r="Z70" s="51">
        <v>102846.72</v>
      </c>
      <c r="AA70" s="51">
        <v>0</v>
      </c>
      <c r="AB70" s="51">
        <v>0</v>
      </c>
      <c r="AC70" s="51">
        <v>0</v>
      </c>
      <c r="AD70" s="51">
        <v>0</v>
      </c>
      <c r="AE70" s="51">
        <v>0</v>
      </c>
      <c r="AF70" s="51"/>
      <c r="AG70" s="51">
        <v>0</v>
      </c>
      <c r="AH70" s="51">
        <v>0</v>
      </c>
      <c r="AI70" s="51">
        <v>126696.23</v>
      </c>
      <c r="AJ70" s="51">
        <v>0</v>
      </c>
      <c r="AK70" s="51">
        <v>0</v>
      </c>
      <c r="AL70" s="51">
        <v>102846.72</v>
      </c>
      <c r="AM70" s="51">
        <v>0</v>
      </c>
      <c r="AN70" s="51">
        <v>0</v>
      </c>
      <c r="AO70" s="51">
        <v>107369.7</v>
      </c>
      <c r="AP70" s="51">
        <v>36945.550000000003</v>
      </c>
      <c r="AQ70" s="51">
        <v>36945.550000000003</v>
      </c>
      <c r="AR70" s="51">
        <v>0</v>
      </c>
      <c r="AS70" s="51">
        <v>0</v>
      </c>
      <c r="AT70" s="51">
        <v>0</v>
      </c>
      <c r="AU70" s="51"/>
      <c r="AV70" s="51">
        <v>130787.25</v>
      </c>
      <c r="AW70" s="51">
        <v>0</v>
      </c>
      <c r="AX70" s="51">
        <v>130787.25</v>
      </c>
      <c r="AY70" s="51">
        <v>0</v>
      </c>
      <c r="AZ70" s="51">
        <v>0</v>
      </c>
      <c r="BA70" s="51">
        <v>0</v>
      </c>
      <c r="BB70" s="51">
        <v>130787.25</v>
      </c>
      <c r="BC70" s="51">
        <v>0</v>
      </c>
      <c r="BD70" s="51">
        <v>0</v>
      </c>
      <c r="BE70" s="51">
        <v>0</v>
      </c>
      <c r="BF70" s="51">
        <v>277791.8</v>
      </c>
      <c r="BG70" s="51">
        <v>0</v>
      </c>
      <c r="BH70" s="51">
        <v>132572.32999999999</v>
      </c>
      <c r="BI70" s="51">
        <v>0</v>
      </c>
      <c r="BJ70" s="51">
        <v>0</v>
      </c>
      <c r="BK70" s="51">
        <v>0</v>
      </c>
      <c r="BL70" s="51">
        <v>0</v>
      </c>
      <c r="BM70" s="51">
        <v>132572.32999999999</v>
      </c>
      <c r="BN70" s="51">
        <v>0</v>
      </c>
      <c r="BO70" s="51">
        <v>0</v>
      </c>
      <c r="BP70" s="51">
        <v>0</v>
      </c>
      <c r="BQ70" s="51">
        <v>0</v>
      </c>
      <c r="BR70" s="51">
        <v>0</v>
      </c>
      <c r="BS70" s="51">
        <v>268051.33</v>
      </c>
      <c r="BT70" s="51">
        <v>0</v>
      </c>
      <c r="BU70" s="51">
        <v>0</v>
      </c>
      <c r="BV70" s="51">
        <v>0</v>
      </c>
      <c r="BW70" s="51">
        <v>270958</v>
      </c>
      <c r="BX70" s="51">
        <v>0</v>
      </c>
      <c r="BY70" s="51">
        <v>0</v>
      </c>
      <c r="BZ70" s="51">
        <f>+SUM(BN70:BY70)</f>
        <v>539009.33000000007</v>
      </c>
      <c r="CA70" s="51">
        <v>135479</v>
      </c>
      <c r="CB70" s="51">
        <v>0</v>
      </c>
      <c r="CD70" s="51">
        <v>0</v>
      </c>
      <c r="CE70" s="51">
        <v>0</v>
      </c>
      <c r="CF70" s="51">
        <v>115044.35</v>
      </c>
      <c r="CG70" s="51"/>
      <c r="CH70" s="51">
        <v>0</v>
      </c>
      <c r="CJ70" s="51"/>
      <c r="CK70" s="51"/>
      <c r="CL70" s="51"/>
      <c r="CM70" s="66">
        <f>+SUM(CA70:CL70)</f>
        <v>250523.35</v>
      </c>
      <c r="CN70" s="51"/>
      <c r="CO70" s="51"/>
      <c r="CP70" s="51">
        <v>531020.12</v>
      </c>
      <c r="CQ70" s="51"/>
      <c r="CR70" s="51">
        <v>46925.78</v>
      </c>
      <c r="CS70" s="51">
        <v>0</v>
      </c>
      <c r="CT70" s="51">
        <v>0</v>
      </c>
      <c r="CU70" s="51">
        <v>0</v>
      </c>
      <c r="CV70" s="33" t="s">
        <v>124</v>
      </c>
      <c r="CW70" s="51" t="s">
        <v>124</v>
      </c>
      <c r="CX70" s="51" t="s">
        <v>124</v>
      </c>
      <c r="CY70" s="51">
        <v>46925.78</v>
      </c>
      <c r="CZ70" s="66">
        <f>SUM(CN70:CY70)</f>
        <v>624871.68000000005</v>
      </c>
      <c r="DA70" s="51" t="s">
        <v>122</v>
      </c>
      <c r="DB70" s="51">
        <v>49943.29</v>
      </c>
      <c r="DC70" s="51">
        <v>99886.58</v>
      </c>
      <c r="DD70" s="51">
        <v>0</v>
      </c>
      <c r="DE70" s="51">
        <v>0</v>
      </c>
      <c r="DF70" s="51">
        <v>0</v>
      </c>
      <c r="DG70" s="51">
        <v>550207.74</v>
      </c>
      <c r="DH70" s="51">
        <v>0</v>
      </c>
      <c r="DI70" s="51">
        <v>0</v>
      </c>
      <c r="DJ70" s="51">
        <v>191478.85</v>
      </c>
      <c r="DK70" s="51">
        <v>0</v>
      </c>
      <c r="DL70" s="51">
        <v>0</v>
      </c>
      <c r="DM70" s="66">
        <f>SUM(DA70:DL70)</f>
        <v>891516.46</v>
      </c>
      <c r="DN70" s="51">
        <v>229774.62</v>
      </c>
      <c r="DO70" s="51">
        <v>0</v>
      </c>
      <c r="DP70" s="51">
        <v>0</v>
      </c>
      <c r="DQ70" s="51">
        <v>211399.27</v>
      </c>
      <c r="DR70" s="51">
        <v>0</v>
      </c>
      <c r="DS70" s="51">
        <v>0</v>
      </c>
      <c r="DT70" s="51">
        <v>211399.27</v>
      </c>
      <c r="DU70" s="51">
        <v>0</v>
      </c>
      <c r="DV70" s="51">
        <v>0</v>
      </c>
      <c r="DW70" s="51">
        <v>211399.27</v>
      </c>
      <c r="DX70" s="51">
        <v>0</v>
      </c>
      <c r="DY70" s="51">
        <v>0</v>
      </c>
      <c r="DZ70" s="66">
        <f>SUM(DN70:DY70)</f>
        <v>863972.43</v>
      </c>
      <c r="EA70" s="51">
        <v>211399.27</v>
      </c>
      <c r="EB70" s="51">
        <v>0</v>
      </c>
      <c r="EC70" s="51">
        <v>0</v>
      </c>
      <c r="ED70" s="51">
        <v>257533.35</v>
      </c>
      <c r="EE70" s="51">
        <v>0</v>
      </c>
      <c r="EF70" s="51">
        <v>0</v>
      </c>
      <c r="EG70" s="51">
        <v>257533.35</v>
      </c>
      <c r="EH70" s="51">
        <v>0</v>
      </c>
      <c r="EI70" s="51">
        <v>0</v>
      </c>
      <c r="EJ70" s="51">
        <v>257533.35</v>
      </c>
      <c r="EK70" s="51">
        <v>0</v>
      </c>
      <c r="EL70" s="51">
        <v>0</v>
      </c>
      <c r="EM70" s="66">
        <f>SUM(EA70:EL70)</f>
        <v>983999.32</v>
      </c>
      <c r="EN70" s="51">
        <v>257533.35</v>
      </c>
      <c r="EO70" s="51">
        <v>0</v>
      </c>
      <c r="EP70" s="51">
        <v>0</v>
      </c>
      <c r="EQ70" s="51">
        <v>262606.76</v>
      </c>
      <c r="ER70" s="51">
        <v>0</v>
      </c>
      <c r="ES70" s="51">
        <v>0</v>
      </c>
      <c r="ET70" s="51">
        <v>262606.76</v>
      </c>
      <c r="EU70" s="51">
        <v>0</v>
      </c>
      <c r="EV70" s="51">
        <v>0</v>
      </c>
      <c r="EW70" s="51">
        <v>262606.76</v>
      </c>
      <c r="EX70" s="51">
        <v>0</v>
      </c>
      <c r="EY70" s="51">
        <v>0</v>
      </c>
      <c r="EZ70" s="66">
        <f>SUM(EN70:EY70)</f>
        <v>1045353.63</v>
      </c>
      <c r="FA70" s="51">
        <v>262606.76</v>
      </c>
      <c r="FB70" s="51">
        <v>0</v>
      </c>
      <c r="FC70" s="51">
        <v>0</v>
      </c>
      <c r="FD70" s="51">
        <v>266572.12</v>
      </c>
      <c r="FE70" s="51">
        <v>0</v>
      </c>
      <c r="FF70" s="51">
        <v>0</v>
      </c>
      <c r="FG70" s="51">
        <v>266572.12</v>
      </c>
      <c r="FH70" s="51"/>
      <c r="FI70" s="51"/>
      <c r="FJ70" s="51"/>
      <c r="FK70" s="51"/>
      <c r="FL70" s="51"/>
      <c r="FM70" s="66">
        <f>SUM(FA70:FL70)</f>
        <v>795751</v>
      </c>
    </row>
    <row r="71" spans="2:169" s="33" customFormat="1" ht="15" customHeight="1">
      <c r="B71" s="71" t="s">
        <v>125</v>
      </c>
      <c r="C71" s="51">
        <v>0</v>
      </c>
      <c r="D71" s="51">
        <v>0</v>
      </c>
      <c r="E71" s="51">
        <v>0</v>
      </c>
      <c r="F71" s="51">
        <v>0</v>
      </c>
      <c r="G71" s="51">
        <v>0</v>
      </c>
      <c r="H71" s="51">
        <v>83522.759999999995</v>
      </c>
      <c r="I71" s="51">
        <v>0</v>
      </c>
      <c r="J71" s="51">
        <v>0</v>
      </c>
      <c r="K71" s="51">
        <v>83522.820000000007</v>
      </c>
      <c r="L71" s="51">
        <v>0</v>
      </c>
      <c r="M71" s="51">
        <v>0</v>
      </c>
      <c r="N71" s="51">
        <v>83522.820000000007</v>
      </c>
      <c r="O71" s="51"/>
      <c r="P71" s="51"/>
      <c r="Q71" s="51">
        <v>121074.6</v>
      </c>
      <c r="R71" s="51">
        <v>0</v>
      </c>
      <c r="S71" s="51">
        <v>0</v>
      </c>
      <c r="T71" s="51">
        <v>134969.47</v>
      </c>
      <c r="U71" s="51" t="s">
        <v>122</v>
      </c>
      <c r="V71" s="51" t="s">
        <v>122</v>
      </c>
      <c r="W71" s="51" t="s">
        <v>122</v>
      </c>
      <c r="X71" s="51" t="s">
        <v>122</v>
      </c>
      <c r="Y71" s="51" t="s">
        <v>122</v>
      </c>
      <c r="Z71" s="51">
        <v>134969.47</v>
      </c>
      <c r="AA71" s="51">
        <v>0</v>
      </c>
      <c r="AB71" s="51">
        <v>0</v>
      </c>
      <c r="AC71" s="51">
        <v>0</v>
      </c>
      <c r="AD71" s="51">
        <v>0</v>
      </c>
      <c r="AE71" s="51">
        <v>0</v>
      </c>
      <c r="AF71" s="51"/>
      <c r="AG71" s="51">
        <v>0</v>
      </c>
      <c r="AH71" s="51">
        <v>0</v>
      </c>
      <c r="AI71" s="51">
        <v>265463.96000000002</v>
      </c>
      <c r="AJ71" s="51">
        <v>0</v>
      </c>
      <c r="AK71" s="51">
        <v>0</v>
      </c>
      <c r="AL71" s="51">
        <v>134969.47</v>
      </c>
      <c r="AM71" s="51">
        <v>0</v>
      </c>
      <c r="AN71" s="51">
        <v>0</v>
      </c>
      <c r="AO71" s="51">
        <v>224969.46</v>
      </c>
      <c r="AP71" s="51">
        <v>77415.649999999994</v>
      </c>
      <c r="AQ71" s="51">
        <v>77415.649999999994</v>
      </c>
      <c r="AR71" s="51">
        <v>0</v>
      </c>
      <c r="AS71" s="51">
        <v>0</v>
      </c>
      <c r="AT71" s="51">
        <v>0</v>
      </c>
      <c r="AU71" s="51"/>
      <c r="AV71" s="51">
        <v>274051.40000000002</v>
      </c>
      <c r="AW71" s="51">
        <v>0</v>
      </c>
      <c r="AX71" s="51">
        <v>274051.40000000002</v>
      </c>
      <c r="AY71" s="51">
        <v>0</v>
      </c>
      <c r="AZ71" s="51">
        <v>0</v>
      </c>
      <c r="BA71" s="51">
        <v>0</v>
      </c>
      <c r="BB71" s="51">
        <v>274051.40000000002</v>
      </c>
      <c r="BC71" s="51">
        <v>0</v>
      </c>
      <c r="BD71" s="51">
        <v>0</v>
      </c>
      <c r="BE71" s="51">
        <v>0</v>
      </c>
      <c r="BF71" s="51">
        <v>132572.32999999999</v>
      </c>
      <c r="BG71" s="51">
        <v>0</v>
      </c>
      <c r="BH71" s="51">
        <v>277791.8</v>
      </c>
      <c r="BI71" s="51">
        <v>0</v>
      </c>
      <c r="BJ71" s="51">
        <v>0</v>
      </c>
      <c r="BK71" s="51">
        <v>0</v>
      </c>
      <c r="BL71" s="51">
        <v>0</v>
      </c>
      <c r="BM71" s="51">
        <v>277791.8</v>
      </c>
      <c r="BN71" s="51">
        <v>0</v>
      </c>
      <c r="BO71" s="51">
        <v>0</v>
      </c>
      <c r="BP71" s="51">
        <v>0</v>
      </c>
      <c r="BQ71" s="51">
        <v>0</v>
      </c>
      <c r="BR71" s="51">
        <v>0</v>
      </c>
      <c r="BS71" s="51">
        <v>561674.26</v>
      </c>
      <c r="BT71" s="51">
        <v>0</v>
      </c>
      <c r="BU71" s="51">
        <v>0</v>
      </c>
      <c r="BV71" s="51">
        <v>0</v>
      </c>
      <c r="BW71" s="51">
        <v>567764.93000000005</v>
      </c>
      <c r="BX71" s="51">
        <v>0</v>
      </c>
      <c r="BY71" s="51">
        <v>0</v>
      </c>
      <c r="BZ71" s="51">
        <f>+SUM(BN71:BY71)</f>
        <v>1129439.19</v>
      </c>
      <c r="CA71" s="51">
        <v>283882.46000000002</v>
      </c>
      <c r="CB71" s="51">
        <v>0</v>
      </c>
      <c r="CC71" s="51"/>
      <c r="CD71" s="51">
        <v>0</v>
      </c>
      <c r="CE71" s="51">
        <v>0</v>
      </c>
      <c r="CF71" s="51">
        <v>241063.75</v>
      </c>
      <c r="CG71" s="51"/>
      <c r="CH71" s="51">
        <v>0</v>
      </c>
      <c r="CI71" s="51">
        <v>119.68</v>
      </c>
      <c r="CJ71" s="51"/>
      <c r="CK71" s="51"/>
      <c r="CL71" s="51">
        <v>96</v>
      </c>
      <c r="CM71" s="66">
        <f>+SUM(CA71:CL71)</f>
        <v>525161.89</v>
      </c>
      <c r="CN71" s="51"/>
      <c r="CO71" s="51"/>
      <c r="CP71" s="51">
        <v>1112698.6100000001</v>
      </c>
      <c r="CQ71" s="51"/>
      <c r="CR71" s="51">
        <v>98328.2</v>
      </c>
      <c r="CS71" s="51">
        <v>0</v>
      </c>
      <c r="CT71" s="51">
        <v>0</v>
      </c>
      <c r="CU71" s="51">
        <v>0</v>
      </c>
      <c r="CV71" s="51" t="s">
        <v>124</v>
      </c>
      <c r="CW71" s="51" t="s">
        <v>124</v>
      </c>
      <c r="CX71" s="51" t="s">
        <v>124</v>
      </c>
      <c r="CY71" s="51">
        <v>98328.2</v>
      </c>
      <c r="CZ71" s="66">
        <f>SUM(CN71:CY71)</f>
        <v>1309355.01</v>
      </c>
      <c r="DA71" s="51" t="s">
        <v>122</v>
      </c>
      <c r="DB71" s="51">
        <v>104651.09</v>
      </c>
      <c r="DC71" s="51">
        <v>209302.17</v>
      </c>
      <c r="DD71" s="51">
        <v>0</v>
      </c>
      <c r="DE71" s="51">
        <v>0</v>
      </c>
      <c r="DF71" s="51">
        <v>0</v>
      </c>
      <c r="DG71" s="51">
        <v>995927.74</v>
      </c>
      <c r="DH71" s="51">
        <v>0</v>
      </c>
      <c r="DI71" s="51">
        <v>0</v>
      </c>
      <c r="DJ71" s="51">
        <v>457043.92</v>
      </c>
      <c r="DK71" s="51">
        <v>0</v>
      </c>
      <c r="DL71" s="51">
        <v>0</v>
      </c>
      <c r="DM71" s="66">
        <f>SUM(DA71:DL71)</f>
        <v>1766924.92</v>
      </c>
      <c r="DN71" s="51">
        <v>352392.91</v>
      </c>
      <c r="DO71" s="51">
        <v>0</v>
      </c>
      <c r="DP71" s="51">
        <v>0</v>
      </c>
      <c r="DQ71" s="51">
        <v>324211.57</v>
      </c>
      <c r="DR71" s="51">
        <v>0</v>
      </c>
      <c r="DS71" s="51">
        <v>0</v>
      </c>
      <c r="DT71" s="51">
        <v>324211.57</v>
      </c>
      <c r="DU71" s="51">
        <v>0</v>
      </c>
      <c r="DV71" s="51">
        <v>0</v>
      </c>
      <c r="DW71" s="51">
        <v>324211.57</v>
      </c>
      <c r="DX71" s="51">
        <v>0</v>
      </c>
      <c r="DY71" s="51">
        <v>0</v>
      </c>
      <c r="DZ71" s="66">
        <f>SUM(DN71:DY71)</f>
        <v>1325027.6200000001</v>
      </c>
      <c r="EA71" s="51">
        <v>324211.57</v>
      </c>
      <c r="EB71" s="51">
        <v>0</v>
      </c>
      <c r="EC71" s="51">
        <v>0</v>
      </c>
      <c r="ED71" s="51">
        <v>394964.9</v>
      </c>
      <c r="EE71" s="51">
        <v>0</v>
      </c>
      <c r="EF71" s="51">
        <v>0</v>
      </c>
      <c r="EG71" s="51">
        <v>394964.9</v>
      </c>
      <c r="EH71" s="51">
        <v>0</v>
      </c>
      <c r="EI71" s="51">
        <v>0</v>
      </c>
      <c r="EJ71" s="51">
        <v>394964.9</v>
      </c>
      <c r="EK71" s="51">
        <v>0</v>
      </c>
      <c r="EL71" s="51">
        <v>0</v>
      </c>
      <c r="EM71" s="66">
        <f>SUM(EA71:EL71)</f>
        <v>1509106.27</v>
      </c>
      <c r="EN71" s="51">
        <v>394964.9</v>
      </c>
      <c r="EO71" s="51">
        <v>0</v>
      </c>
      <c r="EP71" s="51">
        <v>0</v>
      </c>
      <c r="EQ71" s="51">
        <v>402745.72</v>
      </c>
      <c r="ER71" s="51">
        <v>0</v>
      </c>
      <c r="ES71" s="51">
        <v>0</v>
      </c>
      <c r="ET71" s="51">
        <v>402745.72</v>
      </c>
      <c r="EU71" s="51">
        <v>0</v>
      </c>
      <c r="EV71" s="51">
        <v>0</v>
      </c>
      <c r="EW71" s="51">
        <v>402745.72</v>
      </c>
      <c r="EX71" s="51">
        <v>0</v>
      </c>
      <c r="EY71" s="51">
        <v>0</v>
      </c>
      <c r="EZ71" s="66">
        <f>SUM(EN71:EY71)</f>
        <v>1603202.0599999998</v>
      </c>
      <c r="FA71" s="51">
        <v>402745.72</v>
      </c>
      <c r="FB71" s="51">
        <v>0</v>
      </c>
      <c r="FC71" s="51">
        <v>0</v>
      </c>
      <c r="FD71" s="51">
        <v>408827.18</v>
      </c>
      <c r="FE71" s="51">
        <v>0</v>
      </c>
      <c r="FF71" s="51">
        <v>0</v>
      </c>
      <c r="FG71" s="51">
        <v>408827.18</v>
      </c>
      <c r="FH71" s="51"/>
      <c r="FI71" s="51"/>
      <c r="FJ71" s="51"/>
      <c r="FK71" s="51"/>
      <c r="FL71" s="51"/>
      <c r="FM71" s="66">
        <f>SUM(FA71:FL71)</f>
        <v>1220400.0799999998</v>
      </c>
    </row>
    <row r="72" spans="2:169" s="33" customFormat="1" ht="15" customHeight="1">
      <c r="B72" s="71" t="s">
        <v>156</v>
      </c>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66"/>
      <c r="CN72" s="51"/>
      <c r="CO72" s="51"/>
      <c r="CP72" s="51"/>
      <c r="CQ72" s="51"/>
      <c r="CR72" s="51"/>
      <c r="CS72" s="51"/>
      <c r="CT72" s="51"/>
      <c r="CU72" s="51"/>
      <c r="CV72" s="51"/>
      <c r="CW72" s="51"/>
      <c r="CX72" s="51"/>
      <c r="CY72" s="51"/>
      <c r="CZ72" s="66"/>
      <c r="DA72" s="51"/>
      <c r="DB72" s="51"/>
      <c r="DC72" s="51"/>
      <c r="DD72" s="51"/>
      <c r="DE72" s="51"/>
      <c r="DF72" s="51"/>
      <c r="DG72" s="51"/>
      <c r="DH72" s="51"/>
      <c r="DI72" s="51"/>
      <c r="DJ72" s="51"/>
      <c r="DK72" s="51"/>
      <c r="DL72" s="51"/>
      <c r="DM72" s="66"/>
      <c r="DN72" s="51"/>
      <c r="DO72" s="51"/>
      <c r="DP72" s="51"/>
      <c r="DQ72" s="51"/>
      <c r="DR72" s="51"/>
      <c r="DS72" s="51"/>
      <c r="DT72" s="51"/>
      <c r="DU72" s="51"/>
      <c r="DV72" s="51"/>
      <c r="DW72" s="51"/>
      <c r="DX72" s="51"/>
      <c r="DY72" s="51"/>
      <c r="DZ72" s="66"/>
      <c r="EA72" s="51"/>
      <c r="EB72" s="51"/>
      <c r="EC72" s="51"/>
      <c r="ED72" s="51"/>
      <c r="EE72" s="51"/>
      <c r="EF72" s="51"/>
      <c r="EG72" s="51"/>
      <c r="EH72" s="51"/>
      <c r="EI72" s="51"/>
      <c r="EJ72" s="51"/>
      <c r="EK72" s="51"/>
      <c r="EL72" s="51"/>
      <c r="EM72" s="66"/>
      <c r="EN72" s="51">
        <v>346.91</v>
      </c>
      <c r="EO72" s="51">
        <v>334.58</v>
      </c>
      <c r="EP72" s="51">
        <v>275.27999999999997</v>
      </c>
      <c r="EQ72" s="51">
        <v>299.63</v>
      </c>
      <c r="ER72" s="51"/>
      <c r="ES72" s="51">
        <v>570.39</v>
      </c>
      <c r="ET72" s="51"/>
      <c r="EU72" s="51">
        <v>533.91999999999996</v>
      </c>
      <c r="EV72" s="51"/>
      <c r="EW72" s="51">
        <v>550.63</v>
      </c>
      <c r="EX72" s="51">
        <v>265.22000000000003</v>
      </c>
      <c r="EY72" s="51">
        <v>250.51</v>
      </c>
      <c r="EZ72" s="66"/>
      <c r="FA72" s="51">
        <v>301.43</v>
      </c>
      <c r="FB72" s="51">
        <v>272.45</v>
      </c>
      <c r="FC72" s="51">
        <v>239.78</v>
      </c>
      <c r="FD72" s="51">
        <v>250.36</v>
      </c>
      <c r="FE72" s="51">
        <v>264.69</v>
      </c>
      <c r="FF72" s="51">
        <v>269.04000000000002</v>
      </c>
      <c r="FG72" s="51">
        <v>220.85</v>
      </c>
      <c r="FH72" s="51"/>
      <c r="FI72" s="51"/>
      <c r="FJ72" s="51"/>
      <c r="FK72" s="51"/>
      <c r="FL72" s="51"/>
      <c r="FM72" s="66"/>
    </row>
    <row r="73" spans="2:169" s="33" customFormat="1" ht="15" customHeight="1">
      <c r="B73" s="71" t="s">
        <v>159</v>
      </c>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66"/>
      <c r="CN73" s="51"/>
      <c r="CO73" s="51"/>
      <c r="CP73" s="51"/>
      <c r="CQ73" s="51"/>
      <c r="CR73" s="51"/>
      <c r="CS73" s="51"/>
      <c r="CT73" s="51"/>
      <c r="CU73" s="51"/>
      <c r="CV73" s="51"/>
      <c r="CW73" s="51"/>
      <c r="CX73" s="51"/>
      <c r="CY73" s="51"/>
      <c r="CZ73" s="66"/>
      <c r="DA73" s="51"/>
      <c r="DB73" s="51"/>
      <c r="DC73" s="51"/>
      <c r="DD73" s="51"/>
      <c r="DE73" s="51"/>
      <c r="DF73" s="51"/>
      <c r="DG73" s="51"/>
      <c r="DH73" s="51"/>
      <c r="DI73" s="51"/>
      <c r="DJ73" s="51"/>
      <c r="DK73" s="51"/>
      <c r="DL73" s="51"/>
      <c r="DM73" s="66"/>
      <c r="DN73" s="51"/>
      <c r="DO73" s="51"/>
      <c r="DP73" s="51"/>
      <c r="DQ73" s="51"/>
      <c r="DR73" s="51"/>
      <c r="DS73" s="51"/>
      <c r="DT73" s="51"/>
      <c r="DU73" s="51"/>
      <c r="DV73" s="51"/>
      <c r="DW73" s="51"/>
      <c r="DX73" s="51"/>
      <c r="DY73" s="51"/>
      <c r="DZ73" s="66"/>
      <c r="EA73" s="51"/>
      <c r="EB73" s="51"/>
      <c r="EC73" s="51"/>
      <c r="ED73" s="51"/>
      <c r="EE73" s="51"/>
      <c r="EF73" s="51"/>
      <c r="EG73" s="51"/>
      <c r="EH73" s="51"/>
      <c r="EI73" s="51"/>
      <c r="EJ73" s="51"/>
      <c r="EK73" s="51"/>
      <c r="EL73" s="51"/>
      <c r="EM73" s="66"/>
      <c r="EN73" s="51"/>
      <c r="EO73" s="51"/>
      <c r="EP73" s="51"/>
      <c r="EQ73" s="51"/>
      <c r="ER73" s="51"/>
      <c r="ES73" s="51"/>
      <c r="ET73" s="51"/>
      <c r="EU73" s="51"/>
      <c r="EV73" s="51"/>
      <c r="EW73" s="51"/>
      <c r="EX73" s="51"/>
      <c r="EY73" s="51">
        <v>0</v>
      </c>
      <c r="EZ73" s="66"/>
      <c r="FA73" s="51"/>
      <c r="FB73" s="51">
        <v>26049</v>
      </c>
      <c r="FC73" s="51">
        <v>0</v>
      </c>
      <c r="FD73" s="51">
        <v>0</v>
      </c>
      <c r="FE73" s="51">
        <v>0</v>
      </c>
      <c r="FF73" s="51">
        <v>0</v>
      </c>
      <c r="FG73" s="51">
        <v>0</v>
      </c>
      <c r="FH73" s="51"/>
      <c r="FI73" s="51"/>
      <c r="FJ73" s="51"/>
      <c r="FK73" s="51"/>
      <c r="FL73" s="51"/>
      <c r="FM73" s="66"/>
    </row>
    <row r="74" spans="2:169" s="33" customFormat="1" ht="15" customHeight="1">
      <c r="B74" s="71" t="s">
        <v>160</v>
      </c>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66"/>
      <c r="CN74" s="51"/>
      <c r="CO74" s="51"/>
      <c r="CP74" s="51"/>
      <c r="CQ74" s="51"/>
      <c r="CR74" s="51"/>
      <c r="CS74" s="51"/>
      <c r="CT74" s="51"/>
      <c r="CU74" s="51"/>
      <c r="CV74" s="51"/>
      <c r="CW74" s="51"/>
      <c r="CX74" s="51"/>
      <c r="CY74" s="51"/>
      <c r="CZ74" s="66"/>
      <c r="DA74" s="51"/>
      <c r="DB74" s="51"/>
      <c r="DC74" s="51"/>
      <c r="DD74" s="51"/>
      <c r="DE74" s="51"/>
      <c r="DF74" s="51"/>
      <c r="DG74" s="51"/>
      <c r="DH74" s="51"/>
      <c r="DI74" s="51"/>
      <c r="DJ74" s="51"/>
      <c r="DK74" s="51"/>
      <c r="DL74" s="51"/>
      <c r="DM74" s="66"/>
      <c r="DN74" s="51"/>
      <c r="DO74" s="51"/>
      <c r="DP74" s="51"/>
      <c r="DQ74" s="51"/>
      <c r="DR74" s="51"/>
      <c r="DS74" s="51"/>
      <c r="DT74" s="51"/>
      <c r="DU74" s="51"/>
      <c r="DV74" s="51"/>
      <c r="DW74" s="51"/>
      <c r="DX74" s="51"/>
      <c r="DY74" s="51"/>
      <c r="DZ74" s="66"/>
      <c r="EA74" s="51"/>
      <c r="EB74" s="51"/>
      <c r="EC74" s="51"/>
      <c r="ED74" s="51"/>
      <c r="EE74" s="51"/>
      <c r="EF74" s="51"/>
      <c r="EG74" s="51"/>
      <c r="EH74" s="51"/>
      <c r="EI74" s="51"/>
      <c r="EJ74" s="51"/>
      <c r="EK74" s="51"/>
      <c r="EL74" s="51"/>
      <c r="EM74" s="66"/>
      <c r="EN74" s="51"/>
      <c r="EO74" s="51"/>
      <c r="EP74" s="51"/>
      <c r="EQ74" s="51"/>
      <c r="ER74" s="51"/>
      <c r="ES74" s="51"/>
      <c r="ET74" s="51"/>
      <c r="EU74" s="51"/>
      <c r="EV74" s="51"/>
      <c r="EW74" s="51"/>
      <c r="EX74" s="51"/>
      <c r="EY74" s="51">
        <v>0</v>
      </c>
      <c r="EZ74" s="66"/>
      <c r="FA74" s="51"/>
      <c r="FB74" s="51">
        <v>0</v>
      </c>
      <c r="FC74" s="51">
        <v>0</v>
      </c>
      <c r="FD74" s="51">
        <v>0</v>
      </c>
      <c r="FE74" s="51">
        <v>0</v>
      </c>
      <c r="FF74" s="51">
        <v>0</v>
      </c>
      <c r="FG74" s="51">
        <v>0</v>
      </c>
      <c r="FH74" s="51"/>
      <c r="FI74" s="51"/>
      <c r="FJ74" s="51"/>
      <c r="FK74" s="51"/>
      <c r="FL74" s="51"/>
      <c r="FM74" s="66"/>
    </row>
    <row r="75" spans="2:169" s="33" customFormat="1" ht="15" customHeight="1">
      <c r="B75" s="71" t="s">
        <v>75</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t="s">
        <v>122</v>
      </c>
      <c r="X75" s="51"/>
      <c r="Y75" s="51"/>
      <c r="Z75" s="51"/>
      <c r="AA75" s="51"/>
      <c r="AB75" s="51"/>
      <c r="AC75" s="51"/>
      <c r="AD75" s="51"/>
      <c r="AE75" s="51"/>
      <c r="AF75" s="51"/>
      <c r="AG75" s="51"/>
      <c r="AH75" s="51"/>
      <c r="AI75" s="51"/>
      <c r="AJ75" s="51"/>
      <c r="AK75" s="51"/>
      <c r="AL75" s="51"/>
      <c r="AM75" s="51">
        <v>0</v>
      </c>
      <c r="AN75" s="51">
        <v>0</v>
      </c>
      <c r="AO75" s="51">
        <v>0</v>
      </c>
      <c r="AP75" s="51">
        <v>0</v>
      </c>
      <c r="AQ75" s="51">
        <v>0</v>
      </c>
      <c r="AR75" s="51">
        <v>4835.6000000000004</v>
      </c>
      <c r="AS75" s="51">
        <v>0</v>
      </c>
      <c r="AT75" s="51">
        <v>0</v>
      </c>
      <c r="AU75" s="51">
        <v>1238.6300000000001</v>
      </c>
      <c r="AV75" s="51">
        <v>21997.300000000003</v>
      </c>
      <c r="AW75" s="51">
        <v>10046.98</v>
      </c>
      <c r="AX75" s="51">
        <v>784.12</v>
      </c>
      <c r="AY75" s="51">
        <v>776.83</v>
      </c>
      <c r="AZ75" s="51">
        <v>504.18</v>
      </c>
      <c r="BA75" s="51">
        <v>1884.29</v>
      </c>
      <c r="BB75" s="51">
        <v>25382.78</v>
      </c>
      <c r="BC75" s="51">
        <v>0</v>
      </c>
      <c r="BD75" s="51">
        <v>0</v>
      </c>
      <c r="BE75" s="51">
        <v>0</v>
      </c>
      <c r="BF75" s="51">
        <v>40492.230000000003</v>
      </c>
      <c r="BG75" s="51">
        <v>4569.38</v>
      </c>
      <c r="BH75" s="51">
        <v>190.53</v>
      </c>
      <c r="BI75" s="51">
        <v>1040.56</v>
      </c>
      <c r="BJ75" s="51">
        <v>29699.99</v>
      </c>
      <c r="BK75" s="51">
        <v>0</v>
      </c>
      <c r="BL75" s="51">
        <v>1620.37</v>
      </c>
      <c r="BM75" s="51">
        <v>0</v>
      </c>
      <c r="BN75" s="51">
        <v>0</v>
      </c>
      <c r="BO75" s="51">
        <v>0</v>
      </c>
      <c r="BP75" s="51">
        <v>0</v>
      </c>
      <c r="BQ75" s="51">
        <v>692.85</v>
      </c>
      <c r="BR75" s="51">
        <v>1191.33</v>
      </c>
      <c r="BS75" s="51">
        <v>0</v>
      </c>
      <c r="BT75" s="51">
        <v>0</v>
      </c>
      <c r="BU75" s="51">
        <v>2504.17</v>
      </c>
      <c r="BV75" s="51">
        <v>0</v>
      </c>
      <c r="BW75" s="51">
        <v>0</v>
      </c>
      <c r="BX75" s="51">
        <v>24490.54</v>
      </c>
      <c r="BY75" s="51">
        <v>0</v>
      </c>
      <c r="BZ75" s="51">
        <f>+SUM(BN75:BY75)</f>
        <v>28878.89</v>
      </c>
      <c r="CA75" s="51">
        <v>1830.64</v>
      </c>
      <c r="CB75" s="51">
        <v>0</v>
      </c>
      <c r="CC75" s="51">
        <v>27179.11</v>
      </c>
      <c r="CD75" s="51">
        <v>0</v>
      </c>
      <c r="CE75" s="51">
        <v>0</v>
      </c>
      <c r="CF75" s="51">
        <v>0</v>
      </c>
      <c r="CG75" s="51">
        <v>1683.54</v>
      </c>
      <c r="CH75" s="51">
        <v>0</v>
      </c>
      <c r="CI75" s="51"/>
      <c r="CJ75" s="51"/>
      <c r="CK75" s="51"/>
      <c r="CL75" s="51"/>
      <c r="CM75" s="66">
        <f>+SUM(CA75:CL75)</f>
        <v>30693.29</v>
      </c>
      <c r="CN75" s="51"/>
      <c r="CO75" s="51">
        <v>28169.45</v>
      </c>
      <c r="CP75" s="51">
        <v>0</v>
      </c>
      <c r="CQ75" s="51">
        <v>0</v>
      </c>
      <c r="CR75" s="51">
        <v>262</v>
      </c>
      <c r="CS75" s="51">
        <v>255.06</v>
      </c>
      <c r="CT75" s="51">
        <v>285.10000000000002</v>
      </c>
      <c r="CU75" s="51">
        <v>289.37</v>
      </c>
      <c r="CV75" s="51">
        <v>308.10000000000002</v>
      </c>
      <c r="CW75" s="51">
        <v>280.64</v>
      </c>
      <c r="CX75" s="51">
        <v>276.26</v>
      </c>
      <c r="CY75" s="51">
        <v>291.01</v>
      </c>
      <c r="CZ75" s="66">
        <f>SUM(CN75:CY75)</f>
        <v>30416.989999999994</v>
      </c>
      <c r="DA75" s="51">
        <v>344.45</v>
      </c>
      <c r="DB75" s="51">
        <v>686.41</v>
      </c>
      <c r="DC75" s="51">
        <v>292.89</v>
      </c>
      <c r="DD75" s="51">
        <v>302.69</v>
      </c>
      <c r="DE75" s="51">
        <v>369.89</v>
      </c>
      <c r="DF75" s="51">
        <v>368.02</v>
      </c>
      <c r="DG75" s="51">
        <v>395.6</v>
      </c>
      <c r="DH75" s="51">
        <v>400.04</v>
      </c>
      <c r="DI75" s="51">
        <v>408.33</v>
      </c>
      <c r="DJ75" s="51">
        <v>384.94</v>
      </c>
      <c r="DK75" s="51">
        <v>342.58</v>
      </c>
      <c r="DL75" s="51">
        <v>455.69</v>
      </c>
      <c r="DM75" s="66">
        <f>SUM(DA75:DL75)</f>
        <v>4751.53</v>
      </c>
      <c r="DN75" s="51">
        <v>470.65</v>
      </c>
      <c r="DO75" s="51">
        <v>438.33</v>
      </c>
      <c r="DP75" s="51">
        <v>29664.99</v>
      </c>
      <c r="DQ75" s="51">
        <v>333.93</v>
      </c>
      <c r="DR75" s="51">
        <v>378.67</v>
      </c>
      <c r="DS75" s="51">
        <v>455.42</v>
      </c>
      <c r="DT75" s="51">
        <v>348.57</v>
      </c>
      <c r="DU75" s="51">
        <v>336.56</v>
      </c>
      <c r="DV75" s="51">
        <v>396.18</v>
      </c>
      <c r="DW75" s="51">
        <v>315.7</v>
      </c>
      <c r="DX75" s="51">
        <v>275.66000000000003</v>
      </c>
      <c r="DY75" s="51">
        <v>370.26</v>
      </c>
      <c r="DZ75" s="66">
        <f>SUM(DN75:DY75)</f>
        <v>33784.92</v>
      </c>
      <c r="EA75" s="51">
        <v>383.1</v>
      </c>
      <c r="EB75" s="51">
        <v>394.67</v>
      </c>
      <c r="EC75" s="51">
        <v>497.96</v>
      </c>
      <c r="ED75" s="51">
        <v>374.84</v>
      </c>
      <c r="EE75" s="51">
        <v>330.72</v>
      </c>
      <c r="EF75" s="51">
        <v>385.28</v>
      </c>
      <c r="EG75" s="51">
        <v>328.52</v>
      </c>
      <c r="EH75" s="51">
        <v>350.34</v>
      </c>
      <c r="EI75" s="51">
        <v>400.72</v>
      </c>
      <c r="EJ75" s="51">
        <v>305.5</v>
      </c>
      <c r="EK75" s="51">
        <v>384.59</v>
      </c>
      <c r="EL75" s="51">
        <v>339.12</v>
      </c>
      <c r="EM75" s="66">
        <f>SUM(EA75:EL75)</f>
        <v>4475.3599999999997</v>
      </c>
      <c r="EN75" s="51"/>
      <c r="EO75" s="51"/>
      <c r="EP75" s="51"/>
      <c r="EQ75" s="51"/>
      <c r="ER75" s="51">
        <v>0</v>
      </c>
      <c r="ES75" s="51"/>
      <c r="ET75" s="51">
        <v>7000</v>
      </c>
      <c r="EU75" s="51">
        <v>92011.41</v>
      </c>
      <c r="EV75" s="51">
        <v>0</v>
      </c>
      <c r="EW75" s="51"/>
      <c r="EX75" s="51"/>
      <c r="EY75" s="51">
        <v>24320</v>
      </c>
      <c r="EZ75" s="66">
        <f>SUM(EN75:EY75)</f>
        <v>123331.41</v>
      </c>
      <c r="FA75" s="51">
        <v>2500</v>
      </c>
      <c r="FB75" s="51">
        <v>0</v>
      </c>
      <c r="FC75" s="51">
        <v>0</v>
      </c>
      <c r="FD75" s="51">
        <v>0</v>
      </c>
      <c r="FE75" s="51">
        <v>0</v>
      </c>
      <c r="FF75" s="51">
        <v>0</v>
      </c>
      <c r="FG75" s="51">
        <v>20640</v>
      </c>
      <c r="FH75" s="51"/>
      <c r="FI75" s="51"/>
      <c r="FJ75" s="51"/>
      <c r="FK75" s="51"/>
      <c r="FL75" s="51"/>
      <c r="FM75" s="66">
        <f>SUM(FA75:FL75)</f>
        <v>23140</v>
      </c>
    </row>
    <row r="76" spans="2:169" s="33" customFormat="1" ht="15" customHeight="1">
      <c r="B76" s="62"/>
      <c r="C76" s="55"/>
      <c r="D76" s="56"/>
      <c r="E76" s="56"/>
      <c r="F76" s="56"/>
      <c r="G76" s="56"/>
      <c r="H76" s="57"/>
      <c r="I76" s="57"/>
      <c r="J76" s="57"/>
      <c r="K76" s="57"/>
      <c r="L76" s="57"/>
      <c r="M76" s="57"/>
      <c r="N76" s="57"/>
      <c r="O76" s="57"/>
      <c r="P76" s="57"/>
      <c r="Q76" s="57"/>
      <c r="R76" s="56"/>
      <c r="S76" s="56"/>
      <c r="T76" s="56"/>
      <c r="U76" s="56"/>
      <c r="V76" s="56"/>
      <c r="W76" s="57"/>
      <c r="X76" s="57"/>
      <c r="Y76" s="57"/>
      <c r="Z76" s="57"/>
      <c r="AA76" s="57"/>
      <c r="AB76" s="57"/>
      <c r="AC76" s="57"/>
      <c r="AD76" s="56"/>
      <c r="AE76" s="56"/>
      <c r="AF76" s="56"/>
      <c r="AG76" s="56"/>
      <c r="AH76" s="56"/>
      <c r="AI76" s="57"/>
      <c r="AJ76" s="57"/>
      <c r="AK76" s="57"/>
      <c r="AL76" s="57"/>
      <c r="AM76" s="57"/>
      <c r="AN76" s="57"/>
      <c r="AO76" s="57"/>
      <c r="AP76" s="56"/>
      <c r="AQ76" s="56"/>
      <c r="AR76" s="56"/>
      <c r="AS76" s="56"/>
      <c r="AT76" s="56"/>
      <c r="AU76" s="56"/>
      <c r="AV76" s="56"/>
      <c r="AW76" s="56"/>
      <c r="AX76" s="56"/>
      <c r="AY76" s="56"/>
      <c r="AZ76" s="56"/>
      <c r="BA76" s="56"/>
      <c r="BB76" s="56"/>
      <c r="BN76" s="56"/>
      <c r="CA76" s="33" t="s">
        <v>124</v>
      </c>
      <c r="CD76" s="33" t="s">
        <v>124</v>
      </c>
    </row>
    <row r="77" spans="2:169" s="33" customFormat="1" ht="15" customHeight="1">
      <c r="B77" s="70" t="s">
        <v>126</v>
      </c>
      <c r="C77" s="41"/>
    </row>
    <row r="78" spans="2:169" s="3" customFormat="1" ht="15">
      <c r="B78" s="105" t="s">
        <v>12</v>
      </c>
      <c r="C78" s="99">
        <v>2013</v>
      </c>
      <c r="D78" s="99"/>
      <c r="E78" s="99"/>
      <c r="F78" s="99">
        <v>2014</v>
      </c>
      <c r="G78" s="99"/>
      <c r="H78" s="99"/>
      <c r="I78" s="99"/>
      <c r="J78" s="99"/>
      <c r="K78" s="99"/>
      <c r="L78" s="99"/>
      <c r="M78" s="99"/>
      <c r="N78" s="99"/>
      <c r="O78" s="99"/>
      <c r="P78" s="99"/>
      <c r="Q78" s="99"/>
      <c r="R78" s="99">
        <v>2015</v>
      </c>
      <c r="S78" s="99"/>
      <c r="T78" s="99"/>
      <c r="U78" s="99"/>
      <c r="V78" s="99"/>
      <c r="W78" s="99"/>
      <c r="X78" s="99"/>
      <c r="Y78" s="99"/>
      <c r="Z78" s="99"/>
      <c r="AA78" s="99"/>
      <c r="AB78" s="99"/>
      <c r="AC78" s="99"/>
      <c r="AD78" s="99">
        <v>2016</v>
      </c>
      <c r="AE78" s="99"/>
      <c r="AF78" s="99"/>
      <c r="AG78" s="99"/>
      <c r="AH78" s="99"/>
      <c r="AI78" s="99"/>
      <c r="AJ78" s="99"/>
      <c r="AK78" s="99"/>
      <c r="AL78" s="99"/>
      <c r="AM78" s="99"/>
      <c r="AN78" s="99"/>
      <c r="AO78" s="99"/>
      <c r="AP78" s="99">
        <v>2017</v>
      </c>
      <c r="AQ78" s="99"/>
      <c r="AR78" s="99"/>
      <c r="AS78" s="99"/>
      <c r="AT78" s="99"/>
      <c r="AU78" s="99"/>
      <c r="AV78" s="99"/>
      <c r="AW78" s="99"/>
      <c r="AX78" s="99"/>
      <c r="AY78" s="99"/>
      <c r="AZ78" s="99"/>
      <c r="BA78" s="99"/>
      <c r="BB78" s="99">
        <v>2018</v>
      </c>
      <c r="BC78" s="99"/>
      <c r="BD78" s="99"/>
      <c r="BE78" s="99"/>
      <c r="BF78" s="99"/>
      <c r="BG78" s="99"/>
      <c r="BH78" s="99"/>
      <c r="BI78" s="99"/>
      <c r="BJ78" s="99"/>
      <c r="BK78" s="99"/>
      <c r="BL78" s="99"/>
      <c r="BM78" s="99"/>
      <c r="BN78" s="99">
        <v>2019</v>
      </c>
      <c r="BO78" s="99"/>
      <c r="BP78" s="99"/>
      <c r="BQ78" s="99"/>
      <c r="BR78" s="99"/>
      <c r="BS78" s="99"/>
      <c r="BT78" s="99"/>
      <c r="BU78" s="99"/>
      <c r="BV78" s="99"/>
      <c r="BW78" s="99"/>
      <c r="BX78" s="99"/>
      <c r="BY78" s="99"/>
      <c r="BZ78" s="100" t="s">
        <v>20</v>
      </c>
      <c r="CA78" s="99">
        <v>2020</v>
      </c>
      <c r="CB78" s="99"/>
      <c r="CC78" s="99"/>
      <c r="CD78" s="99"/>
      <c r="CE78" s="99"/>
      <c r="CF78" s="99"/>
      <c r="CG78" s="99"/>
      <c r="CH78" s="99"/>
      <c r="CI78" s="99"/>
      <c r="CJ78" s="99"/>
      <c r="CK78" s="99"/>
      <c r="CL78" s="99"/>
      <c r="CM78" s="100" t="s">
        <v>21</v>
      </c>
      <c r="CN78" s="99">
        <v>2021</v>
      </c>
      <c r="CO78" s="99"/>
      <c r="CP78" s="99"/>
      <c r="CQ78" s="99"/>
      <c r="CR78" s="99"/>
      <c r="CS78" s="99"/>
      <c r="CT78" s="99"/>
      <c r="CU78" s="99"/>
      <c r="CV78" s="99"/>
      <c r="CW78" s="99"/>
      <c r="CX78" s="99"/>
      <c r="CY78" s="99"/>
      <c r="CZ78" s="100" t="s">
        <v>22</v>
      </c>
      <c r="DA78" s="99">
        <v>2022</v>
      </c>
      <c r="DB78" s="99"/>
      <c r="DC78" s="99"/>
      <c r="DD78" s="99"/>
      <c r="DE78" s="99"/>
      <c r="DF78" s="99"/>
      <c r="DG78" s="99"/>
      <c r="DH78" s="99"/>
      <c r="DI78" s="99"/>
      <c r="DJ78" s="99"/>
      <c r="DK78" s="99"/>
      <c r="DL78" s="99"/>
      <c r="DM78" s="100" t="s">
        <v>23</v>
      </c>
      <c r="DN78" s="99">
        <v>2023</v>
      </c>
      <c r="DO78" s="99"/>
      <c r="DP78" s="99"/>
      <c r="DQ78" s="99"/>
      <c r="DR78" s="99"/>
      <c r="DS78" s="99"/>
      <c r="DT78" s="99"/>
      <c r="DU78" s="99"/>
      <c r="DV78" s="99"/>
      <c r="DW78" s="99"/>
      <c r="DX78" s="99"/>
      <c r="DY78" s="99"/>
      <c r="DZ78" s="100" t="s">
        <v>24</v>
      </c>
      <c r="EA78" s="99">
        <v>2024</v>
      </c>
      <c r="EB78" s="99"/>
      <c r="EC78" s="99"/>
      <c r="ED78" s="99"/>
      <c r="EE78" s="99"/>
      <c r="EF78" s="99"/>
      <c r="EG78" s="99"/>
      <c r="EH78" s="99"/>
      <c r="EI78" s="99"/>
      <c r="EJ78" s="99"/>
      <c r="EK78" s="99"/>
      <c r="EL78" s="99"/>
      <c r="EM78" s="100" t="s">
        <v>25</v>
      </c>
      <c r="EN78" s="99">
        <v>2025</v>
      </c>
      <c r="EO78" s="99"/>
      <c r="EP78" s="99"/>
      <c r="EQ78" s="99"/>
      <c r="ER78" s="99"/>
      <c r="ES78" s="99"/>
      <c r="ET78" s="99"/>
      <c r="EU78" s="99"/>
      <c r="EV78" s="99"/>
      <c r="EW78" s="99"/>
      <c r="EX78" s="99"/>
      <c r="EY78" s="99"/>
      <c r="EZ78" s="100" t="s">
        <v>26</v>
      </c>
      <c r="FA78" s="99">
        <v>2026</v>
      </c>
      <c r="FB78" s="99"/>
      <c r="FC78" s="99"/>
      <c r="FD78" s="99"/>
      <c r="FE78" s="99"/>
      <c r="FF78" s="99"/>
      <c r="FG78" s="99"/>
      <c r="FH78" s="99"/>
      <c r="FI78" s="99"/>
      <c r="FJ78" s="99"/>
      <c r="FK78" s="99"/>
      <c r="FL78" s="99"/>
      <c r="FM78" s="100" t="s">
        <v>158</v>
      </c>
    </row>
    <row r="79" spans="2:169" s="3" customFormat="1" ht="30">
      <c r="B79" s="106"/>
      <c r="C79" s="11" t="s">
        <v>36</v>
      </c>
      <c r="D79" s="11" t="s">
        <v>37</v>
      </c>
      <c r="E79" s="11" t="s">
        <v>38</v>
      </c>
      <c r="F79" s="11" t="s">
        <v>27</v>
      </c>
      <c r="G79" s="11" t="s">
        <v>28</v>
      </c>
      <c r="H79" s="11" t="s">
        <v>29</v>
      </c>
      <c r="I79" s="11" t="s">
        <v>30</v>
      </c>
      <c r="J79" s="11" t="s">
        <v>31</v>
      </c>
      <c r="K79" s="11" t="s">
        <v>32</v>
      </c>
      <c r="L79" s="11" t="s">
        <v>33</v>
      </c>
      <c r="M79" s="11" t="s">
        <v>34</v>
      </c>
      <c r="N79" s="11" t="s">
        <v>35</v>
      </c>
      <c r="O79" s="11" t="s">
        <v>36</v>
      </c>
      <c r="P79" s="11" t="s">
        <v>37</v>
      </c>
      <c r="Q79" s="11" t="s">
        <v>38</v>
      </c>
      <c r="R79" s="11" t="s">
        <v>27</v>
      </c>
      <c r="S79" s="11" t="s">
        <v>28</v>
      </c>
      <c r="T79" s="11" t="s">
        <v>29</v>
      </c>
      <c r="U79" s="11" t="s">
        <v>30</v>
      </c>
      <c r="V79" s="11" t="s">
        <v>31</v>
      </c>
      <c r="W79" s="11" t="s">
        <v>32</v>
      </c>
      <c r="X79" s="11" t="s">
        <v>33</v>
      </c>
      <c r="Y79" s="11" t="s">
        <v>34</v>
      </c>
      <c r="Z79" s="11" t="s">
        <v>35</v>
      </c>
      <c r="AA79" s="11" t="s">
        <v>36</v>
      </c>
      <c r="AB79" s="11" t="s">
        <v>37</v>
      </c>
      <c r="AC79" s="11" t="s">
        <v>38</v>
      </c>
      <c r="AD79" s="11" t="s">
        <v>27</v>
      </c>
      <c r="AE79" s="11" t="s">
        <v>28</v>
      </c>
      <c r="AF79" s="11" t="s">
        <v>29</v>
      </c>
      <c r="AG79" s="11" t="s">
        <v>30</v>
      </c>
      <c r="AH79" s="11" t="s">
        <v>31</v>
      </c>
      <c r="AI79" s="11" t="s">
        <v>32</v>
      </c>
      <c r="AJ79" s="11" t="s">
        <v>33</v>
      </c>
      <c r="AK79" s="11" t="s">
        <v>34</v>
      </c>
      <c r="AL79" s="11" t="s">
        <v>35</v>
      </c>
      <c r="AM79" s="11" t="s">
        <v>36</v>
      </c>
      <c r="AN79" s="11" t="s">
        <v>37</v>
      </c>
      <c r="AO79" s="11" t="s">
        <v>38</v>
      </c>
      <c r="AP79" s="11" t="s">
        <v>27</v>
      </c>
      <c r="AQ79" s="11" t="s">
        <v>28</v>
      </c>
      <c r="AR79" s="11" t="s">
        <v>29</v>
      </c>
      <c r="AS79" s="11" t="s">
        <v>30</v>
      </c>
      <c r="AT79" s="11" t="s">
        <v>31</v>
      </c>
      <c r="AU79" s="11" t="s">
        <v>32</v>
      </c>
      <c r="AV79" s="11" t="s">
        <v>33</v>
      </c>
      <c r="AW79" s="11" t="s">
        <v>34</v>
      </c>
      <c r="AX79" s="11" t="s">
        <v>35</v>
      </c>
      <c r="AY79" s="11" t="s">
        <v>36</v>
      </c>
      <c r="AZ79" s="11" t="s">
        <v>37</v>
      </c>
      <c r="BA79" s="11" t="s">
        <v>38</v>
      </c>
      <c r="BB79" s="11" t="s">
        <v>27</v>
      </c>
      <c r="BC79" s="11" t="s">
        <v>28</v>
      </c>
      <c r="BD79" s="11" t="s">
        <v>29</v>
      </c>
      <c r="BE79" s="11" t="s">
        <v>30</v>
      </c>
      <c r="BF79" s="11" t="s">
        <v>31</v>
      </c>
      <c r="BG79" s="11" t="s">
        <v>32</v>
      </c>
      <c r="BH79" s="11" t="s">
        <v>33</v>
      </c>
      <c r="BI79" s="11" t="s">
        <v>34</v>
      </c>
      <c r="BJ79" s="11" t="s">
        <v>35</v>
      </c>
      <c r="BK79" s="11" t="s">
        <v>36</v>
      </c>
      <c r="BL79" s="11" t="s">
        <v>37</v>
      </c>
      <c r="BM79" s="11" t="s">
        <v>38</v>
      </c>
      <c r="BN79" s="11" t="s">
        <v>27</v>
      </c>
      <c r="BO79" s="11" t="s">
        <v>28</v>
      </c>
      <c r="BP79" s="11" t="s">
        <v>29</v>
      </c>
      <c r="BQ79" s="11" t="s">
        <v>30</v>
      </c>
      <c r="BR79" s="11" t="s">
        <v>31</v>
      </c>
      <c r="BS79" s="11" t="s">
        <v>32</v>
      </c>
      <c r="BT79" s="11" t="s">
        <v>33</v>
      </c>
      <c r="BU79" s="11" t="s">
        <v>34</v>
      </c>
      <c r="BV79" s="11" t="s">
        <v>35</v>
      </c>
      <c r="BW79" s="11" t="s">
        <v>36</v>
      </c>
      <c r="BX79" s="11" t="s">
        <v>37</v>
      </c>
      <c r="BY79" s="11" t="s">
        <v>38</v>
      </c>
      <c r="BZ79" s="101"/>
      <c r="CA79" s="11" t="s">
        <v>27</v>
      </c>
      <c r="CB79" s="11" t="s">
        <v>28</v>
      </c>
      <c r="CC79" s="11" t="s">
        <v>29</v>
      </c>
      <c r="CD79" s="11" t="s">
        <v>30</v>
      </c>
      <c r="CE79" s="11" t="s">
        <v>31</v>
      </c>
      <c r="CF79" s="11" t="s">
        <v>32</v>
      </c>
      <c r="CG79" s="11" t="s">
        <v>33</v>
      </c>
      <c r="CH79" s="11" t="s">
        <v>34</v>
      </c>
      <c r="CI79" s="11" t="s">
        <v>35</v>
      </c>
      <c r="CJ79" s="11" t="s">
        <v>36</v>
      </c>
      <c r="CK79" s="11" t="s">
        <v>37</v>
      </c>
      <c r="CL79" s="11" t="s">
        <v>38</v>
      </c>
      <c r="CM79" s="101"/>
      <c r="CN79" s="11" t="s">
        <v>27</v>
      </c>
      <c r="CO79" s="11" t="s">
        <v>28</v>
      </c>
      <c r="CP79" s="11" t="s">
        <v>29</v>
      </c>
      <c r="CQ79" s="11" t="s">
        <v>30</v>
      </c>
      <c r="CR79" s="11" t="s">
        <v>31</v>
      </c>
      <c r="CS79" s="11" t="s">
        <v>32</v>
      </c>
      <c r="CT79" s="11" t="s">
        <v>33</v>
      </c>
      <c r="CU79" s="11" t="s">
        <v>34</v>
      </c>
      <c r="CV79" s="11" t="s">
        <v>35</v>
      </c>
      <c r="CW79" s="11" t="s">
        <v>36</v>
      </c>
      <c r="CX79" s="11" t="s">
        <v>37</v>
      </c>
      <c r="CY79" s="11" t="s">
        <v>38</v>
      </c>
      <c r="CZ79" s="101"/>
      <c r="DA79" s="11" t="s">
        <v>27</v>
      </c>
      <c r="DB79" s="11" t="s">
        <v>28</v>
      </c>
      <c r="DC79" s="11" t="s">
        <v>29</v>
      </c>
      <c r="DD79" s="11" t="s">
        <v>30</v>
      </c>
      <c r="DE79" s="11" t="s">
        <v>31</v>
      </c>
      <c r="DF79" s="11" t="s">
        <v>32</v>
      </c>
      <c r="DG79" s="11" t="s">
        <v>33</v>
      </c>
      <c r="DH79" s="11" t="s">
        <v>34</v>
      </c>
      <c r="DI79" s="11" t="s">
        <v>35</v>
      </c>
      <c r="DJ79" s="11" t="s">
        <v>36</v>
      </c>
      <c r="DK79" s="11" t="s">
        <v>37</v>
      </c>
      <c r="DL79" s="11" t="s">
        <v>38</v>
      </c>
      <c r="DM79" s="101"/>
      <c r="DN79" s="11" t="s">
        <v>27</v>
      </c>
      <c r="DO79" s="11" t="s">
        <v>28</v>
      </c>
      <c r="DP79" s="11" t="s">
        <v>29</v>
      </c>
      <c r="DQ79" s="11" t="s">
        <v>30</v>
      </c>
      <c r="DR79" s="11" t="s">
        <v>31</v>
      </c>
      <c r="DS79" s="11" t="s">
        <v>32</v>
      </c>
      <c r="DT79" s="11" t="s">
        <v>33</v>
      </c>
      <c r="DU79" s="11" t="s">
        <v>34</v>
      </c>
      <c r="DV79" s="11" t="s">
        <v>35</v>
      </c>
      <c r="DW79" s="11" t="s">
        <v>36</v>
      </c>
      <c r="DX79" s="11" t="s">
        <v>37</v>
      </c>
      <c r="DY79" s="11" t="s">
        <v>38</v>
      </c>
      <c r="DZ79" s="101"/>
      <c r="EA79" s="11" t="s">
        <v>27</v>
      </c>
      <c r="EB79" s="11" t="s">
        <v>28</v>
      </c>
      <c r="EC79" s="11" t="s">
        <v>29</v>
      </c>
      <c r="ED79" s="11" t="s">
        <v>30</v>
      </c>
      <c r="EE79" s="11" t="s">
        <v>31</v>
      </c>
      <c r="EF79" s="11" t="s">
        <v>32</v>
      </c>
      <c r="EG79" s="11" t="s">
        <v>33</v>
      </c>
      <c r="EH79" s="11" t="s">
        <v>34</v>
      </c>
      <c r="EI79" s="11" t="s">
        <v>35</v>
      </c>
      <c r="EJ79" s="11" t="s">
        <v>36</v>
      </c>
      <c r="EK79" s="11" t="s">
        <v>37</v>
      </c>
      <c r="EL79" s="11" t="s">
        <v>38</v>
      </c>
      <c r="EM79" s="101"/>
      <c r="EN79" s="11" t="s">
        <v>27</v>
      </c>
      <c r="EO79" s="11" t="s">
        <v>28</v>
      </c>
      <c r="EP79" s="11" t="s">
        <v>29</v>
      </c>
      <c r="EQ79" s="11" t="s">
        <v>30</v>
      </c>
      <c r="ER79" s="11" t="s">
        <v>31</v>
      </c>
      <c r="ES79" s="11" t="s">
        <v>32</v>
      </c>
      <c r="ET79" s="11" t="s">
        <v>33</v>
      </c>
      <c r="EU79" s="11" t="s">
        <v>34</v>
      </c>
      <c r="EV79" s="11" t="s">
        <v>35</v>
      </c>
      <c r="EW79" s="11" t="s">
        <v>36</v>
      </c>
      <c r="EX79" s="11" t="s">
        <v>37</v>
      </c>
      <c r="EY79" s="11" t="s">
        <v>38</v>
      </c>
      <c r="EZ79" s="101"/>
      <c r="FA79" s="11" t="s">
        <v>27</v>
      </c>
      <c r="FB79" s="11" t="s">
        <v>28</v>
      </c>
      <c r="FC79" s="11" t="s">
        <v>29</v>
      </c>
      <c r="FD79" s="11" t="s">
        <v>30</v>
      </c>
      <c r="FE79" s="11" t="s">
        <v>31</v>
      </c>
      <c r="FF79" s="11" t="s">
        <v>32</v>
      </c>
      <c r="FG79" s="11" t="s">
        <v>33</v>
      </c>
      <c r="FH79" s="11" t="s">
        <v>34</v>
      </c>
      <c r="FI79" s="11" t="s">
        <v>35</v>
      </c>
      <c r="FJ79" s="11" t="s">
        <v>36</v>
      </c>
      <c r="FK79" s="11" t="s">
        <v>37</v>
      </c>
      <c r="FL79" s="11" t="s">
        <v>38</v>
      </c>
      <c r="FM79" s="101"/>
    </row>
    <row r="80" spans="2:169" s="74" customFormat="1" ht="15" customHeight="1">
      <c r="B80" s="72" t="s">
        <v>127</v>
      </c>
      <c r="C80" s="73">
        <f>SUM(C81:C106)</f>
        <v>3617.2579999999994</v>
      </c>
      <c r="D80" s="73">
        <f t="shared" ref="D80:AO80" si="17">SUM(D81:D106)</f>
        <v>3760.0189999999998</v>
      </c>
      <c r="E80" s="73">
        <f t="shared" si="17"/>
        <v>4302.6610000000001</v>
      </c>
      <c r="F80" s="73">
        <f t="shared" si="17"/>
        <v>3530.2249999999999</v>
      </c>
      <c r="G80" s="73">
        <f t="shared" si="17"/>
        <v>3347.6750000000002</v>
      </c>
      <c r="H80" s="73">
        <f t="shared" si="17"/>
        <v>3732.2260000000006</v>
      </c>
      <c r="I80" s="73">
        <f t="shared" si="17"/>
        <v>3685.0200000000004</v>
      </c>
      <c r="J80" s="73">
        <f t="shared" si="17"/>
        <v>4102.1260000000002</v>
      </c>
      <c r="K80" s="73">
        <f t="shared" si="17"/>
        <v>3935.4470000000001</v>
      </c>
      <c r="L80" s="73">
        <f t="shared" si="17"/>
        <v>4646.415</v>
      </c>
      <c r="M80" s="73">
        <f t="shared" si="17"/>
        <v>7753.1380000000017</v>
      </c>
      <c r="N80" s="73">
        <f t="shared" si="17"/>
        <v>8293.8739999999998</v>
      </c>
      <c r="O80" s="73">
        <f t="shared" si="17"/>
        <v>8895.8950000000004</v>
      </c>
      <c r="P80" s="73">
        <f t="shared" si="17"/>
        <v>8698.3940000000002</v>
      </c>
      <c r="Q80" s="73">
        <f t="shared" si="17"/>
        <v>9712.8040000000001</v>
      </c>
      <c r="R80" s="73">
        <f t="shared" si="17"/>
        <v>8637.3979999999992</v>
      </c>
      <c r="S80" s="73">
        <f t="shared" si="17"/>
        <v>8104.1180000000004</v>
      </c>
      <c r="T80" s="73">
        <f t="shared" si="17"/>
        <v>9038.8289999999997</v>
      </c>
      <c r="U80" s="73">
        <f t="shared" si="17"/>
        <v>8683.030999999999</v>
      </c>
      <c r="V80" s="73">
        <f t="shared" si="17"/>
        <v>9127.4159999999993</v>
      </c>
      <c r="W80" s="73">
        <f t="shared" si="17"/>
        <v>8863.3639999999996</v>
      </c>
      <c r="X80" s="73">
        <f t="shared" si="17"/>
        <v>8884.5529999999999</v>
      </c>
      <c r="Y80" s="73">
        <f t="shared" si="17"/>
        <v>8992.2150000000001</v>
      </c>
      <c r="Z80" s="73">
        <f t="shared" si="17"/>
        <v>8901.8169999999991</v>
      </c>
      <c r="AA80" s="73">
        <f t="shared" si="17"/>
        <v>8840.9590000000026</v>
      </c>
      <c r="AB80" s="73">
        <f t="shared" si="17"/>
        <v>9047.8980000000029</v>
      </c>
      <c r="AC80" s="73">
        <f t="shared" si="17"/>
        <v>9948.5470000000005</v>
      </c>
      <c r="AD80" s="73">
        <f t="shared" si="17"/>
        <v>8928.2139999999999</v>
      </c>
      <c r="AE80" s="73">
        <f t="shared" si="17"/>
        <v>8738.4670000000006</v>
      </c>
      <c r="AF80" s="73">
        <f t="shared" si="17"/>
        <v>8856.5580000000009</v>
      </c>
      <c r="AG80" s="73">
        <f t="shared" si="17"/>
        <v>8923.021999999999</v>
      </c>
      <c r="AH80" s="73">
        <f t="shared" si="17"/>
        <v>9102.5220000000008</v>
      </c>
      <c r="AI80" s="73">
        <f t="shared" si="17"/>
        <v>8831.6820000000007</v>
      </c>
      <c r="AJ80" s="73">
        <f t="shared" si="17"/>
        <v>8780.5269999999982</v>
      </c>
      <c r="AK80" s="73">
        <f t="shared" si="17"/>
        <v>8924.2379999999994</v>
      </c>
      <c r="AL80" s="73">
        <f t="shared" si="17"/>
        <v>8802.7960000000003</v>
      </c>
      <c r="AM80" s="73">
        <f t="shared" si="17"/>
        <v>8977.9669999999969</v>
      </c>
      <c r="AN80" s="73">
        <f t="shared" si="17"/>
        <v>8652.1539999999986</v>
      </c>
      <c r="AO80" s="73">
        <f t="shared" si="17"/>
        <v>9711.996000000001</v>
      </c>
      <c r="AP80" s="73">
        <f t="shared" ref="AP80:AY80" si="18">SUM(AP81:AP106)</f>
        <v>9185.3630000000012</v>
      </c>
      <c r="AQ80" s="73">
        <f t="shared" si="18"/>
        <v>8404.1890000000021</v>
      </c>
      <c r="AR80" s="73">
        <f t="shared" si="18"/>
        <v>9220.7379999999994</v>
      </c>
      <c r="AS80" s="73">
        <f t="shared" si="18"/>
        <v>8583.5400000000009</v>
      </c>
      <c r="AT80" s="73">
        <f t="shared" si="18"/>
        <v>9204.9730000000018</v>
      </c>
      <c r="AU80" s="73">
        <f t="shared" si="18"/>
        <v>8778.2249999999985</v>
      </c>
      <c r="AV80" s="73">
        <f t="shared" si="18"/>
        <v>8471.6720000000005</v>
      </c>
      <c r="AW80" s="73">
        <f t="shared" si="18"/>
        <v>9098.56</v>
      </c>
      <c r="AX80" s="73">
        <f t="shared" si="18"/>
        <v>8847.2960000000003</v>
      </c>
      <c r="AY80" s="73">
        <f t="shared" si="18"/>
        <v>9040.3410000000003</v>
      </c>
      <c r="AZ80" s="73">
        <f t="shared" ref="AZ80:BG80" si="19">SUM(AZ81:AZ106)</f>
        <v>9021.0570000000025</v>
      </c>
      <c r="BA80" s="73">
        <f t="shared" si="19"/>
        <v>9726.7209999999995</v>
      </c>
      <c r="BB80" s="73">
        <f t="shared" si="19"/>
        <v>8764.2050000000017</v>
      </c>
      <c r="BC80" s="73">
        <f t="shared" si="19"/>
        <v>8629.5839999999989</v>
      </c>
      <c r="BD80" s="73">
        <f t="shared" si="19"/>
        <v>9475.6980000000003</v>
      </c>
      <c r="BE80" s="73">
        <f t="shared" si="19"/>
        <v>9195.3639999999996</v>
      </c>
      <c r="BF80" s="73">
        <f t="shared" si="19"/>
        <v>10036.151</v>
      </c>
      <c r="BG80" s="73">
        <f t="shared" si="19"/>
        <v>9954.7780000000002</v>
      </c>
      <c r="BH80" s="73">
        <f t="shared" ref="BH80:BS80" si="20">SUM(BH81:BH106)</f>
        <v>10366.552000000001</v>
      </c>
      <c r="BI80" s="73">
        <f t="shared" si="20"/>
        <v>10928.543000000001</v>
      </c>
      <c r="BJ80" s="73">
        <f t="shared" si="20"/>
        <v>10962.378000000002</v>
      </c>
      <c r="BK80" s="73">
        <f t="shared" si="20"/>
        <v>11411.104000000003</v>
      </c>
      <c r="BL80" s="73">
        <f t="shared" si="20"/>
        <v>11549.058000000003</v>
      </c>
      <c r="BM80" s="73">
        <f t="shared" si="20"/>
        <v>12844.769999999999</v>
      </c>
      <c r="BN80" s="73">
        <f t="shared" si="20"/>
        <v>11857</v>
      </c>
      <c r="BO80" s="73">
        <f t="shared" si="20"/>
        <v>11549.088</v>
      </c>
      <c r="BP80" s="73">
        <f t="shared" si="20"/>
        <v>12995.569</v>
      </c>
      <c r="BQ80" s="73">
        <f t="shared" si="20"/>
        <v>13007.810999999998</v>
      </c>
      <c r="BR80" s="73">
        <f t="shared" si="20"/>
        <v>14445.429</v>
      </c>
      <c r="BS80" s="73">
        <f t="shared" si="20"/>
        <v>13764.539999999997</v>
      </c>
      <c r="BT80" s="73">
        <f t="shared" ref="BT80:BY80" si="21">SUM(BT81:BT106)</f>
        <v>14720.050999999999</v>
      </c>
      <c r="BU80" s="73">
        <f t="shared" si="21"/>
        <v>15445.219000000003</v>
      </c>
      <c r="BV80" s="73">
        <f t="shared" si="21"/>
        <v>14761.589999999998</v>
      </c>
      <c r="BW80" s="73">
        <f t="shared" si="21"/>
        <v>15551.525000000005</v>
      </c>
      <c r="BX80" s="73">
        <f t="shared" si="21"/>
        <v>15369.033999999998</v>
      </c>
      <c r="BY80" s="73">
        <f t="shared" si="21"/>
        <v>16813.311999999998</v>
      </c>
      <c r="BZ80" s="73">
        <f>+SUM(BN80:BY80)</f>
        <v>170280.16799999998</v>
      </c>
      <c r="CA80" s="73">
        <f>+SUM(CA81:CA106)</f>
        <v>15407.146000000001</v>
      </c>
      <c r="CB80" s="73">
        <f>+SUM(CB81:CB106)</f>
        <v>15283.342000000001</v>
      </c>
      <c r="CC80" s="73">
        <f>+SUM(CC81:CC106)</f>
        <v>8850.7709999999988</v>
      </c>
      <c r="CD80" s="73">
        <f>+SUM(CD81:CD106)</f>
        <v>1939.7990000000004</v>
      </c>
      <c r="CE80" s="73">
        <f t="shared" ref="CE80:CY80" si="22">+SUM(CE81:CE106)</f>
        <v>2548.2979999999998</v>
      </c>
      <c r="CF80" s="73">
        <f t="shared" si="22"/>
        <v>2959.0760000000005</v>
      </c>
      <c r="CG80" s="73">
        <f t="shared" si="22"/>
        <v>3452.4789999999998</v>
      </c>
      <c r="CH80" s="73">
        <f t="shared" si="22"/>
        <v>3496.4059999999999</v>
      </c>
      <c r="CI80" s="73">
        <f t="shared" si="22"/>
        <v>3502.4070000000006</v>
      </c>
      <c r="CJ80" s="73">
        <f t="shared" si="22"/>
        <v>3734.8039999999996</v>
      </c>
      <c r="CK80" s="73">
        <f t="shared" si="22"/>
        <v>3659.7479999999996</v>
      </c>
      <c r="CL80" s="73">
        <f t="shared" si="22"/>
        <v>5361.7670000000016</v>
      </c>
      <c r="CM80" s="86">
        <f t="shared" ref="CM80:CM106" si="23">+SUM(CA80:CL80)</f>
        <v>70196.043000000005</v>
      </c>
      <c r="CN80" s="73">
        <f t="shared" si="22"/>
        <v>5955.398000000001</v>
      </c>
      <c r="CO80" s="73">
        <f t="shared" si="22"/>
        <v>4015.9550000000008</v>
      </c>
      <c r="CP80" s="73">
        <f t="shared" si="22"/>
        <v>6104.3289999999988</v>
      </c>
      <c r="CQ80" s="73">
        <f t="shared" si="22"/>
        <v>5903.2480000000005</v>
      </c>
      <c r="CR80" s="73">
        <f t="shared" si="22"/>
        <v>7069.820999999999</v>
      </c>
      <c r="CS80" s="73">
        <f t="shared" si="22"/>
        <v>7190.1760000000004</v>
      </c>
      <c r="CT80" s="73">
        <f t="shared" si="22"/>
        <v>7424.753999999999</v>
      </c>
      <c r="CU80" s="73">
        <f t="shared" si="22"/>
        <v>7103.884</v>
      </c>
      <c r="CV80" s="73">
        <f t="shared" si="22"/>
        <v>7199.6580000000004</v>
      </c>
      <c r="CW80" s="73">
        <f t="shared" si="22"/>
        <v>7185.2009999999991</v>
      </c>
      <c r="CX80" s="73">
        <f t="shared" si="22"/>
        <v>7430.9360000000006</v>
      </c>
      <c r="CY80" s="73">
        <f t="shared" si="22"/>
        <v>8589.5500000000011</v>
      </c>
      <c r="CZ80" s="73">
        <f>+SUM(CZ81:CZ106)</f>
        <v>81172.91</v>
      </c>
      <c r="DA80" s="73">
        <f t="shared" ref="DA80:DL80" si="24">+SUM(DA81:DA106)</f>
        <v>7406.2749999999996</v>
      </c>
      <c r="DB80" s="73">
        <f t="shared" si="24"/>
        <v>7540.8149999999996</v>
      </c>
      <c r="DC80" s="73">
        <f t="shared" si="24"/>
        <v>8386.4070000000011</v>
      </c>
      <c r="DD80" s="73">
        <f t="shared" si="24"/>
        <v>8731.4050000000007</v>
      </c>
      <c r="DE80" s="73">
        <f t="shared" si="24"/>
        <v>10722.409000000001</v>
      </c>
      <c r="DF80" s="73">
        <f t="shared" si="24"/>
        <v>11001.808000000001</v>
      </c>
      <c r="DG80" s="73">
        <f t="shared" si="24"/>
        <v>11338.737000000001</v>
      </c>
      <c r="DH80" s="73">
        <f t="shared" si="24"/>
        <v>12045.038999999999</v>
      </c>
      <c r="DI80" s="73">
        <f t="shared" si="24"/>
        <v>12508.880000000001</v>
      </c>
      <c r="DJ80" s="73">
        <f t="shared" si="24"/>
        <v>13064.162</v>
      </c>
      <c r="DK80" s="73">
        <f t="shared" si="24"/>
        <v>13020.210999999999</v>
      </c>
      <c r="DL80" s="73">
        <f t="shared" si="24"/>
        <v>13791.563000000004</v>
      </c>
      <c r="DM80" s="73">
        <f>+SUM(DM81:DM106)</f>
        <v>129557.711</v>
      </c>
      <c r="DN80" s="73">
        <f t="shared" ref="DN80:DY80" si="25">+SUM(DN81:DN106)</f>
        <v>12778.274000000001</v>
      </c>
      <c r="DO80" s="73">
        <f t="shared" si="25"/>
        <v>12197.577000000003</v>
      </c>
      <c r="DP80" s="73">
        <f>+SUM(DP81:DP106)</f>
        <v>14273.129000000003</v>
      </c>
      <c r="DQ80" s="73">
        <f t="shared" si="25"/>
        <v>13585.593999999999</v>
      </c>
      <c r="DR80" s="73">
        <f t="shared" si="25"/>
        <v>14908.071</v>
      </c>
      <c r="DS80" s="73">
        <f t="shared" si="25"/>
        <v>14354.25</v>
      </c>
      <c r="DT80" s="73">
        <f t="shared" si="25"/>
        <v>14211.148000000001</v>
      </c>
      <c r="DU80" s="73">
        <f t="shared" si="25"/>
        <v>14741.950999999997</v>
      </c>
      <c r="DV80" s="73">
        <f t="shared" si="25"/>
        <v>14555.212</v>
      </c>
      <c r="DW80" s="73">
        <f t="shared" si="25"/>
        <v>15188.589</v>
      </c>
      <c r="DX80" s="73">
        <f t="shared" si="25"/>
        <v>15020.036</v>
      </c>
      <c r="DY80" s="73">
        <f t="shared" si="25"/>
        <v>16066.925000000003</v>
      </c>
      <c r="DZ80" s="73">
        <f>+SUM(DZ81:DZ106)</f>
        <v>171880.75599999996</v>
      </c>
      <c r="EA80" s="73">
        <f t="shared" ref="EA80:EL80" si="26">+SUM(EA81:EA106)</f>
        <v>14633.103000000003</v>
      </c>
      <c r="EB80" s="73">
        <f t="shared" si="26"/>
        <v>14426.026000000002</v>
      </c>
      <c r="EC80" s="73">
        <f t="shared" si="26"/>
        <v>14973.085999999999</v>
      </c>
      <c r="ED80" s="73">
        <f t="shared" si="26"/>
        <v>15826.034000000001</v>
      </c>
      <c r="EE80" s="73">
        <f t="shared" si="26"/>
        <v>16319.614999999998</v>
      </c>
      <c r="EF80" s="73">
        <f t="shared" si="26"/>
        <v>15750.447000000004</v>
      </c>
      <c r="EG80" s="73">
        <f t="shared" si="26"/>
        <v>16285.788999999995</v>
      </c>
      <c r="EH80" s="73">
        <f t="shared" si="26"/>
        <v>16077.826000000001</v>
      </c>
      <c r="EI80" s="73">
        <f t="shared" si="26"/>
        <v>15839.958000000001</v>
      </c>
      <c r="EJ80" s="73">
        <f t="shared" si="26"/>
        <v>16519.643999999997</v>
      </c>
      <c r="EK80" s="73">
        <f t="shared" si="26"/>
        <v>16276.8</v>
      </c>
      <c r="EL80" s="73">
        <f t="shared" si="26"/>
        <v>18024.545000000006</v>
      </c>
      <c r="EM80" s="73">
        <f>+SUM(EM81:EM106)</f>
        <v>190952.87299999999</v>
      </c>
      <c r="EN80" s="73">
        <f t="shared" ref="EN80:EY80" si="27">+SUM(EN81:EN106)</f>
        <v>16335.678000000002</v>
      </c>
      <c r="EO80" s="73">
        <f t="shared" si="27"/>
        <v>15298.829000000002</v>
      </c>
      <c r="EP80" s="73">
        <f t="shared" si="27"/>
        <v>16801.755000000001</v>
      </c>
      <c r="EQ80" s="73">
        <f t="shared" si="27"/>
        <v>16188.991</v>
      </c>
      <c r="ER80" s="73">
        <f t="shared" si="27"/>
        <v>17491.502999999997</v>
      </c>
      <c r="ES80" s="73">
        <f t="shared" si="27"/>
        <v>16425.317999999999</v>
      </c>
      <c r="ET80" s="73">
        <f t="shared" si="27"/>
        <v>16723.654000000002</v>
      </c>
      <c r="EU80" s="73">
        <f t="shared" si="27"/>
        <v>16608.163999999997</v>
      </c>
      <c r="EV80" s="73">
        <f t="shared" si="27"/>
        <v>16795.362999999998</v>
      </c>
      <c r="EW80" s="73">
        <f t="shared" si="27"/>
        <v>17294.477999999996</v>
      </c>
      <c r="EX80" s="73">
        <f t="shared" si="27"/>
        <v>17091.347999999998</v>
      </c>
      <c r="EY80" s="73">
        <f t="shared" si="27"/>
        <v>18457.806</v>
      </c>
      <c r="EZ80" s="73">
        <f>+SUM(EZ81:EZ106)</f>
        <v>201512.88700000002</v>
      </c>
      <c r="FA80" s="73">
        <f t="shared" ref="FA80:FL80" si="28">+SUM(FA81:FA106)</f>
        <v>16655.957999999999</v>
      </c>
      <c r="FB80" s="73">
        <f t="shared" si="28"/>
        <v>15645.521999999999</v>
      </c>
      <c r="FC80" s="73">
        <f t="shared" si="28"/>
        <v>17245.196</v>
      </c>
      <c r="FD80" s="73">
        <f t="shared" si="28"/>
        <v>16614.162</v>
      </c>
      <c r="FE80" s="73">
        <f t="shared" si="28"/>
        <v>17500.571000000004</v>
      </c>
      <c r="FF80" s="73">
        <f t="shared" si="28"/>
        <v>17204.184999999998</v>
      </c>
      <c r="FG80" s="73">
        <f t="shared" si="28"/>
        <v>16942.46</v>
      </c>
      <c r="FH80" s="73">
        <f t="shared" si="28"/>
        <v>0</v>
      </c>
      <c r="FI80" s="73">
        <f t="shared" si="28"/>
        <v>0</v>
      </c>
      <c r="FJ80" s="73">
        <f t="shared" si="28"/>
        <v>0</v>
      </c>
      <c r="FK80" s="73">
        <f t="shared" si="28"/>
        <v>0</v>
      </c>
      <c r="FL80" s="73">
        <f t="shared" si="28"/>
        <v>0</v>
      </c>
      <c r="FM80" s="73">
        <f>+SUM(FM81:FM106)</f>
        <v>117808.05399999999</v>
      </c>
    </row>
    <row r="81" spans="2:169" s="33" customFormat="1" ht="15" customHeight="1">
      <c r="B81" s="71" t="s">
        <v>128</v>
      </c>
      <c r="C81" s="36">
        <v>185.14500000000001</v>
      </c>
      <c r="D81" s="36">
        <v>472.11099999999999</v>
      </c>
      <c r="E81" s="36">
        <v>560.60599999999999</v>
      </c>
      <c r="F81" s="36">
        <v>458.56700000000001</v>
      </c>
      <c r="G81" s="36">
        <v>435.49</v>
      </c>
      <c r="H81" s="36">
        <v>495.36599999999999</v>
      </c>
      <c r="I81" s="36">
        <v>493.20499999999998</v>
      </c>
      <c r="J81" s="36">
        <v>548.29899999999998</v>
      </c>
      <c r="K81" s="36">
        <v>521.00400000000002</v>
      </c>
      <c r="L81" s="36">
        <v>565.12599999999998</v>
      </c>
      <c r="M81" s="36">
        <v>610.23400000000004</v>
      </c>
      <c r="N81" s="36">
        <v>609.803</v>
      </c>
      <c r="O81" s="36">
        <v>642.93600000000004</v>
      </c>
      <c r="P81" s="36">
        <v>635.20100000000002</v>
      </c>
      <c r="Q81" s="36">
        <v>697.39</v>
      </c>
      <c r="R81" s="36">
        <v>611.11300000000006</v>
      </c>
      <c r="S81" s="36">
        <v>580.87699999999995</v>
      </c>
      <c r="T81" s="36">
        <v>610.44899999999996</v>
      </c>
      <c r="U81" s="36">
        <v>580.37199999999996</v>
      </c>
      <c r="V81" s="36">
        <v>607.70399999999995</v>
      </c>
      <c r="W81" s="36">
        <v>575.673</v>
      </c>
      <c r="X81" s="36">
        <v>595.85900000000004</v>
      </c>
      <c r="Y81" s="36">
        <v>595.86800000000005</v>
      </c>
      <c r="Z81" s="36">
        <v>582.03300000000002</v>
      </c>
      <c r="AA81" s="36">
        <v>587.85400000000004</v>
      </c>
      <c r="AB81" s="36">
        <v>604.31600000000003</v>
      </c>
      <c r="AC81" s="36">
        <v>673.01400000000001</v>
      </c>
      <c r="AD81" s="36">
        <v>607.32399999999996</v>
      </c>
      <c r="AE81" s="36">
        <v>582.36800000000005</v>
      </c>
      <c r="AF81" s="36">
        <v>576.52300000000002</v>
      </c>
      <c r="AG81" s="36">
        <v>561.26</v>
      </c>
      <c r="AH81" s="36">
        <v>569.00400000000002</v>
      </c>
      <c r="AI81" s="36">
        <v>559.053</v>
      </c>
      <c r="AJ81" s="36">
        <v>580.15300000000002</v>
      </c>
      <c r="AK81" s="36">
        <v>579.06299999999999</v>
      </c>
      <c r="AL81" s="36">
        <v>547.38199999999995</v>
      </c>
      <c r="AM81" s="36">
        <v>570.01300000000003</v>
      </c>
      <c r="AN81" s="36">
        <v>567.04499999999996</v>
      </c>
      <c r="AO81" s="36">
        <v>635.33600000000001</v>
      </c>
      <c r="AP81" s="36">
        <v>567.16300000000001</v>
      </c>
      <c r="AQ81" s="36">
        <v>543.44100000000003</v>
      </c>
      <c r="AR81" s="36">
        <v>575.23599999999999</v>
      </c>
      <c r="AS81" s="36">
        <v>539.01300000000003</v>
      </c>
      <c r="AT81" s="36">
        <v>566.81799999999998</v>
      </c>
      <c r="AU81" s="36">
        <v>545.07799999999997</v>
      </c>
      <c r="AV81" s="36">
        <v>563.52300000000002</v>
      </c>
      <c r="AW81" s="36">
        <v>572.71600000000001</v>
      </c>
      <c r="AX81" s="36">
        <v>544.20899999999995</v>
      </c>
      <c r="AY81" s="36">
        <v>541.67999999999995</v>
      </c>
      <c r="AZ81" s="36">
        <v>547.178</v>
      </c>
      <c r="BA81" s="36">
        <v>609.30899999999997</v>
      </c>
      <c r="BB81" s="36">
        <v>539.41200000000003</v>
      </c>
      <c r="BC81" s="36">
        <v>534.41600000000005</v>
      </c>
      <c r="BD81" s="36">
        <v>585.70100000000002</v>
      </c>
      <c r="BE81" s="36">
        <v>533.98800000000006</v>
      </c>
      <c r="BF81" s="36">
        <v>596.303</v>
      </c>
      <c r="BG81" s="36">
        <v>601.923</v>
      </c>
      <c r="BH81" s="36">
        <v>605.13400000000001</v>
      </c>
      <c r="BI81" s="36">
        <v>681.15899999999999</v>
      </c>
      <c r="BJ81" s="36">
        <v>698.6</v>
      </c>
      <c r="BK81" s="36">
        <v>701.10900000000004</v>
      </c>
      <c r="BL81" s="36">
        <v>721.60199999999998</v>
      </c>
      <c r="BM81" s="36">
        <v>815.46699999999998</v>
      </c>
      <c r="BN81" s="36">
        <v>744</v>
      </c>
      <c r="BO81" s="36">
        <v>767.81600000000003</v>
      </c>
      <c r="BP81" s="36">
        <v>899.50699999999995</v>
      </c>
      <c r="BQ81" s="36">
        <v>885.21299999999997</v>
      </c>
      <c r="BR81" s="36">
        <v>988.52499999999998</v>
      </c>
      <c r="BS81" s="36">
        <v>933.48199999999997</v>
      </c>
      <c r="BT81" s="36">
        <v>1028.67</v>
      </c>
      <c r="BU81" s="36">
        <v>1107.2439999999999</v>
      </c>
      <c r="BV81" s="36">
        <v>1044.146</v>
      </c>
      <c r="BW81" s="36">
        <v>1065.6199999999999</v>
      </c>
      <c r="BX81" s="36">
        <v>1065.7650000000001</v>
      </c>
      <c r="BY81" s="36">
        <v>1155.126</v>
      </c>
      <c r="BZ81" s="51">
        <f t="shared" ref="BZ81:BZ106" si="29">+SUM(BN81:BY81)</f>
        <v>11685.113999999998</v>
      </c>
      <c r="CA81" s="36">
        <v>1043.5840000000001</v>
      </c>
      <c r="CB81" s="36">
        <v>1033.259</v>
      </c>
      <c r="CC81" s="36">
        <v>596.64400000000001</v>
      </c>
      <c r="CD81" s="36">
        <v>135.91300000000001</v>
      </c>
      <c r="CE81" s="36">
        <v>172.46899999999999</v>
      </c>
      <c r="CF81" s="36">
        <v>176.023</v>
      </c>
      <c r="CG81" s="36">
        <v>217.35599999999999</v>
      </c>
      <c r="CH81" s="36">
        <v>223.684</v>
      </c>
      <c r="CI81" s="36">
        <v>211.04499999999999</v>
      </c>
      <c r="CJ81" s="36">
        <v>228.47</v>
      </c>
      <c r="CK81" s="36">
        <v>219.16800000000001</v>
      </c>
      <c r="CL81" s="36">
        <v>301.68</v>
      </c>
      <c r="CM81" s="66">
        <f t="shared" si="23"/>
        <v>4559.295000000001</v>
      </c>
      <c r="CN81" s="36">
        <v>357.14499999999998</v>
      </c>
      <c r="CO81" s="36">
        <v>239.821</v>
      </c>
      <c r="CP81" s="36">
        <v>358.05799999999999</v>
      </c>
      <c r="CQ81" s="36">
        <v>350.93099999999998</v>
      </c>
      <c r="CR81" s="36">
        <v>421.05700000000002</v>
      </c>
      <c r="CS81" s="36">
        <v>429.55700000000002</v>
      </c>
      <c r="CT81" s="36">
        <v>452.37799999999999</v>
      </c>
      <c r="CU81" s="36">
        <v>436.19099999999997</v>
      </c>
      <c r="CV81" s="36">
        <v>433.988</v>
      </c>
      <c r="CW81" s="36">
        <v>426.851</v>
      </c>
      <c r="CX81" s="36">
        <v>443.70699999999999</v>
      </c>
      <c r="CY81" s="36">
        <v>490.68099999999998</v>
      </c>
      <c r="CZ81" s="66">
        <f>SUM(CN81:CY81)</f>
        <v>4840.3649999999998</v>
      </c>
      <c r="DA81" s="36">
        <v>432.42899999999997</v>
      </c>
      <c r="DB81" s="36">
        <v>450.89800000000002</v>
      </c>
      <c r="DC81" s="36">
        <v>489.07600000000002</v>
      </c>
      <c r="DD81" s="36">
        <v>503.27499999999998</v>
      </c>
      <c r="DE81" s="36">
        <v>627.37300000000005</v>
      </c>
      <c r="DF81" s="36">
        <v>644.04499999999996</v>
      </c>
      <c r="DG81" s="36">
        <v>674.65800000000002</v>
      </c>
      <c r="DH81" s="36">
        <v>718.61900000000003</v>
      </c>
      <c r="DI81" s="36">
        <v>743.85500000000002</v>
      </c>
      <c r="DJ81" s="36">
        <v>783.84699999999998</v>
      </c>
      <c r="DK81" s="36">
        <v>783.14</v>
      </c>
      <c r="DL81" s="36">
        <v>831.995</v>
      </c>
      <c r="DM81" s="66">
        <f>SUM(DA81:DL81)</f>
        <v>7683.2099999999991</v>
      </c>
      <c r="DN81" s="36">
        <v>778.68100000000004</v>
      </c>
      <c r="DO81" s="36">
        <v>746.73</v>
      </c>
      <c r="DP81" s="36">
        <v>885.63</v>
      </c>
      <c r="DQ81" s="36">
        <v>858.53499999999997</v>
      </c>
      <c r="DR81" s="36">
        <v>945.053</v>
      </c>
      <c r="DS81" s="36">
        <v>904.89300000000003</v>
      </c>
      <c r="DT81" s="36">
        <v>902.4</v>
      </c>
      <c r="DU81" s="36">
        <v>944.12199999999996</v>
      </c>
      <c r="DV81" s="36">
        <v>926.01599999999996</v>
      </c>
      <c r="DW81" s="36">
        <v>974.05100000000004</v>
      </c>
      <c r="DX81" s="36">
        <v>960.78700000000003</v>
      </c>
      <c r="DY81" s="36">
        <v>1034.5920000000001</v>
      </c>
      <c r="DZ81" s="66">
        <f>SUM(DN81:DY81)</f>
        <v>10861.49</v>
      </c>
      <c r="EA81" s="36">
        <v>952.00599999999997</v>
      </c>
      <c r="EB81" s="36">
        <v>939.90300000000002</v>
      </c>
      <c r="EC81" s="36">
        <v>968.37400000000002</v>
      </c>
      <c r="ED81" s="36">
        <v>1032.588</v>
      </c>
      <c r="EE81" s="36">
        <v>1040.4870000000001</v>
      </c>
      <c r="EF81" s="36">
        <v>1032.316</v>
      </c>
      <c r="EG81" s="36">
        <v>1084.7729999999999</v>
      </c>
      <c r="EH81" s="36">
        <v>1072.6289999999999</v>
      </c>
      <c r="EI81" s="36">
        <v>1053.32</v>
      </c>
      <c r="EJ81" s="36">
        <v>1082.934</v>
      </c>
      <c r="EK81" s="36">
        <v>1063.2950000000001</v>
      </c>
      <c r="EL81" s="36">
        <v>1184.049</v>
      </c>
      <c r="EM81" s="66">
        <f>SUM(EA81:EL81)</f>
        <v>12506.673999999999</v>
      </c>
      <c r="EN81" s="36">
        <v>1085.979</v>
      </c>
      <c r="EO81" s="36">
        <v>1031.576</v>
      </c>
      <c r="EP81" s="36">
        <v>1120.739</v>
      </c>
      <c r="EQ81" s="36">
        <v>1079.856</v>
      </c>
      <c r="ER81" s="36">
        <v>1174.904</v>
      </c>
      <c r="ES81" s="36">
        <v>1109.21</v>
      </c>
      <c r="ET81" s="36">
        <v>1129.8340000000001</v>
      </c>
      <c r="EU81" s="36">
        <v>1121.991</v>
      </c>
      <c r="EV81" s="36">
        <v>1132.0930000000001</v>
      </c>
      <c r="EW81" s="36">
        <v>1161.2829999999999</v>
      </c>
      <c r="EX81" s="36">
        <v>1152.8230000000001</v>
      </c>
      <c r="EY81" s="36">
        <v>1248.904</v>
      </c>
      <c r="EZ81" s="66">
        <f>SUM(EN81:EY81)</f>
        <v>13549.192000000001</v>
      </c>
      <c r="FA81" s="36">
        <v>1133.9090000000001</v>
      </c>
      <c r="FB81" s="36">
        <v>1066.3989999999999</v>
      </c>
      <c r="FC81" s="36">
        <v>1146.6500000000001</v>
      </c>
      <c r="FD81" s="36">
        <v>1100.038</v>
      </c>
      <c r="FE81" s="36">
        <v>1171.2249999999999</v>
      </c>
      <c r="FF81" s="36">
        <v>1141.2159999999999</v>
      </c>
      <c r="FG81" s="36">
        <v>1139.8040000000001</v>
      </c>
      <c r="FH81" s="36"/>
      <c r="FI81" s="36"/>
      <c r="FJ81" s="36"/>
      <c r="FK81" s="36"/>
      <c r="FL81" s="36"/>
      <c r="FM81" s="66">
        <f>SUM(FA81:FL81)</f>
        <v>7899.241</v>
      </c>
    </row>
    <row r="82" spans="2:169" s="33" customFormat="1" ht="15" customHeight="1">
      <c r="B82" s="71" t="s">
        <v>129</v>
      </c>
      <c r="C82" s="36">
        <v>186.54400000000001</v>
      </c>
      <c r="D82" s="36">
        <v>146.97800000000001</v>
      </c>
      <c r="E82" s="36">
        <v>162.435</v>
      </c>
      <c r="F82" s="36">
        <v>133.625</v>
      </c>
      <c r="G82" s="36">
        <v>127.836</v>
      </c>
      <c r="H82" s="36">
        <v>147.523</v>
      </c>
      <c r="I82" s="36">
        <v>146.38900000000001</v>
      </c>
      <c r="J82" s="36">
        <v>163.17599999999999</v>
      </c>
      <c r="K82" s="36">
        <v>154.66999999999999</v>
      </c>
      <c r="L82" s="36">
        <v>164.297</v>
      </c>
      <c r="M82" s="36">
        <v>177.57599999999999</v>
      </c>
      <c r="N82" s="36">
        <v>178.048</v>
      </c>
      <c r="O82" s="36">
        <v>187.49600000000001</v>
      </c>
      <c r="P82" s="36">
        <v>185.03800000000001</v>
      </c>
      <c r="Q82" s="36">
        <v>205.61099999999999</v>
      </c>
      <c r="R82" s="36">
        <v>186.88800000000001</v>
      </c>
      <c r="S82" s="36">
        <v>179.821</v>
      </c>
      <c r="T82" s="36">
        <v>213.18100000000001</v>
      </c>
      <c r="U82" s="36">
        <v>210.95500000000001</v>
      </c>
      <c r="V82" s="36">
        <v>220.25299999999999</v>
      </c>
      <c r="W82" s="36">
        <v>204.33699999999999</v>
      </c>
      <c r="X82" s="36">
        <v>196.23599999999999</v>
      </c>
      <c r="Y82" s="36">
        <v>195.249</v>
      </c>
      <c r="Z82" s="36">
        <v>196.54499999999999</v>
      </c>
      <c r="AA82" s="36">
        <v>194.61099999999999</v>
      </c>
      <c r="AB82" s="36">
        <v>201.166</v>
      </c>
      <c r="AC82" s="36">
        <v>216.33500000000001</v>
      </c>
      <c r="AD82" s="36">
        <v>193.13399999999999</v>
      </c>
      <c r="AE82" s="36">
        <v>197.46</v>
      </c>
      <c r="AF82" s="36">
        <v>212.214</v>
      </c>
      <c r="AG82" s="36">
        <v>214.57400000000001</v>
      </c>
      <c r="AH82" s="36">
        <v>215.37700000000001</v>
      </c>
      <c r="AI82" s="36">
        <v>206.65799999999999</v>
      </c>
      <c r="AJ82" s="36">
        <v>199.47300000000001</v>
      </c>
      <c r="AK82" s="36">
        <v>210.434</v>
      </c>
      <c r="AL82" s="36">
        <v>208.42</v>
      </c>
      <c r="AM82" s="36">
        <v>204.346</v>
      </c>
      <c r="AN82" s="36">
        <v>196.86699999999999</v>
      </c>
      <c r="AO82" s="36">
        <v>220.846</v>
      </c>
      <c r="AP82" s="36">
        <v>201.36600000000001</v>
      </c>
      <c r="AQ82" s="36">
        <v>189.78399999999999</v>
      </c>
      <c r="AR82" s="36">
        <v>209.03700000000001</v>
      </c>
      <c r="AS82" s="36">
        <v>200.83099999999999</v>
      </c>
      <c r="AT82" s="36">
        <v>215.911</v>
      </c>
      <c r="AU82" s="36">
        <v>206.548</v>
      </c>
      <c r="AV82" s="36">
        <v>201.96799999999999</v>
      </c>
      <c r="AW82" s="36">
        <v>208.44499999999999</v>
      </c>
      <c r="AX82" s="36">
        <v>208.27699999999999</v>
      </c>
      <c r="AY82" s="36">
        <v>208.94</v>
      </c>
      <c r="AZ82" s="36">
        <v>207.78700000000001</v>
      </c>
      <c r="BA82" s="36">
        <v>219.28</v>
      </c>
      <c r="BB82" s="36">
        <v>197.34200000000001</v>
      </c>
      <c r="BC82" s="36">
        <v>193.31200000000001</v>
      </c>
      <c r="BD82" s="36">
        <v>213.66300000000001</v>
      </c>
      <c r="BE82" s="36">
        <v>205.01400000000001</v>
      </c>
      <c r="BF82" s="36">
        <v>218.333</v>
      </c>
      <c r="BG82" s="36">
        <v>213.65600000000001</v>
      </c>
      <c r="BH82" s="36">
        <v>225.595</v>
      </c>
      <c r="BI82" s="36">
        <v>235.09700000000001</v>
      </c>
      <c r="BJ82" s="36">
        <v>243.137</v>
      </c>
      <c r="BK82" s="36">
        <v>257.03300000000002</v>
      </c>
      <c r="BL82" s="36">
        <v>250.62899999999999</v>
      </c>
      <c r="BM82" s="36">
        <v>275.77699999999999</v>
      </c>
      <c r="BN82" s="36">
        <v>254</v>
      </c>
      <c r="BO82" s="36">
        <v>271.11</v>
      </c>
      <c r="BP82" s="36">
        <v>314.73</v>
      </c>
      <c r="BQ82" s="36">
        <v>311.84800000000001</v>
      </c>
      <c r="BR82" s="36">
        <v>335.95499999999998</v>
      </c>
      <c r="BS82" s="36">
        <v>316.08600000000001</v>
      </c>
      <c r="BT82" s="36">
        <v>348.40100000000001</v>
      </c>
      <c r="BU82" s="36">
        <v>381.59</v>
      </c>
      <c r="BV82" s="36">
        <v>350.20400000000001</v>
      </c>
      <c r="BW82" s="36">
        <v>348.577</v>
      </c>
      <c r="BX82" s="36">
        <v>347.50200000000001</v>
      </c>
      <c r="BY82" s="36">
        <v>368.25299999999999</v>
      </c>
      <c r="BZ82" s="51">
        <f t="shared" si="29"/>
        <v>3948.2560000000003</v>
      </c>
      <c r="CA82" s="36">
        <v>337.78399999999999</v>
      </c>
      <c r="CB82" s="36">
        <v>330.94799999999998</v>
      </c>
      <c r="CC82" s="36">
        <v>193.071</v>
      </c>
      <c r="CD82" s="36">
        <v>45.698</v>
      </c>
      <c r="CE82" s="36">
        <v>67.56</v>
      </c>
      <c r="CF82" s="36">
        <v>84.263999999999996</v>
      </c>
      <c r="CG82" s="36">
        <v>98.355999999999995</v>
      </c>
      <c r="CH82" s="36">
        <v>98.700999999999993</v>
      </c>
      <c r="CI82" s="36">
        <v>100.639</v>
      </c>
      <c r="CJ82" s="36">
        <v>107.077</v>
      </c>
      <c r="CK82" s="36">
        <v>108.15300000000001</v>
      </c>
      <c r="CL82" s="36">
        <v>137.25700000000001</v>
      </c>
      <c r="CM82" s="66">
        <f t="shared" si="23"/>
        <v>1709.5079999999998</v>
      </c>
      <c r="CN82" s="36">
        <v>147.67699999999999</v>
      </c>
      <c r="CO82" s="36">
        <v>96.655000000000001</v>
      </c>
      <c r="CP82" s="36">
        <v>140.196</v>
      </c>
      <c r="CQ82" s="36">
        <v>134.02199999999999</v>
      </c>
      <c r="CR82" s="36">
        <v>159.126</v>
      </c>
      <c r="CS82" s="36">
        <v>160.036</v>
      </c>
      <c r="CT82" s="36">
        <v>173.815</v>
      </c>
      <c r="CU82" s="36">
        <v>163.113</v>
      </c>
      <c r="CV82" s="36">
        <v>165.02500000000001</v>
      </c>
      <c r="CW82" s="36">
        <v>170.56200000000001</v>
      </c>
      <c r="CX82" s="36">
        <v>170.31800000000001</v>
      </c>
      <c r="CY82" s="36">
        <v>191.03200000000001</v>
      </c>
      <c r="CZ82" s="66">
        <f t="shared" ref="CZ82:CZ106" si="30">SUM(CN82:CY82)</f>
        <v>1871.5770000000002</v>
      </c>
      <c r="DA82" s="36">
        <v>156.55699999999999</v>
      </c>
      <c r="DB82" s="36">
        <v>165.78</v>
      </c>
      <c r="DC82" s="36">
        <v>193.745</v>
      </c>
      <c r="DD82" s="36">
        <v>181.48400000000001</v>
      </c>
      <c r="DE82" s="36">
        <v>214.959</v>
      </c>
      <c r="DF82" s="36">
        <v>214.50399999999999</v>
      </c>
      <c r="DG82" s="36">
        <v>219.35900000000001</v>
      </c>
      <c r="DH82" s="36">
        <v>231.09200000000001</v>
      </c>
      <c r="DI82" s="36">
        <v>239.989</v>
      </c>
      <c r="DJ82" s="36">
        <v>249.68700000000001</v>
      </c>
      <c r="DK82" s="36">
        <v>251.34299999999999</v>
      </c>
      <c r="DL82" s="36">
        <v>260.52600000000001</v>
      </c>
      <c r="DM82" s="66">
        <f t="shared" ref="DM82:DM106" si="31">SUM(DA82:DL82)</f>
        <v>2579.0249999999996</v>
      </c>
      <c r="DN82" s="36">
        <v>238.12899999999999</v>
      </c>
      <c r="DO82" s="36">
        <v>224.52199999999999</v>
      </c>
      <c r="DP82" s="36">
        <v>264.84100000000001</v>
      </c>
      <c r="DQ82" s="36">
        <v>254.881</v>
      </c>
      <c r="DR82" s="36">
        <v>282.39600000000002</v>
      </c>
      <c r="DS82" s="36">
        <v>273.55900000000003</v>
      </c>
      <c r="DT82" s="36">
        <v>262.93400000000003</v>
      </c>
      <c r="DU82" s="36">
        <v>275.20400000000001</v>
      </c>
      <c r="DV82" s="36">
        <v>273.19200000000001</v>
      </c>
      <c r="DW82" s="36">
        <v>277.46499999999997</v>
      </c>
      <c r="DX82" s="36">
        <v>284.45100000000002</v>
      </c>
      <c r="DY82" s="36">
        <v>293.46699999999998</v>
      </c>
      <c r="DZ82" s="66">
        <f t="shared" ref="DZ82:DZ106" si="32">SUM(DN82:DY82)</f>
        <v>3205.0410000000002</v>
      </c>
      <c r="EA82" s="36">
        <v>272.98099999999999</v>
      </c>
      <c r="EB82" s="36">
        <v>263.90899999999999</v>
      </c>
      <c r="EC82" s="36">
        <v>268.65899999999999</v>
      </c>
      <c r="ED82" s="36">
        <v>302.71499999999997</v>
      </c>
      <c r="EE82" s="36">
        <v>312.80099999999999</v>
      </c>
      <c r="EF82" s="36">
        <v>296.33499999999998</v>
      </c>
      <c r="EG82" s="36">
        <v>307.78399999999999</v>
      </c>
      <c r="EH82" s="36">
        <v>300.56099999999998</v>
      </c>
      <c r="EI82" s="36">
        <v>301.13200000000001</v>
      </c>
      <c r="EJ82" s="36">
        <v>314.77300000000002</v>
      </c>
      <c r="EK82" s="36">
        <v>305.14499999999998</v>
      </c>
      <c r="EL82" s="36">
        <v>334.10199999999998</v>
      </c>
      <c r="EM82" s="66">
        <f t="shared" ref="EM82:EM106" si="33">SUM(EA82:EL82)</f>
        <v>3580.8969999999999</v>
      </c>
      <c r="EN82" s="36">
        <v>311.56299999999999</v>
      </c>
      <c r="EO82" s="36">
        <v>267.24799999999999</v>
      </c>
      <c r="EP82" s="36">
        <v>305.67</v>
      </c>
      <c r="EQ82" s="36">
        <v>316.26</v>
      </c>
      <c r="ER82" s="36">
        <v>335.73500000000001</v>
      </c>
      <c r="ES82" s="36">
        <v>322.09399999999999</v>
      </c>
      <c r="ET82" s="36">
        <v>329.64100000000002</v>
      </c>
      <c r="EU82" s="36">
        <v>324.35599999999999</v>
      </c>
      <c r="EV82" s="36">
        <v>332.416</v>
      </c>
      <c r="EW82" s="36">
        <v>343.87299999999999</v>
      </c>
      <c r="EX82" s="36">
        <v>345.37099999999998</v>
      </c>
      <c r="EY82" s="36">
        <v>363.92200000000003</v>
      </c>
      <c r="EZ82" s="66">
        <f t="shared" ref="EZ82:EZ106" si="34">SUM(EN82:EY82)</f>
        <v>3898.1490000000003</v>
      </c>
      <c r="FA82" s="36">
        <v>333.66800000000001</v>
      </c>
      <c r="FB82" s="36">
        <v>320.66199999999998</v>
      </c>
      <c r="FC82" s="36">
        <v>346.19799999999998</v>
      </c>
      <c r="FD82" s="36">
        <v>337.88099999999997</v>
      </c>
      <c r="FE82" s="36">
        <v>349.50599999999997</v>
      </c>
      <c r="FF82" s="36">
        <v>341.14</v>
      </c>
      <c r="FG82" s="36">
        <v>340.214</v>
      </c>
      <c r="FH82" s="36"/>
      <c r="FI82" s="36"/>
      <c r="FJ82" s="36"/>
      <c r="FK82" s="36"/>
      <c r="FL82" s="36"/>
      <c r="FM82" s="66">
        <f t="shared" ref="FM82:FM106" si="35">SUM(FA82:FL82)</f>
        <v>2369.2689999999998</v>
      </c>
    </row>
    <row r="83" spans="2:169" s="33" customFormat="1" ht="15" customHeight="1">
      <c r="B83" s="71" t="s">
        <v>130</v>
      </c>
      <c r="C83" s="36">
        <v>93.83</v>
      </c>
      <c r="D83" s="36">
        <v>129.98400000000001</v>
      </c>
      <c r="E83" s="36">
        <v>143.42599999999999</v>
      </c>
      <c r="F83" s="36">
        <v>123.377</v>
      </c>
      <c r="G83" s="36">
        <v>116.65</v>
      </c>
      <c r="H83" s="36">
        <v>130.47999999999999</v>
      </c>
      <c r="I83" s="36">
        <v>123.44</v>
      </c>
      <c r="J83" s="36">
        <v>145.131</v>
      </c>
      <c r="K83" s="36">
        <v>140.45599999999999</v>
      </c>
      <c r="L83" s="36">
        <v>148.22399999999999</v>
      </c>
      <c r="M83" s="36">
        <v>156.24299999999999</v>
      </c>
      <c r="N83" s="36">
        <v>160.84399999999999</v>
      </c>
      <c r="O83" s="36">
        <v>169.874</v>
      </c>
      <c r="P83" s="36">
        <v>167.09800000000001</v>
      </c>
      <c r="Q83" s="36">
        <v>186.01499999999999</v>
      </c>
      <c r="R83" s="36">
        <v>163.54900000000001</v>
      </c>
      <c r="S83" s="36">
        <v>156.226</v>
      </c>
      <c r="T83" s="36">
        <v>177.76599999999999</v>
      </c>
      <c r="U83" s="36">
        <v>181.96199999999999</v>
      </c>
      <c r="V83" s="36">
        <v>194.43199999999999</v>
      </c>
      <c r="W83" s="36">
        <v>181.11500000000001</v>
      </c>
      <c r="X83" s="36">
        <v>178.233</v>
      </c>
      <c r="Y83" s="36">
        <v>179.64</v>
      </c>
      <c r="Z83" s="36">
        <v>175.98599999999999</v>
      </c>
      <c r="AA83" s="36">
        <v>174.005</v>
      </c>
      <c r="AB83" s="36">
        <v>183.25299999999999</v>
      </c>
      <c r="AC83" s="36">
        <v>203.512</v>
      </c>
      <c r="AD83" s="36">
        <v>176.92099999999999</v>
      </c>
      <c r="AE83" s="36">
        <v>175.53</v>
      </c>
      <c r="AF83" s="36">
        <v>188.16499999999999</v>
      </c>
      <c r="AG83" s="36">
        <v>193.328</v>
      </c>
      <c r="AH83" s="36">
        <v>195.864</v>
      </c>
      <c r="AI83" s="36">
        <v>187.315</v>
      </c>
      <c r="AJ83" s="36">
        <v>185.17</v>
      </c>
      <c r="AK83" s="36">
        <v>192.82599999999999</v>
      </c>
      <c r="AL83" s="36">
        <v>199.74199999999999</v>
      </c>
      <c r="AM83" s="36">
        <v>196.34</v>
      </c>
      <c r="AN83" s="36">
        <v>187.22200000000001</v>
      </c>
      <c r="AO83" s="36">
        <v>210.38499999999999</v>
      </c>
      <c r="AP83" s="36">
        <v>188.96</v>
      </c>
      <c r="AQ83" s="36">
        <v>177.62299999999999</v>
      </c>
      <c r="AR83" s="36">
        <v>195.73099999999999</v>
      </c>
      <c r="AS83" s="36">
        <v>186.822</v>
      </c>
      <c r="AT83" s="36">
        <v>197.303</v>
      </c>
      <c r="AU83" s="36">
        <v>182.72499999999999</v>
      </c>
      <c r="AV83" s="36">
        <v>182.44499999999999</v>
      </c>
      <c r="AW83" s="36">
        <v>187.625</v>
      </c>
      <c r="AX83" s="36">
        <v>186.98099999999999</v>
      </c>
      <c r="AY83" s="36">
        <v>194.44800000000001</v>
      </c>
      <c r="AZ83" s="36">
        <v>194.83199999999999</v>
      </c>
      <c r="BA83" s="36">
        <v>207.75200000000001</v>
      </c>
      <c r="BB83" s="36">
        <v>185.565</v>
      </c>
      <c r="BC83" s="36">
        <v>181.80600000000001</v>
      </c>
      <c r="BD83" s="36">
        <v>198.28700000000001</v>
      </c>
      <c r="BE83" s="36">
        <v>204.101</v>
      </c>
      <c r="BF83" s="36">
        <v>212.26300000000001</v>
      </c>
      <c r="BG83" s="36">
        <v>210.93100000000001</v>
      </c>
      <c r="BH83" s="36">
        <v>223.714</v>
      </c>
      <c r="BI83" s="36">
        <v>229.07300000000001</v>
      </c>
      <c r="BJ83" s="36">
        <v>235.67</v>
      </c>
      <c r="BK83" s="36">
        <v>245.46299999999999</v>
      </c>
      <c r="BL83" s="36">
        <v>242.595</v>
      </c>
      <c r="BM83" s="36">
        <v>272.399</v>
      </c>
      <c r="BN83" s="36">
        <v>255</v>
      </c>
      <c r="BO83" s="36">
        <v>299.41899999999998</v>
      </c>
      <c r="BP83" s="36">
        <v>351.387</v>
      </c>
      <c r="BQ83" s="36">
        <v>347.04700000000003</v>
      </c>
      <c r="BR83" s="36">
        <v>397.49</v>
      </c>
      <c r="BS83" s="36">
        <v>384.96800000000002</v>
      </c>
      <c r="BT83" s="36">
        <v>413.82400000000001</v>
      </c>
      <c r="BU83" s="36">
        <v>435.15600000000001</v>
      </c>
      <c r="BV83" s="36">
        <v>390.29500000000002</v>
      </c>
      <c r="BW83" s="36">
        <v>381.41800000000001</v>
      </c>
      <c r="BX83" s="36">
        <v>371.51100000000002</v>
      </c>
      <c r="BY83" s="36">
        <v>396.26</v>
      </c>
      <c r="BZ83" s="51">
        <f t="shared" si="29"/>
        <v>4423.7750000000005</v>
      </c>
      <c r="CA83" s="36">
        <v>346.72800000000001</v>
      </c>
      <c r="CB83" s="36">
        <v>336.68200000000002</v>
      </c>
      <c r="CC83" s="36">
        <v>203.31399999999999</v>
      </c>
      <c r="CD83" s="36">
        <v>52.356999999999999</v>
      </c>
      <c r="CE83" s="36">
        <v>70.275000000000006</v>
      </c>
      <c r="CF83" s="36">
        <v>91.37</v>
      </c>
      <c r="CG83" s="36">
        <v>103.188</v>
      </c>
      <c r="CH83" s="36">
        <v>103.673</v>
      </c>
      <c r="CI83" s="36">
        <v>98.403000000000006</v>
      </c>
      <c r="CJ83" s="36">
        <v>105.3</v>
      </c>
      <c r="CK83" s="36">
        <v>103.96599999999999</v>
      </c>
      <c r="CL83" s="36">
        <v>139.92500000000001</v>
      </c>
      <c r="CM83" s="66">
        <f t="shared" si="23"/>
        <v>1755.181</v>
      </c>
      <c r="CN83" s="36">
        <v>151.25200000000001</v>
      </c>
      <c r="CO83" s="36">
        <v>98.146000000000001</v>
      </c>
      <c r="CP83" s="36">
        <v>144.376</v>
      </c>
      <c r="CQ83" s="36">
        <v>139.809</v>
      </c>
      <c r="CR83" s="36">
        <v>162.41900000000001</v>
      </c>
      <c r="CS83" s="36">
        <v>162.52600000000001</v>
      </c>
      <c r="CT83" s="36">
        <v>172.21700000000001</v>
      </c>
      <c r="CU83" s="36">
        <v>168.93799999999999</v>
      </c>
      <c r="CV83" s="36">
        <v>170.875</v>
      </c>
      <c r="CW83" s="36">
        <v>171.578</v>
      </c>
      <c r="CX83" s="36">
        <v>171.821</v>
      </c>
      <c r="CY83" s="36">
        <v>196.477</v>
      </c>
      <c r="CZ83" s="66">
        <f t="shared" si="30"/>
        <v>1910.434</v>
      </c>
      <c r="DA83" s="36">
        <v>163.58799999999999</v>
      </c>
      <c r="DB83" s="36">
        <v>170.76499999999999</v>
      </c>
      <c r="DC83" s="36">
        <v>194.42599999999999</v>
      </c>
      <c r="DD83" s="36">
        <v>188.69300000000001</v>
      </c>
      <c r="DE83" s="36">
        <v>223.34</v>
      </c>
      <c r="DF83" s="36">
        <v>225.28200000000001</v>
      </c>
      <c r="DG83" s="36">
        <v>230.06200000000001</v>
      </c>
      <c r="DH83" s="36">
        <v>243.97399999999999</v>
      </c>
      <c r="DI83" s="36">
        <v>254.18899999999999</v>
      </c>
      <c r="DJ83" s="36">
        <v>267.14699999999999</v>
      </c>
      <c r="DK83" s="36">
        <v>266.339</v>
      </c>
      <c r="DL83" s="36">
        <v>280.92099999999999</v>
      </c>
      <c r="DM83" s="66">
        <f t="shared" si="31"/>
        <v>2708.7259999999997</v>
      </c>
      <c r="DN83" s="36">
        <v>260.72500000000002</v>
      </c>
      <c r="DO83" s="36">
        <v>248.29599999999999</v>
      </c>
      <c r="DP83" s="36">
        <v>292.38200000000001</v>
      </c>
      <c r="DQ83" s="36">
        <v>277.88</v>
      </c>
      <c r="DR83" s="36">
        <v>307.024</v>
      </c>
      <c r="DS83" s="36">
        <v>293.71300000000002</v>
      </c>
      <c r="DT83" s="36">
        <v>291.084</v>
      </c>
      <c r="DU83" s="36">
        <v>303.98</v>
      </c>
      <c r="DV83" s="36">
        <v>300.80599999999998</v>
      </c>
      <c r="DW83" s="36">
        <v>313.77199999999999</v>
      </c>
      <c r="DX83" s="36">
        <v>308.90199999999999</v>
      </c>
      <c r="DY83" s="36">
        <v>323.10199999999998</v>
      </c>
      <c r="DZ83" s="66">
        <f t="shared" si="32"/>
        <v>3521.6659999999997</v>
      </c>
      <c r="EA83" s="36">
        <v>303.87299999999999</v>
      </c>
      <c r="EB83" s="36">
        <v>294.702</v>
      </c>
      <c r="EC83" s="36">
        <v>303.67500000000001</v>
      </c>
      <c r="ED83" s="36">
        <v>320.56799999999998</v>
      </c>
      <c r="EE83" s="36">
        <v>331.91800000000001</v>
      </c>
      <c r="EF83" s="36">
        <v>321.95499999999998</v>
      </c>
      <c r="EG83" s="36">
        <v>333.44200000000001</v>
      </c>
      <c r="EH83" s="36">
        <v>329.78300000000002</v>
      </c>
      <c r="EI83" s="36">
        <v>326.02999999999997</v>
      </c>
      <c r="EJ83" s="36">
        <v>339.70699999999999</v>
      </c>
      <c r="EK83" s="36">
        <v>329.786</v>
      </c>
      <c r="EL83" s="36">
        <v>367.47399999999999</v>
      </c>
      <c r="EM83" s="66">
        <f t="shared" si="33"/>
        <v>3902.913</v>
      </c>
      <c r="EN83" s="36">
        <v>315.46899999999999</v>
      </c>
      <c r="EO83" s="36">
        <v>318.78100000000001</v>
      </c>
      <c r="EP83" s="36">
        <v>350.54</v>
      </c>
      <c r="EQ83" s="36">
        <v>339.46699999999998</v>
      </c>
      <c r="ER83" s="36">
        <v>367.24200000000002</v>
      </c>
      <c r="ES83" s="36">
        <v>349.59899999999999</v>
      </c>
      <c r="ET83" s="36">
        <v>350.89100000000002</v>
      </c>
      <c r="EU83" s="36">
        <v>348.00099999999998</v>
      </c>
      <c r="EV83" s="36">
        <v>357.89800000000002</v>
      </c>
      <c r="EW83" s="36">
        <v>378.47500000000002</v>
      </c>
      <c r="EX83" s="36">
        <v>370.46499999999997</v>
      </c>
      <c r="EY83" s="36">
        <v>389.16800000000001</v>
      </c>
      <c r="EZ83" s="66">
        <f t="shared" si="34"/>
        <v>4235.9960000000001</v>
      </c>
      <c r="FA83" s="36">
        <v>360.553</v>
      </c>
      <c r="FB83" s="36">
        <v>339.68400000000003</v>
      </c>
      <c r="FC83" s="36">
        <v>365.697</v>
      </c>
      <c r="FD83" s="36">
        <v>353.83800000000002</v>
      </c>
      <c r="FE83" s="36">
        <v>368.02699999999999</v>
      </c>
      <c r="FF83" s="36">
        <v>363.26799999999997</v>
      </c>
      <c r="FG83" s="36">
        <v>359.65499999999997</v>
      </c>
      <c r="FH83" s="36"/>
      <c r="FI83" s="36"/>
      <c r="FJ83" s="36"/>
      <c r="FK83" s="36"/>
      <c r="FL83" s="36"/>
      <c r="FM83" s="66">
        <f t="shared" si="35"/>
        <v>2510.7219999999998</v>
      </c>
    </row>
    <row r="84" spans="2:169" s="33" customFormat="1" ht="15" customHeight="1">
      <c r="B84" s="71" t="s">
        <v>131</v>
      </c>
      <c r="C84" s="36">
        <v>429.62599999999998</v>
      </c>
      <c r="D84" s="36">
        <v>320.31900000000002</v>
      </c>
      <c r="E84" s="36">
        <v>359.95400000000001</v>
      </c>
      <c r="F84" s="36">
        <v>289.17500000000001</v>
      </c>
      <c r="G84" s="36">
        <v>269.92500000000001</v>
      </c>
      <c r="H84" s="36">
        <v>306.50799999999998</v>
      </c>
      <c r="I84" s="36">
        <v>300.3</v>
      </c>
      <c r="J84" s="36">
        <v>321.73399999999998</v>
      </c>
      <c r="K84" s="36">
        <v>319.31099999999998</v>
      </c>
      <c r="L84" s="36">
        <v>339.048</v>
      </c>
      <c r="M84" s="36">
        <v>358.76900000000001</v>
      </c>
      <c r="N84" s="36">
        <v>361.87400000000002</v>
      </c>
      <c r="O84" s="36">
        <v>379.13400000000001</v>
      </c>
      <c r="P84" s="36">
        <v>371.74400000000003</v>
      </c>
      <c r="Q84" s="36">
        <v>413.75</v>
      </c>
      <c r="R84" s="36">
        <v>353.08</v>
      </c>
      <c r="S84" s="36">
        <v>335.68400000000003</v>
      </c>
      <c r="T84" s="36">
        <v>377.84800000000001</v>
      </c>
      <c r="U84" s="36">
        <v>350.68900000000002</v>
      </c>
      <c r="V84" s="36">
        <v>364.351</v>
      </c>
      <c r="W84" s="36">
        <v>342.09500000000003</v>
      </c>
      <c r="X84" s="36">
        <v>351.47399999999999</v>
      </c>
      <c r="Y84" s="36">
        <v>354.79500000000002</v>
      </c>
      <c r="Z84" s="36">
        <v>351.28</v>
      </c>
      <c r="AA84" s="36">
        <v>344.101</v>
      </c>
      <c r="AB84" s="36">
        <v>351.19200000000001</v>
      </c>
      <c r="AC84" s="36">
        <v>393.00799999999998</v>
      </c>
      <c r="AD84" s="36">
        <v>347.58800000000002</v>
      </c>
      <c r="AE84" s="36">
        <v>342.74799999999999</v>
      </c>
      <c r="AF84" s="36">
        <v>351.15699999999998</v>
      </c>
      <c r="AG84" s="36">
        <v>352.09199999999998</v>
      </c>
      <c r="AH84" s="36">
        <v>359.589</v>
      </c>
      <c r="AI84" s="36">
        <v>349.43200000000002</v>
      </c>
      <c r="AJ84" s="36">
        <v>357.041</v>
      </c>
      <c r="AK84" s="36">
        <v>355.53699999999998</v>
      </c>
      <c r="AL84" s="36">
        <v>349.34699999999998</v>
      </c>
      <c r="AM84" s="36">
        <v>356.45800000000003</v>
      </c>
      <c r="AN84" s="36">
        <v>343.51499999999999</v>
      </c>
      <c r="AO84" s="36">
        <v>389.66399999999999</v>
      </c>
      <c r="AP84" s="36">
        <v>345.03399999999999</v>
      </c>
      <c r="AQ84" s="36">
        <v>319.18200000000002</v>
      </c>
      <c r="AR84" s="36">
        <v>350.745</v>
      </c>
      <c r="AS84" s="36">
        <v>335.04899999999998</v>
      </c>
      <c r="AT84" s="36">
        <v>358.06299999999999</v>
      </c>
      <c r="AU84" s="36">
        <v>347.36399999999998</v>
      </c>
      <c r="AV84" s="36">
        <v>352.529</v>
      </c>
      <c r="AW84" s="36">
        <v>358.57600000000002</v>
      </c>
      <c r="AX84" s="36">
        <v>351.94900000000001</v>
      </c>
      <c r="AY84" s="36">
        <v>358.37900000000002</v>
      </c>
      <c r="AZ84" s="36">
        <v>359.09199999999998</v>
      </c>
      <c r="BA84" s="36">
        <v>392.05399999999997</v>
      </c>
      <c r="BB84" s="36">
        <v>343.52499999999998</v>
      </c>
      <c r="BC84" s="36">
        <v>333.93200000000002</v>
      </c>
      <c r="BD84" s="36">
        <v>369.916</v>
      </c>
      <c r="BE84" s="36">
        <v>344.60899999999998</v>
      </c>
      <c r="BF84" s="36">
        <v>362.88799999999998</v>
      </c>
      <c r="BG84" s="36">
        <v>363.82100000000003</v>
      </c>
      <c r="BH84" s="36">
        <v>392.80399999999997</v>
      </c>
      <c r="BI84" s="36">
        <v>410.767</v>
      </c>
      <c r="BJ84" s="36">
        <v>413.72300000000001</v>
      </c>
      <c r="BK84" s="36">
        <v>429.12400000000002</v>
      </c>
      <c r="BL84" s="36">
        <v>434.286</v>
      </c>
      <c r="BM84" s="36">
        <v>490.673</v>
      </c>
      <c r="BN84" s="36">
        <v>426</v>
      </c>
      <c r="BO84" s="36">
        <v>407.94</v>
      </c>
      <c r="BP84" s="36">
        <v>495.59</v>
      </c>
      <c r="BQ84" s="36">
        <v>484.16500000000002</v>
      </c>
      <c r="BR84" s="36">
        <v>538.928</v>
      </c>
      <c r="BS84" s="36">
        <v>556.53499999999997</v>
      </c>
      <c r="BT84" s="36">
        <v>581.95699999999999</v>
      </c>
      <c r="BU84" s="36">
        <v>586.048</v>
      </c>
      <c r="BV84" s="36">
        <v>540.85699999999997</v>
      </c>
      <c r="BW84" s="36">
        <v>544.74199999999996</v>
      </c>
      <c r="BX84" s="36">
        <v>555.38400000000001</v>
      </c>
      <c r="BY84" s="36">
        <v>613.41499999999996</v>
      </c>
      <c r="BZ84" s="51">
        <f t="shared" si="29"/>
        <v>6331.5609999999997</v>
      </c>
      <c r="CA84" s="36">
        <v>554.57299999999998</v>
      </c>
      <c r="CB84" s="36">
        <v>553.54700000000003</v>
      </c>
      <c r="CC84" s="36">
        <v>341.78800000000001</v>
      </c>
      <c r="CD84" s="36">
        <v>79.631</v>
      </c>
      <c r="CE84" s="36">
        <v>102.967</v>
      </c>
      <c r="CF84" s="36">
        <v>109.009</v>
      </c>
      <c r="CG84" s="36">
        <v>132.08000000000001</v>
      </c>
      <c r="CH84" s="36">
        <v>147.46600000000001</v>
      </c>
      <c r="CI84" s="36">
        <v>151.023</v>
      </c>
      <c r="CJ84" s="36">
        <v>163.13900000000001</v>
      </c>
      <c r="CK84" s="36">
        <v>160.292</v>
      </c>
      <c r="CL84" s="36">
        <v>233.42</v>
      </c>
      <c r="CM84" s="66">
        <f t="shared" si="23"/>
        <v>2728.9350000000004</v>
      </c>
      <c r="CN84" s="36">
        <v>264.93299999999999</v>
      </c>
      <c r="CO84" s="36">
        <v>176.34899999999999</v>
      </c>
      <c r="CP84" s="36">
        <v>263.63499999999999</v>
      </c>
      <c r="CQ84" s="36">
        <v>255.40299999999999</v>
      </c>
      <c r="CR84" s="36">
        <v>289.24</v>
      </c>
      <c r="CS84" s="36">
        <v>291.15199999999999</v>
      </c>
      <c r="CT84" s="36">
        <v>305.86599999999999</v>
      </c>
      <c r="CU84" s="36">
        <v>294.68700000000001</v>
      </c>
      <c r="CV84" s="36">
        <v>294.14100000000002</v>
      </c>
      <c r="CW84" s="36">
        <v>293.16699999999997</v>
      </c>
      <c r="CX84" s="36">
        <v>298.23599999999999</v>
      </c>
      <c r="CY84" s="36">
        <v>336.89299999999997</v>
      </c>
      <c r="CZ84" s="66">
        <f t="shared" si="30"/>
        <v>3363.7019999999998</v>
      </c>
      <c r="DA84" s="36">
        <v>292.05799999999999</v>
      </c>
      <c r="DB84" s="36">
        <v>298.69</v>
      </c>
      <c r="DC84" s="36">
        <v>331.416</v>
      </c>
      <c r="DD84" s="36">
        <v>347.36900000000003</v>
      </c>
      <c r="DE84" s="36">
        <v>425.81200000000001</v>
      </c>
      <c r="DF84" s="36">
        <v>437.65800000000002</v>
      </c>
      <c r="DG84" s="36">
        <v>454.012</v>
      </c>
      <c r="DH84" s="36">
        <v>484.161</v>
      </c>
      <c r="DI84" s="36">
        <v>497.32600000000002</v>
      </c>
      <c r="DJ84" s="36">
        <v>520.66399999999999</v>
      </c>
      <c r="DK84" s="36">
        <v>520.32399999999996</v>
      </c>
      <c r="DL84" s="36">
        <v>546.92100000000005</v>
      </c>
      <c r="DM84" s="66">
        <f t="shared" si="31"/>
        <v>5156.4110000000001</v>
      </c>
      <c r="DN84" s="36">
        <v>499.42200000000003</v>
      </c>
      <c r="DO84" s="36">
        <v>468.779</v>
      </c>
      <c r="DP84" s="36">
        <v>566.93100000000004</v>
      </c>
      <c r="DQ84" s="36">
        <v>543.53700000000003</v>
      </c>
      <c r="DR84" s="36">
        <v>586.322</v>
      </c>
      <c r="DS84" s="36">
        <v>561.82399999999996</v>
      </c>
      <c r="DT84" s="36">
        <v>551.00900000000001</v>
      </c>
      <c r="DU84" s="36">
        <v>570.18299999999999</v>
      </c>
      <c r="DV84" s="36">
        <v>560.21</v>
      </c>
      <c r="DW84" s="36">
        <v>587.81899999999996</v>
      </c>
      <c r="DX84" s="36">
        <v>580.39</v>
      </c>
      <c r="DY84" s="36">
        <v>609.23900000000003</v>
      </c>
      <c r="DZ84" s="66">
        <f t="shared" si="32"/>
        <v>6685.6650000000009</v>
      </c>
      <c r="EA84" s="36">
        <v>555.03899999999999</v>
      </c>
      <c r="EB84" s="36">
        <v>544.53899999999999</v>
      </c>
      <c r="EC84" s="36">
        <v>572.45299999999997</v>
      </c>
      <c r="ED84" s="36">
        <v>591.35599999999999</v>
      </c>
      <c r="EE84" s="36">
        <v>609.79499999999996</v>
      </c>
      <c r="EF84" s="36">
        <v>586.00400000000002</v>
      </c>
      <c r="EG84" s="36">
        <v>604.572</v>
      </c>
      <c r="EH84" s="36">
        <v>597.08100000000002</v>
      </c>
      <c r="EI84" s="36">
        <v>584.39700000000005</v>
      </c>
      <c r="EJ84" s="36">
        <v>599.51499999999999</v>
      </c>
      <c r="EK84" s="36">
        <v>580.41300000000001</v>
      </c>
      <c r="EL84" s="36">
        <v>643.88499999999999</v>
      </c>
      <c r="EM84" s="66">
        <f t="shared" si="33"/>
        <v>7069.0490000000009</v>
      </c>
      <c r="EN84" s="36">
        <v>583.91700000000003</v>
      </c>
      <c r="EO84" s="36">
        <v>552.21900000000005</v>
      </c>
      <c r="EP84" s="36">
        <v>612.37699999999995</v>
      </c>
      <c r="EQ84" s="36">
        <v>580.30600000000004</v>
      </c>
      <c r="ER84" s="36">
        <v>617.98500000000001</v>
      </c>
      <c r="ES84" s="36">
        <v>576.35400000000004</v>
      </c>
      <c r="ET84" s="36">
        <v>592.49099999999999</v>
      </c>
      <c r="EU84" s="36">
        <v>588.68499999999995</v>
      </c>
      <c r="EV84" s="36">
        <v>580.70899999999995</v>
      </c>
      <c r="EW84" s="36">
        <v>594.46799999999996</v>
      </c>
      <c r="EX84" s="36">
        <v>581.69399999999996</v>
      </c>
      <c r="EY84" s="36">
        <v>631.79499999999996</v>
      </c>
      <c r="EZ84" s="66">
        <f t="shared" si="34"/>
        <v>7093</v>
      </c>
      <c r="FA84" s="36">
        <v>570.98699999999997</v>
      </c>
      <c r="FB84" s="36">
        <v>536.38</v>
      </c>
      <c r="FC84" s="36">
        <v>597.50400000000002</v>
      </c>
      <c r="FD84" s="36">
        <v>569.875</v>
      </c>
      <c r="FE84" s="36">
        <v>584.83299999999997</v>
      </c>
      <c r="FF84" s="36">
        <v>565.77099999999996</v>
      </c>
      <c r="FG84" s="36">
        <v>558.45000000000005</v>
      </c>
      <c r="FH84" s="36"/>
      <c r="FI84" s="36"/>
      <c r="FJ84" s="36"/>
      <c r="FK84" s="36"/>
      <c r="FL84" s="36"/>
      <c r="FM84" s="66">
        <f t="shared" si="35"/>
        <v>3983.8</v>
      </c>
    </row>
    <row r="85" spans="2:169" s="33" customFormat="1" ht="15" customHeight="1">
      <c r="B85" s="71" t="s">
        <v>132</v>
      </c>
      <c r="C85" s="36">
        <v>92.475999999999999</v>
      </c>
      <c r="D85" s="36">
        <v>235.10599999999999</v>
      </c>
      <c r="E85" s="36">
        <v>259.32900000000001</v>
      </c>
      <c r="F85" s="36">
        <v>205.75299999999999</v>
      </c>
      <c r="G85" s="36">
        <v>193.94900000000001</v>
      </c>
      <c r="H85" s="36">
        <v>210.369</v>
      </c>
      <c r="I85" s="36">
        <v>222.85499999999999</v>
      </c>
      <c r="J85" s="36">
        <v>241.41399999999999</v>
      </c>
      <c r="K85" s="36">
        <v>238.10599999999999</v>
      </c>
      <c r="L85" s="36">
        <v>252.589</v>
      </c>
      <c r="M85" s="36">
        <v>268.73</v>
      </c>
      <c r="N85" s="36">
        <v>280.92500000000001</v>
      </c>
      <c r="O85" s="36">
        <v>299.73700000000002</v>
      </c>
      <c r="P85" s="36">
        <v>294.416</v>
      </c>
      <c r="Q85" s="36">
        <v>326.89100000000002</v>
      </c>
      <c r="R85" s="36">
        <v>285.94499999999999</v>
      </c>
      <c r="S85" s="36">
        <v>270.339</v>
      </c>
      <c r="T85" s="36">
        <v>305.51600000000002</v>
      </c>
      <c r="U85" s="36">
        <v>287.29500000000002</v>
      </c>
      <c r="V85" s="36">
        <v>296.82499999999999</v>
      </c>
      <c r="W85" s="36">
        <v>293.45800000000003</v>
      </c>
      <c r="X85" s="36">
        <v>300.64400000000001</v>
      </c>
      <c r="Y85" s="36">
        <v>291.05500000000001</v>
      </c>
      <c r="Z85" s="36">
        <v>283.39400000000001</v>
      </c>
      <c r="AA85" s="36">
        <v>281.52600000000001</v>
      </c>
      <c r="AB85" s="36">
        <v>293.291</v>
      </c>
      <c r="AC85" s="36">
        <v>330.02699999999999</v>
      </c>
      <c r="AD85" s="36">
        <v>290.36500000000001</v>
      </c>
      <c r="AE85" s="36">
        <v>281.79199999999997</v>
      </c>
      <c r="AF85" s="36">
        <v>284.15499999999997</v>
      </c>
      <c r="AG85" s="36">
        <v>279.46499999999997</v>
      </c>
      <c r="AH85" s="36">
        <v>291.81200000000001</v>
      </c>
      <c r="AI85" s="36">
        <v>288.05799999999999</v>
      </c>
      <c r="AJ85" s="36">
        <v>281.90100000000001</v>
      </c>
      <c r="AK85" s="36">
        <v>286.63799999999998</v>
      </c>
      <c r="AL85" s="36">
        <v>277.89499999999998</v>
      </c>
      <c r="AM85" s="36">
        <v>279.98200000000003</v>
      </c>
      <c r="AN85" s="36">
        <v>263.84699999999998</v>
      </c>
      <c r="AO85" s="36">
        <v>296.995</v>
      </c>
      <c r="AP85" s="36">
        <v>263.66500000000002</v>
      </c>
      <c r="AQ85" s="36">
        <v>248.09200000000001</v>
      </c>
      <c r="AR85" s="36">
        <v>274.22800000000001</v>
      </c>
      <c r="AS85" s="36">
        <v>258.61700000000002</v>
      </c>
      <c r="AT85" s="36">
        <v>282.363</v>
      </c>
      <c r="AU85" s="36">
        <v>269.45499999999998</v>
      </c>
      <c r="AV85" s="36">
        <v>269.14100000000002</v>
      </c>
      <c r="AW85" s="36">
        <v>284.238</v>
      </c>
      <c r="AX85" s="36">
        <v>275.77499999999998</v>
      </c>
      <c r="AY85" s="36">
        <v>278.93</v>
      </c>
      <c r="AZ85" s="36">
        <v>276.39800000000002</v>
      </c>
      <c r="BA85" s="36">
        <v>306.08499999999998</v>
      </c>
      <c r="BB85" s="36">
        <v>270.43700000000001</v>
      </c>
      <c r="BC85" s="36">
        <v>263.36599999999999</v>
      </c>
      <c r="BD85" s="36">
        <v>294.678</v>
      </c>
      <c r="BE85" s="36">
        <v>283.524</v>
      </c>
      <c r="BF85" s="36">
        <v>310.56200000000001</v>
      </c>
      <c r="BG85" s="36">
        <v>312.81900000000002</v>
      </c>
      <c r="BH85" s="36">
        <v>338.20100000000002</v>
      </c>
      <c r="BI85" s="36">
        <v>352.71</v>
      </c>
      <c r="BJ85" s="36">
        <v>350.68900000000002</v>
      </c>
      <c r="BK85" s="36">
        <v>362.22399999999999</v>
      </c>
      <c r="BL85" s="36">
        <v>365.024</v>
      </c>
      <c r="BM85" s="36">
        <v>416.565</v>
      </c>
      <c r="BN85" s="36">
        <v>380</v>
      </c>
      <c r="BO85" s="36">
        <v>429.70100000000002</v>
      </c>
      <c r="BP85" s="36">
        <v>536.73199999999997</v>
      </c>
      <c r="BQ85" s="36">
        <v>550.548</v>
      </c>
      <c r="BR85" s="36">
        <v>602.70100000000002</v>
      </c>
      <c r="BS85" s="36">
        <v>608.78099999999995</v>
      </c>
      <c r="BT85" s="36">
        <v>634.31899999999996</v>
      </c>
      <c r="BU85" s="36">
        <v>670.73299999999995</v>
      </c>
      <c r="BV85" s="36">
        <v>575.87300000000005</v>
      </c>
      <c r="BW85" s="36">
        <v>567.24099999999999</v>
      </c>
      <c r="BX85" s="36">
        <v>558.36800000000005</v>
      </c>
      <c r="BY85" s="36">
        <v>599.28099999999995</v>
      </c>
      <c r="BZ85" s="51">
        <f t="shared" si="29"/>
        <v>6714.2779999999993</v>
      </c>
      <c r="CA85" s="36">
        <v>523.36599999999999</v>
      </c>
      <c r="CB85" s="36">
        <v>527.65099999999995</v>
      </c>
      <c r="CC85" s="36">
        <v>334.23700000000002</v>
      </c>
      <c r="CD85" s="36">
        <v>91.48</v>
      </c>
      <c r="CE85" s="36">
        <v>117.48</v>
      </c>
      <c r="CF85" s="36">
        <v>137.03700000000001</v>
      </c>
      <c r="CG85" s="36">
        <v>156.06800000000001</v>
      </c>
      <c r="CH85" s="36">
        <v>156.99100000000001</v>
      </c>
      <c r="CI85" s="36">
        <v>151.27199999999999</v>
      </c>
      <c r="CJ85" s="36">
        <v>155.89699999999999</v>
      </c>
      <c r="CK85" s="36">
        <v>158.23500000000001</v>
      </c>
      <c r="CL85" s="36">
        <v>223.30099999999999</v>
      </c>
      <c r="CM85" s="66">
        <f t="shared" si="23"/>
        <v>2733.0149999999999</v>
      </c>
      <c r="CN85" s="36">
        <v>247.858</v>
      </c>
      <c r="CO85" s="36">
        <v>166.52600000000001</v>
      </c>
      <c r="CP85" s="36">
        <v>244.37799999999999</v>
      </c>
      <c r="CQ85" s="36">
        <v>237.32300000000001</v>
      </c>
      <c r="CR85" s="36">
        <v>271.62099999999998</v>
      </c>
      <c r="CS85" s="36">
        <v>267.66300000000001</v>
      </c>
      <c r="CT85" s="36">
        <v>276.77</v>
      </c>
      <c r="CU85" s="36">
        <v>266.459</v>
      </c>
      <c r="CV85" s="36">
        <v>265.459</v>
      </c>
      <c r="CW85" s="36">
        <v>267.04199999999997</v>
      </c>
      <c r="CX85" s="36">
        <v>275.06299999999999</v>
      </c>
      <c r="CY85" s="36">
        <v>314.08999999999997</v>
      </c>
      <c r="CZ85" s="66">
        <f t="shared" si="30"/>
        <v>3100.252</v>
      </c>
      <c r="DA85" s="36">
        <v>262.93299999999999</v>
      </c>
      <c r="DB85" s="36">
        <v>266.95400000000001</v>
      </c>
      <c r="DC85" s="36">
        <v>304.19099999999997</v>
      </c>
      <c r="DD85" s="36">
        <v>309.86500000000001</v>
      </c>
      <c r="DE85" s="36">
        <v>378.99700000000001</v>
      </c>
      <c r="DF85" s="36">
        <v>390.14600000000002</v>
      </c>
      <c r="DG85" s="36">
        <v>412.26299999999998</v>
      </c>
      <c r="DH85" s="36">
        <v>433.2</v>
      </c>
      <c r="DI85" s="36">
        <v>444.43200000000002</v>
      </c>
      <c r="DJ85" s="36">
        <v>461.07100000000003</v>
      </c>
      <c r="DK85" s="36">
        <v>447.858</v>
      </c>
      <c r="DL85" s="36">
        <v>468.70100000000002</v>
      </c>
      <c r="DM85" s="66">
        <f t="shared" si="31"/>
        <v>4580.6109999999999</v>
      </c>
      <c r="DN85" s="36">
        <v>431.99799999999999</v>
      </c>
      <c r="DO85" s="36">
        <v>406.74299999999999</v>
      </c>
      <c r="DP85" s="36">
        <v>487.40899999999999</v>
      </c>
      <c r="DQ85" s="36">
        <v>460.64600000000002</v>
      </c>
      <c r="DR85" s="36">
        <v>499.83699999999999</v>
      </c>
      <c r="DS85" s="36">
        <v>477.48099999999999</v>
      </c>
      <c r="DT85" s="36">
        <v>466.46600000000001</v>
      </c>
      <c r="DU85" s="36">
        <v>493.947</v>
      </c>
      <c r="DV85" s="36">
        <v>484.887</v>
      </c>
      <c r="DW85" s="36">
        <v>512.25599999999997</v>
      </c>
      <c r="DX85" s="36">
        <v>500.32100000000003</v>
      </c>
      <c r="DY85" s="36">
        <v>527.5</v>
      </c>
      <c r="DZ85" s="66">
        <f t="shared" si="32"/>
        <v>5749.491</v>
      </c>
      <c r="EA85" s="36">
        <v>477.48</v>
      </c>
      <c r="EB85" s="36">
        <v>462.72199999999998</v>
      </c>
      <c r="EC85" s="36">
        <v>482.77</v>
      </c>
      <c r="ED85" s="36">
        <v>505.99200000000002</v>
      </c>
      <c r="EE85" s="36">
        <v>494.75900000000001</v>
      </c>
      <c r="EF85" s="36">
        <v>502.30399999999997</v>
      </c>
      <c r="EG85" s="36">
        <v>520.10900000000004</v>
      </c>
      <c r="EH85" s="36">
        <v>500.30900000000003</v>
      </c>
      <c r="EI85" s="36">
        <v>517.52800000000002</v>
      </c>
      <c r="EJ85" s="36">
        <v>539.06600000000003</v>
      </c>
      <c r="EK85" s="36">
        <v>519.19799999999998</v>
      </c>
      <c r="EL85" s="36">
        <v>573.83699999999999</v>
      </c>
      <c r="EM85" s="66">
        <f t="shared" si="33"/>
        <v>6096.0740000000005</v>
      </c>
      <c r="EN85" s="36">
        <v>522.93499999999995</v>
      </c>
      <c r="EO85" s="36">
        <v>489.57799999999997</v>
      </c>
      <c r="EP85" s="36">
        <v>535.17499999999995</v>
      </c>
      <c r="EQ85" s="36">
        <v>523.69600000000003</v>
      </c>
      <c r="ER85" s="36">
        <v>562.13699999999994</v>
      </c>
      <c r="ES85" s="36">
        <v>524.51499999999999</v>
      </c>
      <c r="ET85" s="36">
        <v>533.90700000000004</v>
      </c>
      <c r="EU85" s="36">
        <v>546.9</v>
      </c>
      <c r="EV85" s="36">
        <v>549.58299999999997</v>
      </c>
      <c r="EW85" s="36">
        <v>556.48800000000006</v>
      </c>
      <c r="EX85" s="36">
        <v>533.94899999999996</v>
      </c>
      <c r="EY85" s="36">
        <v>572.87800000000004</v>
      </c>
      <c r="EZ85" s="66">
        <f t="shared" si="34"/>
        <v>6451.7409999999991</v>
      </c>
      <c r="FA85" s="36">
        <v>533.13900000000001</v>
      </c>
      <c r="FB85" s="36">
        <v>504.66500000000002</v>
      </c>
      <c r="FC85" s="36">
        <v>552.46199999999999</v>
      </c>
      <c r="FD85" s="36">
        <v>527.91399999999999</v>
      </c>
      <c r="FE85" s="36">
        <v>558.58199999999999</v>
      </c>
      <c r="FF85" s="36">
        <v>551.03899999999999</v>
      </c>
      <c r="FG85" s="36">
        <v>547.30799999999999</v>
      </c>
      <c r="FH85" s="36"/>
      <c r="FI85" s="36"/>
      <c r="FJ85" s="36"/>
      <c r="FK85" s="36"/>
      <c r="FL85" s="36"/>
      <c r="FM85" s="66">
        <f t="shared" si="35"/>
        <v>3775.1090000000004</v>
      </c>
    </row>
    <row r="86" spans="2:169" s="33" customFormat="1" ht="15" customHeight="1">
      <c r="B86" s="71" t="s">
        <v>133</v>
      </c>
      <c r="C86" s="36">
        <v>356.98399999999998</v>
      </c>
      <c r="D86" s="36">
        <v>210.26300000000001</v>
      </c>
      <c r="E86" s="36">
        <v>245.19200000000001</v>
      </c>
      <c r="F86" s="36">
        <v>197.309</v>
      </c>
      <c r="G86" s="36">
        <v>186.9</v>
      </c>
      <c r="H86" s="36">
        <v>213.43199999999999</v>
      </c>
      <c r="I86" s="36">
        <v>209.434</v>
      </c>
      <c r="J86" s="36">
        <v>231.42099999999999</v>
      </c>
      <c r="K86" s="36">
        <v>215.90299999999999</v>
      </c>
      <c r="L86" s="36">
        <v>231.369</v>
      </c>
      <c r="M86" s="36">
        <v>249.429</v>
      </c>
      <c r="N86" s="36">
        <v>248.22</v>
      </c>
      <c r="O86" s="36">
        <v>263.33100000000002</v>
      </c>
      <c r="P86" s="36">
        <v>263.339</v>
      </c>
      <c r="Q86" s="36">
        <v>303.27</v>
      </c>
      <c r="R86" s="36">
        <v>258.14400000000001</v>
      </c>
      <c r="S86" s="36">
        <v>247.054</v>
      </c>
      <c r="T86" s="36">
        <v>276.51900000000001</v>
      </c>
      <c r="U86" s="36">
        <v>281.81400000000002</v>
      </c>
      <c r="V86" s="36">
        <v>298.51499999999999</v>
      </c>
      <c r="W86" s="36">
        <v>279.63400000000001</v>
      </c>
      <c r="X86" s="36">
        <v>286.745</v>
      </c>
      <c r="Y86" s="36">
        <v>282.40199999999999</v>
      </c>
      <c r="Z86" s="36">
        <v>276.78199999999998</v>
      </c>
      <c r="AA86" s="36">
        <v>272.80799999999999</v>
      </c>
      <c r="AB86" s="36">
        <v>284.48</v>
      </c>
      <c r="AC86" s="36">
        <v>325.15300000000002</v>
      </c>
      <c r="AD86" s="36">
        <v>280.25799999999998</v>
      </c>
      <c r="AE86" s="36">
        <v>277.46699999999998</v>
      </c>
      <c r="AF86" s="36">
        <v>287.404</v>
      </c>
      <c r="AG86" s="36">
        <v>282.38200000000001</v>
      </c>
      <c r="AH86" s="36">
        <v>286.59800000000001</v>
      </c>
      <c r="AI86" s="36">
        <v>282.83800000000002</v>
      </c>
      <c r="AJ86" s="36">
        <v>285.91800000000001</v>
      </c>
      <c r="AK86" s="36">
        <v>282.92599999999999</v>
      </c>
      <c r="AL86" s="36">
        <v>277.03500000000003</v>
      </c>
      <c r="AM86" s="36">
        <v>286.91800000000001</v>
      </c>
      <c r="AN86" s="36">
        <v>280.08999999999997</v>
      </c>
      <c r="AO86" s="36">
        <v>323.52199999999999</v>
      </c>
      <c r="AP86" s="36">
        <v>283.904</v>
      </c>
      <c r="AQ86" s="36">
        <v>273.92399999999998</v>
      </c>
      <c r="AR86" s="36">
        <v>304.714</v>
      </c>
      <c r="AS86" s="36">
        <v>289.85599999999999</v>
      </c>
      <c r="AT86" s="36">
        <v>313.161</v>
      </c>
      <c r="AU86" s="36">
        <v>300.59100000000001</v>
      </c>
      <c r="AV86" s="36">
        <v>298.798</v>
      </c>
      <c r="AW86" s="36">
        <v>305.99599999999998</v>
      </c>
      <c r="AX86" s="36">
        <v>298.69799999999998</v>
      </c>
      <c r="AY86" s="36">
        <v>309.27800000000002</v>
      </c>
      <c r="AZ86" s="36">
        <v>309.59100000000001</v>
      </c>
      <c r="BA86" s="36">
        <v>343.88900000000001</v>
      </c>
      <c r="BB86" s="36">
        <v>297.60700000000003</v>
      </c>
      <c r="BC86" s="36">
        <v>293.91300000000001</v>
      </c>
      <c r="BD86" s="36">
        <v>324.38499999999999</v>
      </c>
      <c r="BE86" s="36">
        <v>310.971</v>
      </c>
      <c r="BF86" s="36">
        <v>337.92399999999998</v>
      </c>
      <c r="BG86" s="36">
        <v>336.91800000000001</v>
      </c>
      <c r="BH86" s="36">
        <v>360.36599999999999</v>
      </c>
      <c r="BI86" s="36">
        <v>375.61500000000001</v>
      </c>
      <c r="BJ86" s="36">
        <v>377.73</v>
      </c>
      <c r="BK86" s="36">
        <v>385.63499999999999</v>
      </c>
      <c r="BL86" s="36">
        <v>384.96699999999998</v>
      </c>
      <c r="BM86" s="36">
        <v>449.11399999999998</v>
      </c>
      <c r="BN86" s="36">
        <v>398</v>
      </c>
      <c r="BO86" s="36">
        <v>339.98899999999998</v>
      </c>
      <c r="BP86" s="36">
        <v>332.40300000000002</v>
      </c>
      <c r="BQ86" s="36">
        <v>339.27600000000001</v>
      </c>
      <c r="BR86" s="36">
        <v>377.44099999999997</v>
      </c>
      <c r="BS86" s="36">
        <v>342.40699999999998</v>
      </c>
      <c r="BT86" s="36">
        <v>377.286</v>
      </c>
      <c r="BU86" s="36">
        <v>380.72800000000001</v>
      </c>
      <c r="BV86" s="36">
        <v>398.15</v>
      </c>
      <c r="BW86" s="36">
        <v>433.65300000000002</v>
      </c>
      <c r="BX86" s="36">
        <v>451.30700000000002</v>
      </c>
      <c r="BY86" s="36">
        <v>500.48099999999999</v>
      </c>
      <c r="BZ86" s="51">
        <f t="shared" si="29"/>
        <v>4671.1210000000001</v>
      </c>
      <c r="CA86" s="36">
        <v>446.24900000000002</v>
      </c>
      <c r="CB86" s="36">
        <v>442.21100000000001</v>
      </c>
      <c r="CC86" s="36">
        <v>251.41</v>
      </c>
      <c r="CD86" s="36">
        <v>54.905000000000001</v>
      </c>
      <c r="CE86" s="36">
        <v>64.759</v>
      </c>
      <c r="CF86" s="36">
        <v>72.408000000000001</v>
      </c>
      <c r="CG86" s="36">
        <v>85.808000000000007</v>
      </c>
      <c r="CH86" s="36">
        <v>88.796000000000006</v>
      </c>
      <c r="CI86" s="36">
        <v>90.924000000000007</v>
      </c>
      <c r="CJ86" s="36">
        <v>99.83</v>
      </c>
      <c r="CK86" s="36">
        <v>96.738</v>
      </c>
      <c r="CL86" s="36">
        <v>129.92400000000001</v>
      </c>
      <c r="CM86" s="66">
        <f>+SUM(CA86:CL86)</f>
        <v>1923.962</v>
      </c>
      <c r="CN86" s="36">
        <v>145.28899999999999</v>
      </c>
      <c r="CO86" s="36">
        <v>96.084000000000003</v>
      </c>
      <c r="CP86" s="36">
        <v>147.374</v>
      </c>
      <c r="CQ86" s="36">
        <v>143.846</v>
      </c>
      <c r="CR86" s="36">
        <v>172.46899999999999</v>
      </c>
      <c r="CS86" s="36">
        <v>178.25700000000001</v>
      </c>
      <c r="CT86" s="36">
        <v>191.60400000000001</v>
      </c>
      <c r="CU86" s="36">
        <v>187.73699999999999</v>
      </c>
      <c r="CV86" s="36">
        <v>189.43199999999999</v>
      </c>
      <c r="CW86" s="36">
        <v>194.815</v>
      </c>
      <c r="CX86" s="36">
        <v>198.071</v>
      </c>
      <c r="CY86" s="36">
        <v>230.24799999999999</v>
      </c>
      <c r="CZ86" s="66">
        <f t="shared" si="30"/>
        <v>2075.2260000000001</v>
      </c>
      <c r="DA86" s="36">
        <v>189.60300000000001</v>
      </c>
      <c r="DB86" s="36">
        <v>201.172</v>
      </c>
      <c r="DC86" s="36">
        <v>227.12299999999999</v>
      </c>
      <c r="DD86" s="36">
        <v>227.941</v>
      </c>
      <c r="DE86" s="36">
        <v>283.87400000000002</v>
      </c>
      <c r="DF86" s="36">
        <v>296.44200000000001</v>
      </c>
      <c r="DG86" s="36">
        <v>306.959</v>
      </c>
      <c r="DH86" s="36">
        <v>323.11099999999999</v>
      </c>
      <c r="DI86" s="36">
        <v>337.29199999999997</v>
      </c>
      <c r="DJ86" s="36">
        <v>352.31</v>
      </c>
      <c r="DK86" s="36">
        <v>351.36200000000002</v>
      </c>
      <c r="DL86" s="36">
        <v>368.88499999999999</v>
      </c>
      <c r="DM86" s="66">
        <f t="shared" si="31"/>
        <v>3466.0739999999996</v>
      </c>
      <c r="DN86" s="36">
        <v>331.61500000000001</v>
      </c>
      <c r="DO86" s="36">
        <v>319.31400000000002</v>
      </c>
      <c r="DP86" s="36">
        <v>387.19799999999998</v>
      </c>
      <c r="DQ86" s="36">
        <v>371.08199999999999</v>
      </c>
      <c r="DR86" s="36">
        <v>416.46800000000002</v>
      </c>
      <c r="DS86" s="36">
        <v>402.87900000000002</v>
      </c>
      <c r="DT86" s="36">
        <v>396.298</v>
      </c>
      <c r="DU86" s="36">
        <v>406.07600000000002</v>
      </c>
      <c r="DV86" s="36">
        <v>398.74299999999999</v>
      </c>
      <c r="DW86" s="36">
        <v>420.00900000000001</v>
      </c>
      <c r="DX86" s="36">
        <v>420.79300000000001</v>
      </c>
      <c r="DY86" s="36">
        <v>456.62099999999998</v>
      </c>
      <c r="DZ86" s="66">
        <f t="shared" si="32"/>
        <v>4727.0960000000005</v>
      </c>
      <c r="EA86" s="36">
        <v>399.14499999999998</v>
      </c>
      <c r="EB86" s="36">
        <v>393.26400000000001</v>
      </c>
      <c r="EC86" s="36">
        <v>414.70800000000003</v>
      </c>
      <c r="ED86" s="36">
        <v>439.10300000000001</v>
      </c>
      <c r="EE86" s="36">
        <v>457.81400000000002</v>
      </c>
      <c r="EF86" s="36">
        <v>447.22399999999999</v>
      </c>
      <c r="EG86" s="36">
        <v>455.91</v>
      </c>
      <c r="EH86" s="36">
        <v>446.654</v>
      </c>
      <c r="EI86" s="36">
        <v>435.16899999999998</v>
      </c>
      <c r="EJ86" s="36">
        <v>450.11200000000002</v>
      </c>
      <c r="EK86" s="36">
        <v>448.53100000000001</v>
      </c>
      <c r="EL86" s="36">
        <v>508.56900000000002</v>
      </c>
      <c r="EM86" s="66">
        <f t="shared" si="33"/>
        <v>5296.2030000000004</v>
      </c>
      <c r="EN86" s="36">
        <v>450.71300000000002</v>
      </c>
      <c r="EO86" s="36">
        <v>421.29199999999997</v>
      </c>
      <c r="EP86" s="36">
        <v>472.45100000000002</v>
      </c>
      <c r="EQ86" s="36">
        <v>449.83600000000001</v>
      </c>
      <c r="ER86" s="36">
        <v>486.14400000000001</v>
      </c>
      <c r="ES86" s="36">
        <v>454.36599999999999</v>
      </c>
      <c r="ET86" s="36">
        <v>469.13900000000001</v>
      </c>
      <c r="EU86" s="36">
        <v>450.02</v>
      </c>
      <c r="EV86" s="36">
        <v>450.78699999999998</v>
      </c>
      <c r="EW86" s="36">
        <v>470.91699999999997</v>
      </c>
      <c r="EX86" s="36">
        <v>476.27699999999999</v>
      </c>
      <c r="EY86" s="36">
        <v>528.39599999999996</v>
      </c>
      <c r="EZ86" s="66">
        <f t="shared" si="34"/>
        <v>5580.3380000000006</v>
      </c>
      <c r="FA86" s="36">
        <v>465.93200000000002</v>
      </c>
      <c r="FB86" s="36">
        <v>437.03800000000001</v>
      </c>
      <c r="FC86" s="36">
        <v>472.63299999999998</v>
      </c>
      <c r="FD86" s="36">
        <v>446.14</v>
      </c>
      <c r="FE86" s="36">
        <v>478.03300000000002</v>
      </c>
      <c r="FF86" s="36">
        <v>469.29599999999999</v>
      </c>
      <c r="FG86" s="36">
        <v>464.738</v>
      </c>
      <c r="FH86" s="36"/>
      <c r="FI86" s="36"/>
      <c r="FJ86" s="36"/>
      <c r="FK86" s="36"/>
      <c r="FL86" s="36"/>
      <c r="FM86" s="66">
        <f t="shared" si="35"/>
        <v>3233.8099999999995</v>
      </c>
    </row>
    <row r="87" spans="2:169" s="33" customFormat="1" ht="15" customHeight="1">
      <c r="B87" s="71" t="s">
        <v>134</v>
      </c>
      <c r="C87" s="36">
        <v>134.18</v>
      </c>
      <c r="D87" s="36">
        <v>202.93799999999999</v>
      </c>
      <c r="E87" s="36">
        <v>248.69900000000001</v>
      </c>
      <c r="F87" s="36">
        <v>182.94499999999999</v>
      </c>
      <c r="G87" s="36">
        <v>174.48500000000001</v>
      </c>
      <c r="H87" s="36">
        <v>183.483</v>
      </c>
      <c r="I87" s="36">
        <v>184.34399999999999</v>
      </c>
      <c r="J87" s="36">
        <v>211.34700000000001</v>
      </c>
      <c r="K87" s="36">
        <v>196.935</v>
      </c>
      <c r="L87" s="36">
        <v>222.15799999999999</v>
      </c>
      <c r="M87" s="36">
        <v>284.61099999999999</v>
      </c>
      <c r="N87" s="36">
        <v>287.97500000000002</v>
      </c>
      <c r="O87" s="36">
        <v>307.81700000000001</v>
      </c>
      <c r="P87" s="36">
        <v>312.75</v>
      </c>
      <c r="Q87" s="36">
        <v>364.8</v>
      </c>
      <c r="R87" s="36">
        <v>312.26</v>
      </c>
      <c r="S87" s="36">
        <v>300.161</v>
      </c>
      <c r="T87" s="36">
        <v>323.44099999999997</v>
      </c>
      <c r="U87" s="36">
        <v>318.70299999999997</v>
      </c>
      <c r="V87" s="36">
        <v>338.75599999999997</v>
      </c>
      <c r="W87" s="36">
        <v>331.92</v>
      </c>
      <c r="X87" s="36">
        <v>339.03500000000003</v>
      </c>
      <c r="Y87" s="36">
        <v>343.77300000000002</v>
      </c>
      <c r="Z87" s="36">
        <v>342.27499999999998</v>
      </c>
      <c r="AA87" s="36">
        <v>323.15600000000001</v>
      </c>
      <c r="AB87" s="36">
        <v>359.96800000000002</v>
      </c>
      <c r="AC87" s="36">
        <v>412.37</v>
      </c>
      <c r="AD87" s="36">
        <v>358.84300000000002</v>
      </c>
      <c r="AE87" s="36">
        <v>350.37599999999998</v>
      </c>
      <c r="AF87" s="36">
        <v>360.55900000000003</v>
      </c>
      <c r="AG87" s="36">
        <v>374.827</v>
      </c>
      <c r="AH87" s="36">
        <v>378.76900000000001</v>
      </c>
      <c r="AI87" s="36">
        <v>366.483</v>
      </c>
      <c r="AJ87" s="36">
        <v>363.70100000000002</v>
      </c>
      <c r="AK87" s="36">
        <v>356.79599999999999</v>
      </c>
      <c r="AL87" s="36">
        <v>355.32799999999997</v>
      </c>
      <c r="AM87" s="36">
        <v>370.30599999999998</v>
      </c>
      <c r="AN87" s="36">
        <v>358.30700000000002</v>
      </c>
      <c r="AO87" s="36">
        <v>416.91800000000001</v>
      </c>
      <c r="AP87" s="36">
        <v>365.81799999999998</v>
      </c>
      <c r="AQ87" s="36">
        <v>347.88799999999998</v>
      </c>
      <c r="AR87" s="36">
        <v>372.79599999999999</v>
      </c>
      <c r="AS87" s="36">
        <v>352.63099999999997</v>
      </c>
      <c r="AT87" s="36">
        <v>372.57100000000003</v>
      </c>
      <c r="AU87" s="36">
        <v>359.36700000000002</v>
      </c>
      <c r="AV87" s="36">
        <v>366.73599999999999</v>
      </c>
      <c r="AW87" s="36">
        <v>376.43599999999998</v>
      </c>
      <c r="AX87" s="36">
        <v>367.685</v>
      </c>
      <c r="AY87" s="36">
        <v>374.73399999999998</v>
      </c>
      <c r="AZ87" s="36">
        <v>381.34100000000001</v>
      </c>
      <c r="BA87" s="36">
        <v>430.928</v>
      </c>
      <c r="BB87" s="36">
        <v>373.53399999999999</v>
      </c>
      <c r="BC87" s="36">
        <v>369.17</v>
      </c>
      <c r="BD87" s="36">
        <v>407.70100000000002</v>
      </c>
      <c r="BE87" s="36">
        <v>384.83800000000002</v>
      </c>
      <c r="BF87" s="36">
        <v>410.94600000000003</v>
      </c>
      <c r="BG87" s="36">
        <v>407.50599999999997</v>
      </c>
      <c r="BH87" s="36">
        <v>440.55399999999997</v>
      </c>
      <c r="BI87" s="36">
        <v>475.82600000000002</v>
      </c>
      <c r="BJ87" s="36">
        <v>483.75</v>
      </c>
      <c r="BK87" s="36">
        <v>488.988</v>
      </c>
      <c r="BL87" s="36">
        <v>497.05</v>
      </c>
      <c r="BM87" s="36">
        <v>590.48800000000006</v>
      </c>
      <c r="BN87" s="36">
        <v>517</v>
      </c>
      <c r="BO87" s="36">
        <v>537.60500000000002</v>
      </c>
      <c r="BP87" s="36">
        <v>637.08000000000004</v>
      </c>
      <c r="BQ87" s="36">
        <v>619.57899999999995</v>
      </c>
      <c r="BR87" s="36">
        <v>670.63800000000003</v>
      </c>
      <c r="BS87" s="36">
        <v>644.03800000000001</v>
      </c>
      <c r="BT87" s="36">
        <v>700.15499999999997</v>
      </c>
      <c r="BU87" s="36">
        <v>754.26499999999999</v>
      </c>
      <c r="BV87" s="36">
        <v>658.35599999999999</v>
      </c>
      <c r="BW87" s="36">
        <v>682.58500000000004</v>
      </c>
      <c r="BX87" s="36">
        <v>677.125</v>
      </c>
      <c r="BY87" s="36">
        <v>800.67499999999995</v>
      </c>
      <c r="BZ87" s="51">
        <f t="shared" si="29"/>
        <v>7899.1010000000006</v>
      </c>
      <c r="CA87" s="36">
        <v>703.923</v>
      </c>
      <c r="CB87" s="36">
        <v>719.846</v>
      </c>
      <c r="CC87" s="36">
        <v>408.84500000000003</v>
      </c>
      <c r="CD87" s="36">
        <v>93.489000000000004</v>
      </c>
      <c r="CE87" s="36">
        <v>102.7</v>
      </c>
      <c r="CF87" s="36">
        <v>117.09</v>
      </c>
      <c r="CG87" s="36">
        <v>128.24700000000001</v>
      </c>
      <c r="CH87" s="36">
        <v>141.35599999999999</v>
      </c>
      <c r="CI87" s="36">
        <v>132.215</v>
      </c>
      <c r="CJ87" s="36">
        <v>138.28700000000001</v>
      </c>
      <c r="CK87" s="36">
        <v>141.52000000000001</v>
      </c>
      <c r="CL87" s="36">
        <v>219.715</v>
      </c>
      <c r="CM87" s="66">
        <f t="shared" si="23"/>
        <v>3047.2330000000002</v>
      </c>
      <c r="CN87" s="36">
        <v>249.43100000000001</v>
      </c>
      <c r="CO87" s="36">
        <v>161.40700000000001</v>
      </c>
      <c r="CP87" s="36">
        <v>256.19299999999998</v>
      </c>
      <c r="CQ87" s="36">
        <v>238.01</v>
      </c>
      <c r="CR87" s="36">
        <v>274.202</v>
      </c>
      <c r="CS87" s="36">
        <v>271.822</v>
      </c>
      <c r="CT87" s="36">
        <v>284.23399999999998</v>
      </c>
      <c r="CU87" s="36">
        <v>267.25299999999999</v>
      </c>
      <c r="CV87" s="36">
        <v>265.77199999999999</v>
      </c>
      <c r="CW87" s="36">
        <v>271.44799999999998</v>
      </c>
      <c r="CX87" s="36">
        <v>275.31900000000002</v>
      </c>
      <c r="CY87" s="36">
        <v>323.19400000000002</v>
      </c>
      <c r="CZ87" s="66">
        <f t="shared" si="30"/>
        <v>3138.2849999999999</v>
      </c>
      <c r="DA87" s="36">
        <v>277.33600000000001</v>
      </c>
      <c r="DB87" s="36">
        <v>282.46199999999999</v>
      </c>
      <c r="DC87" s="36">
        <v>307.64</v>
      </c>
      <c r="DD87" s="36">
        <v>329.98</v>
      </c>
      <c r="DE87" s="36">
        <v>412.33300000000003</v>
      </c>
      <c r="DF87" s="36">
        <v>427.13499999999999</v>
      </c>
      <c r="DG87" s="36">
        <v>457.529</v>
      </c>
      <c r="DH87" s="36">
        <v>477.79399999999998</v>
      </c>
      <c r="DI87" s="36">
        <v>491.64600000000002</v>
      </c>
      <c r="DJ87" s="36">
        <v>527.53800000000001</v>
      </c>
      <c r="DK87" s="36">
        <v>522.779</v>
      </c>
      <c r="DL87" s="36">
        <v>565.76300000000003</v>
      </c>
      <c r="DM87" s="66">
        <f t="shared" si="31"/>
        <v>5079.9350000000004</v>
      </c>
      <c r="DN87" s="36">
        <v>503.07799999999997</v>
      </c>
      <c r="DO87" s="36">
        <v>484.42099999999999</v>
      </c>
      <c r="DP87" s="36">
        <v>557.19799999999998</v>
      </c>
      <c r="DQ87" s="36">
        <v>534.16499999999996</v>
      </c>
      <c r="DR87" s="36">
        <v>565.21400000000006</v>
      </c>
      <c r="DS87" s="36">
        <v>535.745</v>
      </c>
      <c r="DT87" s="36">
        <v>551.30399999999997</v>
      </c>
      <c r="DU87" s="36">
        <v>554.53099999999995</v>
      </c>
      <c r="DV87" s="36">
        <v>554.70699999999999</v>
      </c>
      <c r="DW87" s="36">
        <v>586.78599999999994</v>
      </c>
      <c r="DX87" s="36">
        <v>582.18200000000002</v>
      </c>
      <c r="DY87" s="36">
        <v>655.42</v>
      </c>
      <c r="DZ87" s="66">
        <f t="shared" si="32"/>
        <v>6664.7510000000002</v>
      </c>
      <c r="EA87" s="36">
        <v>578.81700000000001</v>
      </c>
      <c r="EB87" s="36">
        <v>564.947</v>
      </c>
      <c r="EC87" s="36">
        <v>585.44000000000005</v>
      </c>
      <c r="ED87" s="36">
        <v>598.00400000000002</v>
      </c>
      <c r="EE87" s="36">
        <v>622.596</v>
      </c>
      <c r="EF87" s="36">
        <v>615.38400000000001</v>
      </c>
      <c r="EG87" s="36">
        <v>637.55499999999995</v>
      </c>
      <c r="EH87" s="36">
        <v>620.16499999999996</v>
      </c>
      <c r="EI87" s="36">
        <v>611.29600000000005</v>
      </c>
      <c r="EJ87" s="36">
        <v>632.32399999999996</v>
      </c>
      <c r="EK87" s="36">
        <v>636.63199999999995</v>
      </c>
      <c r="EL87" s="36">
        <v>744.51199999999994</v>
      </c>
      <c r="EM87" s="66">
        <f t="shared" si="33"/>
        <v>7447.6719999999996</v>
      </c>
      <c r="EN87" s="36">
        <v>648.33699999999999</v>
      </c>
      <c r="EO87" s="36">
        <v>609.18700000000001</v>
      </c>
      <c r="EP87" s="36">
        <v>651.89400000000001</v>
      </c>
      <c r="EQ87" s="36">
        <v>629.64800000000002</v>
      </c>
      <c r="ER87" s="36">
        <v>677.40899999999999</v>
      </c>
      <c r="ES87" s="36">
        <v>632.75699999999995</v>
      </c>
      <c r="ET87" s="36">
        <v>651.39300000000003</v>
      </c>
      <c r="EU87" s="36">
        <v>652.70899999999995</v>
      </c>
      <c r="EV87" s="36">
        <v>646.61599999999999</v>
      </c>
      <c r="EW87" s="36">
        <v>672.51499999999999</v>
      </c>
      <c r="EX87" s="36">
        <v>680.15700000000004</v>
      </c>
      <c r="EY87" s="36">
        <v>771.94299999999998</v>
      </c>
      <c r="EZ87" s="66">
        <f t="shared" si="34"/>
        <v>7924.5650000000005</v>
      </c>
      <c r="FA87" s="36">
        <v>666.40099999999995</v>
      </c>
      <c r="FB87" s="36">
        <v>628.08299999999997</v>
      </c>
      <c r="FC87" s="36">
        <v>672.149</v>
      </c>
      <c r="FD87" s="36">
        <v>644.32899999999995</v>
      </c>
      <c r="FE87" s="36">
        <v>682.202</v>
      </c>
      <c r="FF87" s="36">
        <v>659.40800000000002</v>
      </c>
      <c r="FG87" s="36">
        <v>664.00400000000002</v>
      </c>
      <c r="FH87" s="36"/>
      <c r="FI87" s="36"/>
      <c r="FJ87" s="36"/>
      <c r="FK87" s="36"/>
      <c r="FL87" s="36"/>
      <c r="FM87" s="66">
        <f t="shared" si="35"/>
        <v>4616.576</v>
      </c>
    </row>
    <row r="88" spans="2:169" s="33" customFormat="1" ht="15" customHeight="1">
      <c r="B88" s="71" t="s">
        <v>135</v>
      </c>
      <c r="C88" s="36">
        <v>222.77600000000001</v>
      </c>
      <c r="D88" s="36">
        <v>99.430999999999997</v>
      </c>
      <c r="E88" s="36">
        <v>107.783</v>
      </c>
      <c r="F88" s="36">
        <v>92.015000000000001</v>
      </c>
      <c r="G88" s="36">
        <v>89.295000000000002</v>
      </c>
      <c r="H88" s="36">
        <v>101.164</v>
      </c>
      <c r="I88" s="36">
        <v>101.764</v>
      </c>
      <c r="J88" s="36">
        <v>110.904</v>
      </c>
      <c r="K88" s="36">
        <v>104.4</v>
      </c>
      <c r="L88" s="36">
        <v>108.13200000000001</v>
      </c>
      <c r="M88" s="36">
        <v>108.59099999999999</v>
      </c>
      <c r="N88" s="36">
        <v>130.34299999999999</v>
      </c>
      <c r="O88" s="36">
        <v>137.58600000000001</v>
      </c>
      <c r="P88" s="36">
        <v>133.84800000000001</v>
      </c>
      <c r="Q88" s="36">
        <v>142.00200000000001</v>
      </c>
      <c r="R88" s="36">
        <v>128.58500000000001</v>
      </c>
      <c r="S88" s="36">
        <v>124.532</v>
      </c>
      <c r="T88" s="36">
        <v>142.946</v>
      </c>
      <c r="U88" s="36">
        <v>138.65199999999999</v>
      </c>
      <c r="V88" s="36">
        <v>145.22300000000001</v>
      </c>
      <c r="W88" s="36">
        <v>142.12200000000001</v>
      </c>
      <c r="X88" s="36">
        <v>138.696</v>
      </c>
      <c r="Y88" s="36">
        <v>142.88300000000001</v>
      </c>
      <c r="Z88" s="36">
        <v>144.83699999999999</v>
      </c>
      <c r="AA88" s="36">
        <v>150.785</v>
      </c>
      <c r="AB88" s="36">
        <v>150.77500000000001</v>
      </c>
      <c r="AC88" s="36">
        <v>155.81399999999999</v>
      </c>
      <c r="AD88" s="36">
        <v>141.70400000000001</v>
      </c>
      <c r="AE88" s="36">
        <v>143.53800000000001</v>
      </c>
      <c r="AF88" s="36">
        <v>152.73599999999999</v>
      </c>
      <c r="AG88" s="36">
        <v>163.80000000000001</v>
      </c>
      <c r="AH88" s="36">
        <v>162.703</v>
      </c>
      <c r="AI88" s="36">
        <v>155.95699999999999</v>
      </c>
      <c r="AJ88" s="36">
        <v>147.64400000000001</v>
      </c>
      <c r="AK88" s="36">
        <v>151.28200000000001</v>
      </c>
      <c r="AL88" s="36">
        <v>155.01</v>
      </c>
      <c r="AM88" s="36">
        <v>160.78100000000001</v>
      </c>
      <c r="AN88" s="36">
        <v>155.26400000000001</v>
      </c>
      <c r="AO88" s="36">
        <v>167.57400000000001</v>
      </c>
      <c r="AP88" s="36">
        <v>154.846</v>
      </c>
      <c r="AQ88" s="36">
        <v>148.31299999999999</v>
      </c>
      <c r="AR88" s="36">
        <v>162.70699999999999</v>
      </c>
      <c r="AS88" s="36">
        <v>167.93</v>
      </c>
      <c r="AT88" s="36">
        <v>183.976</v>
      </c>
      <c r="AU88" s="36">
        <v>170.35499999999999</v>
      </c>
      <c r="AV88" s="36">
        <v>162.64500000000001</v>
      </c>
      <c r="AW88" s="36">
        <v>166.64400000000001</v>
      </c>
      <c r="AX88" s="36">
        <v>167.947</v>
      </c>
      <c r="AY88" s="36">
        <v>173.72200000000001</v>
      </c>
      <c r="AZ88" s="36">
        <v>175.43100000000001</v>
      </c>
      <c r="BA88" s="36">
        <v>181.24799999999999</v>
      </c>
      <c r="BB88" s="36">
        <v>170.68799999999999</v>
      </c>
      <c r="BC88" s="36">
        <v>167.453</v>
      </c>
      <c r="BD88" s="36">
        <v>190.48500000000001</v>
      </c>
      <c r="BE88" s="36">
        <v>187.49299999999999</v>
      </c>
      <c r="BF88" s="36">
        <v>212.70099999999999</v>
      </c>
      <c r="BG88" s="36">
        <v>201.79900000000001</v>
      </c>
      <c r="BH88" s="36">
        <v>204.10599999999999</v>
      </c>
      <c r="BI88" s="36">
        <v>213.20599999999999</v>
      </c>
      <c r="BJ88" s="36">
        <v>218.33600000000001</v>
      </c>
      <c r="BK88" s="36">
        <v>234.06200000000001</v>
      </c>
      <c r="BL88" s="36">
        <v>232.43600000000001</v>
      </c>
      <c r="BM88" s="36">
        <v>247.18299999999999</v>
      </c>
      <c r="BN88" s="36">
        <v>228</v>
      </c>
      <c r="BO88" s="36">
        <v>228.00399999999999</v>
      </c>
      <c r="BP88" s="36">
        <v>265.96800000000002</v>
      </c>
      <c r="BQ88" s="36">
        <v>288.69600000000003</v>
      </c>
      <c r="BR88" s="36">
        <v>330.11599999999999</v>
      </c>
      <c r="BS88" s="36">
        <v>324.202</v>
      </c>
      <c r="BT88" s="36">
        <v>335.245</v>
      </c>
      <c r="BU88" s="36">
        <v>359.66699999999997</v>
      </c>
      <c r="BV88" s="36">
        <v>333.68</v>
      </c>
      <c r="BW88" s="36">
        <v>340.495</v>
      </c>
      <c r="BX88" s="36">
        <v>340.43599999999998</v>
      </c>
      <c r="BY88" s="36">
        <v>352.22300000000001</v>
      </c>
      <c r="BZ88" s="51">
        <f t="shared" si="29"/>
        <v>3726.732</v>
      </c>
      <c r="CA88" s="36">
        <v>327.23399999999998</v>
      </c>
      <c r="CB88" s="36">
        <v>334.25</v>
      </c>
      <c r="CC88" s="36">
        <v>189.60599999999999</v>
      </c>
      <c r="CD88" s="36">
        <v>36.286999999999999</v>
      </c>
      <c r="CE88" s="36">
        <v>45.408999999999999</v>
      </c>
      <c r="CF88" s="36">
        <v>58.578000000000003</v>
      </c>
      <c r="CG88" s="36">
        <v>68.447000000000003</v>
      </c>
      <c r="CH88" s="36">
        <v>66.707999999999998</v>
      </c>
      <c r="CI88" s="36">
        <v>71.906000000000006</v>
      </c>
      <c r="CJ88" s="36">
        <v>78.63</v>
      </c>
      <c r="CK88" s="36">
        <v>75.744</v>
      </c>
      <c r="CL88" s="36">
        <v>99.216999999999999</v>
      </c>
      <c r="CM88" s="66">
        <f t="shared" si="23"/>
        <v>1452.0159999999998</v>
      </c>
      <c r="CN88" s="36">
        <v>112.277</v>
      </c>
      <c r="CO88" s="36">
        <v>73.430999999999997</v>
      </c>
      <c r="CP88" s="36">
        <v>109.613</v>
      </c>
      <c r="CQ88" s="36">
        <v>101.80200000000001</v>
      </c>
      <c r="CR88" s="36">
        <v>116.54900000000001</v>
      </c>
      <c r="CS88" s="36">
        <v>115.22</v>
      </c>
      <c r="CT88" s="36">
        <v>125.65</v>
      </c>
      <c r="CU88" s="36">
        <v>122.854</v>
      </c>
      <c r="CV88" s="36">
        <v>125.851</v>
      </c>
      <c r="CW88" s="36">
        <v>127.416</v>
      </c>
      <c r="CX88" s="36">
        <v>130.096</v>
      </c>
      <c r="CY88" s="36">
        <v>150.815</v>
      </c>
      <c r="CZ88" s="66">
        <f t="shared" si="30"/>
        <v>1411.5740000000001</v>
      </c>
      <c r="DA88" s="36">
        <v>124.114</v>
      </c>
      <c r="DB88" s="36">
        <v>132.75</v>
      </c>
      <c r="DC88" s="36">
        <v>155.858</v>
      </c>
      <c r="DD88" s="36">
        <v>158.46199999999999</v>
      </c>
      <c r="DE88" s="36">
        <v>190.685</v>
      </c>
      <c r="DF88" s="36">
        <v>195.405</v>
      </c>
      <c r="DG88" s="36">
        <v>195.50800000000001</v>
      </c>
      <c r="DH88" s="36">
        <v>215.727</v>
      </c>
      <c r="DI88" s="36">
        <v>234.61199999999999</v>
      </c>
      <c r="DJ88" s="36">
        <v>242.58099999999999</v>
      </c>
      <c r="DK88" s="36">
        <v>241.49700000000001</v>
      </c>
      <c r="DL88" s="36">
        <v>238.572</v>
      </c>
      <c r="DM88" s="66">
        <f t="shared" si="31"/>
        <v>2325.7710000000002</v>
      </c>
      <c r="DN88" s="36">
        <v>225.88800000000001</v>
      </c>
      <c r="DO88" s="36">
        <v>217.86699999999999</v>
      </c>
      <c r="DP88" s="36">
        <v>259.83100000000002</v>
      </c>
      <c r="DQ88" s="36">
        <v>248.36600000000001</v>
      </c>
      <c r="DR88" s="36">
        <v>278.67099999999999</v>
      </c>
      <c r="DS88" s="36">
        <v>266.36399999999998</v>
      </c>
      <c r="DT88" s="36">
        <v>254.71799999999999</v>
      </c>
      <c r="DU88" s="36">
        <v>267.65100000000001</v>
      </c>
      <c r="DV88" s="36">
        <v>256.40800000000002</v>
      </c>
      <c r="DW88" s="36">
        <v>275.81400000000002</v>
      </c>
      <c r="DX88" s="36">
        <v>271.61799999999999</v>
      </c>
      <c r="DY88" s="36">
        <v>277.23500000000001</v>
      </c>
      <c r="DZ88" s="66">
        <f t="shared" si="32"/>
        <v>3100.431</v>
      </c>
      <c r="EA88" s="36">
        <v>260.22500000000002</v>
      </c>
      <c r="EB88" s="36">
        <v>261.06700000000001</v>
      </c>
      <c r="EC88" s="36">
        <v>270.738</v>
      </c>
      <c r="ED88" s="36">
        <v>300.10300000000001</v>
      </c>
      <c r="EE88" s="36">
        <v>308.798</v>
      </c>
      <c r="EF88" s="36">
        <v>295.65300000000002</v>
      </c>
      <c r="EG88" s="36">
        <v>301.29700000000003</v>
      </c>
      <c r="EH88" s="36">
        <v>299.00799999999998</v>
      </c>
      <c r="EI88" s="36">
        <v>306.255</v>
      </c>
      <c r="EJ88" s="36">
        <v>306.45400000000001</v>
      </c>
      <c r="EK88" s="36">
        <v>295.02699999999999</v>
      </c>
      <c r="EL88" s="36">
        <v>316.202</v>
      </c>
      <c r="EM88" s="66">
        <f t="shared" si="33"/>
        <v>3520.8270000000002</v>
      </c>
      <c r="EN88" s="36">
        <v>298.91899999999998</v>
      </c>
      <c r="EO88" s="36">
        <v>281.65300000000002</v>
      </c>
      <c r="EP88" s="36">
        <v>312.14100000000002</v>
      </c>
      <c r="EQ88" s="36">
        <v>304.50400000000002</v>
      </c>
      <c r="ER88" s="36">
        <v>329.34699999999998</v>
      </c>
      <c r="ES88" s="36">
        <v>312.745</v>
      </c>
      <c r="ET88" s="36">
        <v>313.52199999999999</v>
      </c>
      <c r="EU88" s="36">
        <v>312.52300000000002</v>
      </c>
      <c r="EV88" s="36">
        <v>316.02999999999997</v>
      </c>
      <c r="EW88" s="36">
        <v>312.32100000000003</v>
      </c>
      <c r="EX88" s="36">
        <v>310.923</v>
      </c>
      <c r="EY88" s="36">
        <v>321.28300000000002</v>
      </c>
      <c r="EZ88" s="66">
        <f t="shared" si="34"/>
        <v>3725.9109999999996</v>
      </c>
      <c r="FA88" s="36">
        <v>299.81700000000001</v>
      </c>
      <c r="FB88" s="36">
        <v>290.06</v>
      </c>
      <c r="FC88" s="36">
        <v>319.90600000000001</v>
      </c>
      <c r="FD88" s="36">
        <v>312.61200000000002</v>
      </c>
      <c r="FE88" s="36">
        <v>325.84199999999998</v>
      </c>
      <c r="FF88" s="36">
        <v>315.37400000000002</v>
      </c>
      <c r="FG88" s="36">
        <v>304.75799999999998</v>
      </c>
      <c r="FH88" s="36"/>
      <c r="FI88" s="36"/>
      <c r="FJ88" s="36"/>
      <c r="FK88" s="36"/>
      <c r="FL88" s="36"/>
      <c r="FM88" s="66">
        <f t="shared" si="35"/>
        <v>2168.3690000000001</v>
      </c>
    </row>
    <row r="89" spans="2:169" s="33" customFormat="1" ht="15" customHeight="1">
      <c r="B89" s="71" t="s">
        <v>136</v>
      </c>
      <c r="C89" s="36">
        <v>515.68399999999997</v>
      </c>
      <c r="D89" s="36">
        <v>99.26</v>
      </c>
      <c r="E89" s="36">
        <v>111.712</v>
      </c>
      <c r="F89" s="36">
        <v>94.59</v>
      </c>
      <c r="G89" s="36">
        <v>89.727000000000004</v>
      </c>
      <c r="H89" s="36">
        <v>101.989</v>
      </c>
      <c r="I89" s="36">
        <v>99.540999999999997</v>
      </c>
      <c r="J89" s="36">
        <v>110.821</v>
      </c>
      <c r="K89" s="36">
        <v>105.46</v>
      </c>
      <c r="L89" s="36">
        <v>113.911</v>
      </c>
      <c r="M89" s="36">
        <v>135.16300000000001</v>
      </c>
      <c r="N89" s="36">
        <v>156.34200000000001</v>
      </c>
      <c r="O89" s="36">
        <v>166.22900000000001</v>
      </c>
      <c r="P89" s="36">
        <v>163.136</v>
      </c>
      <c r="Q89" s="36">
        <v>174.89</v>
      </c>
      <c r="R89" s="36">
        <v>165.32499999999999</v>
      </c>
      <c r="S89" s="36">
        <v>159.15100000000001</v>
      </c>
      <c r="T89" s="36">
        <v>182.22800000000001</v>
      </c>
      <c r="U89" s="36">
        <v>175.26900000000001</v>
      </c>
      <c r="V89" s="36">
        <v>182.44200000000001</v>
      </c>
      <c r="W89" s="36">
        <v>183.1</v>
      </c>
      <c r="X89" s="36">
        <v>186.971</v>
      </c>
      <c r="Y89" s="36">
        <v>192.28700000000001</v>
      </c>
      <c r="Z89" s="36">
        <v>194.43600000000001</v>
      </c>
      <c r="AA89" s="36">
        <v>209.536</v>
      </c>
      <c r="AB89" s="36">
        <v>193.42599999999999</v>
      </c>
      <c r="AC89" s="36">
        <v>201.995</v>
      </c>
      <c r="AD89" s="36">
        <v>189.535</v>
      </c>
      <c r="AE89" s="36">
        <v>193.691</v>
      </c>
      <c r="AF89" s="36">
        <v>205.328</v>
      </c>
      <c r="AG89" s="36">
        <v>209.274</v>
      </c>
      <c r="AH89" s="36">
        <v>211.905</v>
      </c>
      <c r="AI89" s="36">
        <v>205.309</v>
      </c>
      <c r="AJ89" s="36">
        <v>198.62700000000001</v>
      </c>
      <c r="AK89" s="36">
        <v>205.92500000000001</v>
      </c>
      <c r="AL89" s="36">
        <v>205.429</v>
      </c>
      <c r="AM89" s="36">
        <v>204.477</v>
      </c>
      <c r="AN89" s="36">
        <v>196.642</v>
      </c>
      <c r="AO89" s="36">
        <v>208.279</v>
      </c>
      <c r="AP89" s="36">
        <v>198.8</v>
      </c>
      <c r="AQ89" s="36">
        <v>188.941</v>
      </c>
      <c r="AR89" s="36">
        <v>213.08199999999999</v>
      </c>
      <c r="AS89" s="36">
        <v>201.202</v>
      </c>
      <c r="AT89" s="36">
        <v>215.63200000000001</v>
      </c>
      <c r="AU89" s="36">
        <v>192.91499999999999</v>
      </c>
      <c r="AV89" s="36">
        <v>198.71700000000001</v>
      </c>
      <c r="AW89" s="36">
        <v>205.43100000000001</v>
      </c>
      <c r="AX89" s="36">
        <v>203.249</v>
      </c>
      <c r="AY89" s="36">
        <v>207.71299999999999</v>
      </c>
      <c r="AZ89" s="36">
        <v>208.52799999999999</v>
      </c>
      <c r="BA89" s="36">
        <v>213.011</v>
      </c>
      <c r="BB89" s="36">
        <v>203.4</v>
      </c>
      <c r="BC89" s="36">
        <v>198.88399999999999</v>
      </c>
      <c r="BD89" s="36">
        <v>220.5</v>
      </c>
      <c r="BE89" s="36">
        <v>216.66</v>
      </c>
      <c r="BF89" s="36">
        <v>245.18299999999999</v>
      </c>
      <c r="BG89" s="36">
        <v>237.739</v>
      </c>
      <c r="BH89" s="36">
        <v>244.95400000000001</v>
      </c>
      <c r="BI89" s="36">
        <v>252.89699999999999</v>
      </c>
      <c r="BJ89" s="36">
        <v>253.983</v>
      </c>
      <c r="BK89" s="36">
        <v>267.86</v>
      </c>
      <c r="BL89" s="36">
        <v>266.09899999999999</v>
      </c>
      <c r="BM89" s="36">
        <v>283.66500000000002</v>
      </c>
      <c r="BN89" s="36">
        <v>275</v>
      </c>
      <c r="BO89" s="36">
        <v>268.565</v>
      </c>
      <c r="BP89" s="36">
        <v>323.709</v>
      </c>
      <c r="BQ89" s="36">
        <v>337.07</v>
      </c>
      <c r="BR89" s="36">
        <v>377.58499999999998</v>
      </c>
      <c r="BS89" s="36">
        <v>355.72699999999998</v>
      </c>
      <c r="BT89" s="36">
        <v>370.61599999999999</v>
      </c>
      <c r="BU89" s="36">
        <v>392.06900000000002</v>
      </c>
      <c r="BV89" s="36">
        <v>367.03300000000002</v>
      </c>
      <c r="BW89" s="36">
        <v>378.15600000000001</v>
      </c>
      <c r="BX89" s="36">
        <v>372.38799999999998</v>
      </c>
      <c r="BY89" s="36">
        <v>390.416</v>
      </c>
      <c r="BZ89" s="51">
        <f t="shared" si="29"/>
        <v>4208.3339999999998</v>
      </c>
      <c r="CA89" s="36">
        <v>375.863</v>
      </c>
      <c r="CB89" s="36">
        <v>373.09800000000001</v>
      </c>
      <c r="CC89" s="36">
        <v>218.15899999999999</v>
      </c>
      <c r="CD89" s="36">
        <v>43.509</v>
      </c>
      <c r="CE89" s="36">
        <v>50.945999999999998</v>
      </c>
      <c r="CF89" s="36">
        <v>66.915999999999997</v>
      </c>
      <c r="CG89" s="36">
        <v>78.024000000000001</v>
      </c>
      <c r="CH89" s="36">
        <v>75.808000000000007</v>
      </c>
      <c r="CI89" s="36">
        <v>81.631</v>
      </c>
      <c r="CJ89" s="36">
        <v>87.968000000000004</v>
      </c>
      <c r="CK89" s="36">
        <v>83.007999999999996</v>
      </c>
      <c r="CL89" s="36">
        <v>113.26600000000001</v>
      </c>
      <c r="CM89" s="66">
        <f t="shared" si="23"/>
        <v>1648.1960000000001</v>
      </c>
      <c r="CN89" s="36">
        <v>123.624</v>
      </c>
      <c r="CO89" s="36">
        <v>88.227000000000004</v>
      </c>
      <c r="CP89" s="36">
        <v>125.67</v>
      </c>
      <c r="CQ89" s="36">
        <v>117.06100000000001</v>
      </c>
      <c r="CR89" s="36">
        <v>130.821</v>
      </c>
      <c r="CS89" s="36">
        <v>130.17599999999999</v>
      </c>
      <c r="CT89" s="36">
        <v>137.83199999999999</v>
      </c>
      <c r="CU89" s="36">
        <v>130.547</v>
      </c>
      <c r="CV89" s="36">
        <v>132.012</v>
      </c>
      <c r="CW89" s="36">
        <v>132.41900000000001</v>
      </c>
      <c r="CX89" s="36">
        <v>133.49</v>
      </c>
      <c r="CY89" s="36">
        <v>153.68299999999999</v>
      </c>
      <c r="CZ89" s="66">
        <f t="shared" si="30"/>
        <v>1535.5620000000001</v>
      </c>
      <c r="DA89" s="36">
        <v>134.125</v>
      </c>
      <c r="DB89" s="36">
        <v>140.51499999999999</v>
      </c>
      <c r="DC89" s="36">
        <v>160.53899999999999</v>
      </c>
      <c r="DD89" s="36">
        <v>175.44499999999999</v>
      </c>
      <c r="DE89" s="36">
        <v>213.66900000000001</v>
      </c>
      <c r="DF89" s="36">
        <v>222.26900000000001</v>
      </c>
      <c r="DG89" s="36">
        <v>223.63</v>
      </c>
      <c r="DH89" s="36">
        <v>243.328</v>
      </c>
      <c r="DI89" s="36">
        <v>256.22399999999999</v>
      </c>
      <c r="DJ89" s="36">
        <v>265.58600000000001</v>
      </c>
      <c r="DK89" s="36">
        <v>266.30900000000003</v>
      </c>
      <c r="DL89" s="36">
        <v>267.84399999999999</v>
      </c>
      <c r="DM89" s="66">
        <f t="shared" si="31"/>
        <v>2569.4830000000002</v>
      </c>
      <c r="DN89" s="36">
        <v>261.798</v>
      </c>
      <c r="DO89" s="36">
        <v>243.24</v>
      </c>
      <c r="DP89" s="36">
        <v>293.226</v>
      </c>
      <c r="DQ89" s="36">
        <v>281.11200000000002</v>
      </c>
      <c r="DR89" s="36">
        <v>309.31599999999997</v>
      </c>
      <c r="DS89" s="36">
        <v>301.399</v>
      </c>
      <c r="DT89" s="36">
        <v>290.65100000000001</v>
      </c>
      <c r="DU89" s="36">
        <v>305.916</v>
      </c>
      <c r="DV89" s="36">
        <v>304.95</v>
      </c>
      <c r="DW89" s="36">
        <v>308.87</v>
      </c>
      <c r="DX89" s="36">
        <v>309.53300000000002</v>
      </c>
      <c r="DY89" s="36">
        <v>312.29399999999998</v>
      </c>
      <c r="DZ89" s="66">
        <f t="shared" si="32"/>
        <v>3522.3049999999994</v>
      </c>
      <c r="EA89" s="36">
        <v>303.72000000000003</v>
      </c>
      <c r="EB89" s="36">
        <v>299.14499999999998</v>
      </c>
      <c r="EC89" s="36">
        <v>307.71199999999999</v>
      </c>
      <c r="ED89" s="36">
        <v>331.50799999999998</v>
      </c>
      <c r="EE89" s="36">
        <v>335.89699999999999</v>
      </c>
      <c r="EF89" s="36">
        <v>320.91399999999999</v>
      </c>
      <c r="EG89" s="36">
        <v>330.65100000000001</v>
      </c>
      <c r="EH89" s="36">
        <v>330.07</v>
      </c>
      <c r="EI89" s="36">
        <v>329.66300000000001</v>
      </c>
      <c r="EJ89" s="36">
        <v>339.04300000000001</v>
      </c>
      <c r="EK89" s="36">
        <v>332.50099999999998</v>
      </c>
      <c r="EL89" s="36">
        <v>348.923</v>
      </c>
      <c r="EM89" s="66">
        <f t="shared" si="33"/>
        <v>3909.7470000000003</v>
      </c>
      <c r="EN89" s="36">
        <v>340.202</v>
      </c>
      <c r="EO89" s="36">
        <v>323.78300000000002</v>
      </c>
      <c r="EP89" s="36">
        <v>355.44499999999999</v>
      </c>
      <c r="EQ89" s="36">
        <v>339.14499999999998</v>
      </c>
      <c r="ER89" s="36">
        <v>362.58800000000002</v>
      </c>
      <c r="ES89" s="36">
        <v>341.50799999999998</v>
      </c>
      <c r="ET89" s="36">
        <v>340.714</v>
      </c>
      <c r="EU89" s="36">
        <v>340.37200000000001</v>
      </c>
      <c r="EV89" s="36">
        <v>353.53399999999999</v>
      </c>
      <c r="EW89" s="36">
        <v>354.089</v>
      </c>
      <c r="EX89" s="36">
        <v>348.76900000000001</v>
      </c>
      <c r="EY89" s="36">
        <v>360.77</v>
      </c>
      <c r="EZ89" s="66">
        <f t="shared" si="34"/>
        <v>4160.9189999999999</v>
      </c>
      <c r="FA89" s="36">
        <v>354.733</v>
      </c>
      <c r="FB89" s="36">
        <v>331.96</v>
      </c>
      <c r="FC89" s="36">
        <v>363.36</v>
      </c>
      <c r="FD89" s="36">
        <v>352.95400000000001</v>
      </c>
      <c r="FE89" s="36">
        <v>362.37200000000001</v>
      </c>
      <c r="FF89" s="36">
        <v>360.11399999999998</v>
      </c>
      <c r="FG89" s="36">
        <v>354.24900000000002</v>
      </c>
      <c r="FH89" s="36"/>
      <c r="FI89" s="36"/>
      <c r="FJ89" s="36"/>
      <c r="FK89" s="36"/>
      <c r="FL89" s="36"/>
      <c r="FM89" s="66">
        <f t="shared" si="35"/>
        <v>2479.7420000000002</v>
      </c>
    </row>
    <row r="90" spans="2:169" s="33" customFormat="1" ht="15" customHeight="1">
      <c r="B90" s="71" t="s">
        <v>137</v>
      </c>
      <c r="C90" s="36">
        <v>95.613</v>
      </c>
      <c r="D90" s="36">
        <v>139.90799999999999</v>
      </c>
      <c r="E90" s="36">
        <v>156.18700000000001</v>
      </c>
      <c r="F90" s="36">
        <v>131.43100000000001</v>
      </c>
      <c r="G90" s="36">
        <v>124.166</v>
      </c>
      <c r="H90" s="36">
        <v>142.91800000000001</v>
      </c>
      <c r="I90" s="36">
        <v>141.21</v>
      </c>
      <c r="J90" s="36">
        <v>152.93199999999999</v>
      </c>
      <c r="K90" s="36">
        <v>147.108</v>
      </c>
      <c r="L90" s="36">
        <v>161.54599999999999</v>
      </c>
      <c r="M90" s="36">
        <v>246.495</v>
      </c>
      <c r="N90" s="36">
        <v>273.26600000000002</v>
      </c>
      <c r="O90" s="36">
        <v>294.80700000000002</v>
      </c>
      <c r="P90" s="36">
        <v>289.49799999999999</v>
      </c>
      <c r="Q90" s="36">
        <v>306.83199999999999</v>
      </c>
      <c r="R90" s="36">
        <v>289.88499999999999</v>
      </c>
      <c r="S90" s="36">
        <v>281.64600000000002</v>
      </c>
      <c r="T90" s="36">
        <v>321.34500000000003</v>
      </c>
      <c r="U90" s="36">
        <v>309.94400000000002</v>
      </c>
      <c r="V90" s="36">
        <v>321.88600000000002</v>
      </c>
      <c r="W90" s="36">
        <v>326.44499999999999</v>
      </c>
      <c r="X90" s="36">
        <v>321.42200000000003</v>
      </c>
      <c r="Y90" s="36">
        <v>327.387</v>
      </c>
      <c r="Z90" s="36">
        <v>327.09899999999999</v>
      </c>
      <c r="AA90" s="36">
        <v>344.32</v>
      </c>
      <c r="AB90" s="36">
        <v>336.685</v>
      </c>
      <c r="AC90" s="36">
        <v>344.21899999999999</v>
      </c>
      <c r="AD90" s="36">
        <v>332.45699999999999</v>
      </c>
      <c r="AE90" s="36">
        <v>332.09899999999999</v>
      </c>
      <c r="AF90" s="36">
        <v>342.31</v>
      </c>
      <c r="AG90" s="36">
        <v>350.04599999999999</v>
      </c>
      <c r="AH90" s="36">
        <v>349.47399999999999</v>
      </c>
      <c r="AI90" s="36">
        <v>336.66399999999999</v>
      </c>
      <c r="AJ90" s="36">
        <v>324.24799999999999</v>
      </c>
      <c r="AK90" s="36">
        <v>333.85599999999999</v>
      </c>
      <c r="AL90" s="36">
        <v>331.74</v>
      </c>
      <c r="AM90" s="36">
        <v>329.71199999999999</v>
      </c>
      <c r="AN90" s="36">
        <v>319.56900000000002</v>
      </c>
      <c r="AO90" s="36">
        <v>337.59300000000002</v>
      </c>
      <c r="AP90" s="36">
        <v>323.73200000000003</v>
      </c>
      <c r="AQ90" s="36">
        <v>306.226</v>
      </c>
      <c r="AR90" s="36">
        <v>346.762</v>
      </c>
      <c r="AS90" s="36">
        <v>313.303</v>
      </c>
      <c r="AT90" s="36">
        <v>343.32600000000002</v>
      </c>
      <c r="AU90" s="36">
        <v>330.80399999999997</v>
      </c>
      <c r="AV90" s="36">
        <v>321.76299999999998</v>
      </c>
      <c r="AW90" s="36">
        <v>335.47800000000001</v>
      </c>
      <c r="AX90" s="36">
        <v>324.96100000000001</v>
      </c>
      <c r="AY90" s="36">
        <v>325.75700000000001</v>
      </c>
      <c r="AZ90" s="36">
        <v>319.625</v>
      </c>
      <c r="BA90" s="36">
        <v>315.61500000000001</v>
      </c>
      <c r="BB90" s="36">
        <v>311.18299999999999</v>
      </c>
      <c r="BC90" s="36">
        <v>302.67599999999999</v>
      </c>
      <c r="BD90" s="36">
        <v>338.55399999999997</v>
      </c>
      <c r="BE90" s="36">
        <v>322.47500000000002</v>
      </c>
      <c r="BF90" s="36">
        <v>356.40100000000001</v>
      </c>
      <c r="BG90" s="36">
        <v>348.529</v>
      </c>
      <c r="BH90" s="36">
        <v>355.18400000000003</v>
      </c>
      <c r="BI90" s="36">
        <v>381.74200000000002</v>
      </c>
      <c r="BJ90" s="36">
        <v>388.57499999999999</v>
      </c>
      <c r="BK90" s="36">
        <v>415.58600000000001</v>
      </c>
      <c r="BL90" s="36">
        <v>417.08699999999999</v>
      </c>
      <c r="BM90" s="36">
        <v>431.053</v>
      </c>
      <c r="BN90" s="36">
        <v>437</v>
      </c>
      <c r="BO90" s="36">
        <v>419.96800000000002</v>
      </c>
      <c r="BP90" s="36">
        <v>489.95800000000003</v>
      </c>
      <c r="BQ90" s="36">
        <v>492.709</v>
      </c>
      <c r="BR90" s="36">
        <v>553.572</v>
      </c>
      <c r="BS90" s="36">
        <v>514.20100000000002</v>
      </c>
      <c r="BT90" s="36">
        <v>550.4</v>
      </c>
      <c r="BU90" s="36">
        <v>592.30999999999995</v>
      </c>
      <c r="BV90" s="36">
        <v>568.51800000000003</v>
      </c>
      <c r="BW90" s="36">
        <v>589.173</v>
      </c>
      <c r="BX90" s="36">
        <v>580.57899999999995</v>
      </c>
      <c r="BY90" s="36">
        <v>593.18399999999997</v>
      </c>
      <c r="BZ90" s="51">
        <f t="shared" si="29"/>
        <v>6381.5720000000001</v>
      </c>
      <c r="CA90" s="36">
        <v>585.43600000000004</v>
      </c>
      <c r="CB90" s="36">
        <v>562.42899999999997</v>
      </c>
      <c r="CC90" s="36">
        <v>328.49</v>
      </c>
      <c r="CD90" s="36">
        <v>70.17</v>
      </c>
      <c r="CE90" s="36">
        <v>86.721000000000004</v>
      </c>
      <c r="CF90" s="36">
        <v>98.772999999999996</v>
      </c>
      <c r="CG90" s="36">
        <v>113.026</v>
      </c>
      <c r="CH90" s="36">
        <v>119.024</v>
      </c>
      <c r="CI90" s="36">
        <v>117.977</v>
      </c>
      <c r="CJ90" s="36">
        <v>125.89400000000001</v>
      </c>
      <c r="CK90" s="36">
        <v>125.95399999999999</v>
      </c>
      <c r="CL90" s="36">
        <v>178.27500000000001</v>
      </c>
      <c r="CM90" s="66">
        <f t="shared" si="23"/>
        <v>2512.1689999999999</v>
      </c>
      <c r="CN90" s="36">
        <v>212.01300000000001</v>
      </c>
      <c r="CO90" s="36">
        <v>142.05000000000001</v>
      </c>
      <c r="CP90" s="36">
        <v>218.06700000000001</v>
      </c>
      <c r="CQ90" s="36">
        <v>202.613</v>
      </c>
      <c r="CR90" s="36">
        <v>228.05</v>
      </c>
      <c r="CS90" s="36">
        <v>238.99100000000001</v>
      </c>
      <c r="CT90" s="36">
        <v>234.803</v>
      </c>
      <c r="CU90" s="36">
        <v>220.68700000000001</v>
      </c>
      <c r="CV90" s="36">
        <v>226.114</v>
      </c>
      <c r="CW90" s="36">
        <v>217.00800000000001</v>
      </c>
      <c r="CX90" s="36">
        <v>230.55199999999999</v>
      </c>
      <c r="CY90" s="36">
        <v>253</v>
      </c>
      <c r="CZ90" s="66">
        <f t="shared" si="30"/>
        <v>2623.9479999999999</v>
      </c>
      <c r="DA90" s="36">
        <v>246.67500000000001</v>
      </c>
      <c r="DB90" s="36">
        <v>242.542</v>
      </c>
      <c r="DC90" s="36">
        <v>275.387</v>
      </c>
      <c r="DD90" s="36">
        <v>301.90899999999999</v>
      </c>
      <c r="DE90" s="36">
        <v>384.983</v>
      </c>
      <c r="DF90" s="36">
        <v>400.84</v>
      </c>
      <c r="DG90" s="36">
        <v>403.34</v>
      </c>
      <c r="DH90" s="36">
        <v>443.50799999999998</v>
      </c>
      <c r="DI90" s="36">
        <v>468.49200000000002</v>
      </c>
      <c r="DJ90" s="36">
        <v>480.06599999999997</v>
      </c>
      <c r="DK90" s="36">
        <v>485.79700000000003</v>
      </c>
      <c r="DL90" s="36">
        <v>487.35399999999998</v>
      </c>
      <c r="DM90" s="66">
        <f t="shared" si="31"/>
        <v>4620.893</v>
      </c>
      <c r="DN90" s="36">
        <v>486.68400000000003</v>
      </c>
      <c r="DO90" s="36">
        <v>448.82799999999997</v>
      </c>
      <c r="DP90" s="36">
        <v>550.23</v>
      </c>
      <c r="DQ90" s="36">
        <v>521.00599999999997</v>
      </c>
      <c r="DR90" s="36">
        <v>560.59299999999996</v>
      </c>
      <c r="DS90" s="36">
        <v>505.83</v>
      </c>
      <c r="DT90" s="36">
        <v>541.70799999999997</v>
      </c>
      <c r="DU90" s="36">
        <v>567.30200000000002</v>
      </c>
      <c r="DV90" s="36">
        <v>571.27</v>
      </c>
      <c r="DW90" s="36">
        <v>583.98699999999997</v>
      </c>
      <c r="DX90" s="36">
        <v>571.34400000000005</v>
      </c>
      <c r="DY90" s="36">
        <v>564.625</v>
      </c>
      <c r="DZ90" s="66">
        <f t="shared" si="32"/>
        <v>6473.4069999999992</v>
      </c>
      <c r="EA90" s="36">
        <v>558.81700000000001</v>
      </c>
      <c r="EB90" s="36">
        <v>542.65</v>
      </c>
      <c r="EC90" s="36">
        <v>564.00300000000004</v>
      </c>
      <c r="ED90" s="36">
        <v>614.68299999999999</v>
      </c>
      <c r="EE90" s="36">
        <v>622.46299999999997</v>
      </c>
      <c r="EF90" s="36">
        <v>549.755</v>
      </c>
      <c r="EG90" s="36">
        <v>591.90300000000002</v>
      </c>
      <c r="EH90" s="36">
        <v>593.15499999999997</v>
      </c>
      <c r="EI90" s="36">
        <v>597.59799999999996</v>
      </c>
      <c r="EJ90" s="36">
        <v>611.45899999999995</v>
      </c>
      <c r="EK90" s="36">
        <v>591.42600000000004</v>
      </c>
      <c r="EL90" s="36">
        <v>622.31799999999998</v>
      </c>
      <c r="EM90" s="66">
        <f t="shared" si="33"/>
        <v>7060.2300000000005</v>
      </c>
      <c r="EN90" s="36">
        <v>627.37800000000004</v>
      </c>
      <c r="EO90" s="36">
        <v>570.07799999999997</v>
      </c>
      <c r="EP90" s="36">
        <v>640.67899999999997</v>
      </c>
      <c r="EQ90" s="36">
        <v>624.58399999999995</v>
      </c>
      <c r="ER90" s="36">
        <v>655.66300000000001</v>
      </c>
      <c r="ES90" s="36">
        <v>606.80100000000004</v>
      </c>
      <c r="ET90" s="36">
        <v>624.57299999999998</v>
      </c>
      <c r="EU90" s="36">
        <v>629.31600000000003</v>
      </c>
      <c r="EV90" s="36">
        <v>661.40099999999995</v>
      </c>
      <c r="EW90" s="36">
        <v>673.41899999999998</v>
      </c>
      <c r="EX90" s="36">
        <v>661.85299999999995</v>
      </c>
      <c r="EY90" s="36">
        <v>673.34100000000001</v>
      </c>
      <c r="EZ90" s="66">
        <f t="shared" si="34"/>
        <v>7649.0860000000002</v>
      </c>
      <c r="FA90" s="36">
        <v>671.19799999999998</v>
      </c>
      <c r="FB90" s="36">
        <v>619.91899999999998</v>
      </c>
      <c r="FC90" s="36">
        <v>703.17499999999995</v>
      </c>
      <c r="FD90" s="36">
        <v>672.15300000000002</v>
      </c>
      <c r="FE90" s="36">
        <v>692.89400000000001</v>
      </c>
      <c r="FF90" s="36">
        <v>691.18600000000004</v>
      </c>
      <c r="FG90" s="36">
        <v>674.63400000000001</v>
      </c>
      <c r="FH90" s="36"/>
      <c r="FI90" s="36"/>
      <c r="FJ90" s="36"/>
      <c r="FK90" s="36"/>
      <c r="FL90" s="36"/>
      <c r="FM90" s="66">
        <f t="shared" si="35"/>
        <v>4725.1589999999997</v>
      </c>
    </row>
    <row r="91" spans="2:169" s="33" customFormat="1" ht="15" customHeight="1">
      <c r="B91" s="71" t="s">
        <v>138</v>
      </c>
      <c r="C91" s="36">
        <v>140.595</v>
      </c>
      <c r="D91" s="36">
        <v>190.999</v>
      </c>
      <c r="E91" s="36">
        <v>210.851</v>
      </c>
      <c r="F91" s="36">
        <v>182.40700000000001</v>
      </c>
      <c r="G91" s="36">
        <v>177.8</v>
      </c>
      <c r="H91" s="36">
        <v>192.71100000000001</v>
      </c>
      <c r="I91" s="36">
        <v>182.655</v>
      </c>
      <c r="J91" s="36">
        <v>212.70599999999999</v>
      </c>
      <c r="K91" s="36">
        <v>205.9</v>
      </c>
      <c r="L91" s="36">
        <v>233.946</v>
      </c>
      <c r="M91" s="36">
        <v>319.14800000000002</v>
      </c>
      <c r="N91" s="36">
        <v>420.34100000000001</v>
      </c>
      <c r="O91" s="36">
        <v>450.88400000000001</v>
      </c>
      <c r="P91" s="36">
        <v>431.56400000000002</v>
      </c>
      <c r="Q91" s="36">
        <v>451.59800000000001</v>
      </c>
      <c r="R91" s="36">
        <v>430.77199999999999</v>
      </c>
      <c r="S91" s="36">
        <v>416.17</v>
      </c>
      <c r="T91" s="36">
        <v>463.74299999999999</v>
      </c>
      <c r="U91" s="36">
        <v>451.26499999999999</v>
      </c>
      <c r="V91" s="36">
        <v>468.59100000000001</v>
      </c>
      <c r="W91" s="36">
        <v>463.76499999999999</v>
      </c>
      <c r="X91" s="36">
        <v>455.28399999999999</v>
      </c>
      <c r="Y91" s="36">
        <v>470.63400000000001</v>
      </c>
      <c r="Z91" s="36">
        <v>465.85300000000001</v>
      </c>
      <c r="AA91" s="36">
        <v>434.34899999999999</v>
      </c>
      <c r="AB91" s="36">
        <v>461.80799999999999</v>
      </c>
      <c r="AC91" s="36">
        <v>476.83800000000002</v>
      </c>
      <c r="AD91" s="36">
        <v>454.08499999999998</v>
      </c>
      <c r="AE91" s="36">
        <v>434.07400000000001</v>
      </c>
      <c r="AF91" s="36">
        <v>427.19799999999998</v>
      </c>
      <c r="AG91" s="36">
        <v>447.69799999999998</v>
      </c>
      <c r="AH91" s="36">
        <v>452.262</v>
      </c>
      <c r="AI91" s="36">
        <v>439.565</v>
      </c>
      <c r="AJ91" s="36">
        <v>431.85899999999998</v>
      </c>
      <c r="AK91" s="36">
        <v>443.81200000000001</v>
      </c>
      <c r="AL91" s="36">
        <v>437.26799999999997</v>
      </c>
      <c r="AM91" s="36">
        <v>439.71899999999999</v>
      </c>
      <c r="AN91" s="36">
        <v>429.05900000000003</v>
      </c>
      <c r="AO91" s="36">
        <v>439.72899999999998</v>
      </c>
      <c r="AP91" s="36">
        <v>427.63299999999998</v>
      </c>
      <c r="AQ91" s="36">
        <v>413.99200000000002</v>
      </c>
      <c r="AR91" s="36">
        <v>454.13400000000001</v>
      </c>
      <c r="AS91" s="36">
        <v>415.36500000000001</v>
      </c>
      <c r="AT91" s="36">
        <v>437.678</v>
      </c>
      <c r="AU91" s="36">
        <v>413.47699999999998</v>
      </c>
      <c r="AV91" s="36">
        <v>401.25799999999998</v>
      </c>
      <c r="AW91" s="36">
        <v>428.39400000000001</v>
      </c>
      <c r="AX91" s="36">
        <v>422.28800000000001</v>
      </c>
      <c r="AY91" s="36">
        <v>420.68599999999998</v>
      </c>
      <c r="AZ91" s="36">
        <v>413.13600000000002</v>
      </c>
      <c r="BA91" s="36">
        <v>415.22300000000001</v>
      </c>
      <c r="BB91" s="36">
        <v>403.56799999999998</v>
      </c>
      <c r="BC91" s="36">
        <v>409.81099999999998</v>
      </c>
      <c r="BD91" s="36">
        <v>453.48700000000002</v>
      </c>
      <c r="BE91" s="36">
        <v>451.85</v>
      </c>
      <c r="BF91" s="36">
        <v>468.80799999999999</v>
      </c>
      <c r="BG91" s="36">
        <v>467.702</v>
      </c>
      <c r="BH91" s="36">
        <v>491.20299999999997</v>
      </c>
      <c r="BI91" s="36">
        <v>547.12400000000002</v>
      </c>
      <c r="BJ91" s="36">
        <v>550.54700000000003</v>
      </c>
      <c r="BK91" s="36">
        <v>576.71500000000003</v>
      </c>
      <c r="BL91" s="36">
        <v>587.04200000000003</v>
      </c>
      <c r="BM91" s="36">
        <v>611.22900000000004</v>
      </c>
      <c r="BN91" s="36">
        <v>620</v>
      </c>
      <c r="BO91" s="36">
        <v>611.072</v>
      </c>
      <c r="BP91" s="36">
        <v>705.41600000000005</v>
      </c>
      <c r="BQ91" s="36">
        <v>705.78499999999997</v>
      </c>
      <c r="BR91" s="36">
        <v>786.65200000000004</v>
      </c>
      <c r="BS91" s="36">
        <v>726.75</v>
      </c>
      <c r="BT91" s="36">
        <v>770.476</v>
      </c>
      <c r="BU91" s="36">
        <v>845.24699999999996</v>
      </c>
      <c r="BV91" s="36">
        <v>807.346</v>
      </c>
      <c r="BW91" s="36">
        <v>848.01099999999997</v>
      </c>
      <c r="BX91" s="36">
        <v>821.42700000000002</v>
      </c>
      <c r="BY91" s="36">
        <v>841.88800000000003</v>
      </c>
      <c r="BZ91" s="51">
        <f t="shared" si="29"/>
        <v>9090.0700000000015</v>
      </c>
      <c r="CA91" s="36">
        <v>848.745</v>
      </c>
      <c r="CB91" s="36">
        <v>845.24300000000005</v>
      </c>
      <c r="CC91" s="36">
        <v>469.26</v>
      </c>
      <c r="CD91" s="36">
        <v>122.16800000000001</v>
      </c>
      <c r="CE91" s="36">
        <v>146.18600000000001</v>
      </c>
      <c r="CF91" s="36">
        <v>156.30699999999999</v>
      </c>
      <c r="CG91" s="36">
        <v>181.74100000000001</v>
      </c>
      <c r="CH91" s="36">
        <v>189.172</v>
      </c>
      <c r="CI91" s="36">
        <v>181.90299999999999</v>
      </c>
      <c r="CJ91" s="36">
        <v>186.20500000000001</v>
      </c>
      <c r="CK91" s="36">
        <v>181.54900000000001</v>
      </c>
      <c r="CL91" s="36">
        <v>268.82400000000001</v>
      </c>
      <c r="CM91" s="66">
        <f t="shared" si="23"/>
        <v>3777.3029999999999</v>
      </c>
      <c r="CN91" s="36">
        <v>302.37400000000002</v>
      </c>
      <c r="CO91" s="36">
        <v>222.31800000000001</v>
      </c>
      <c r="CP91" s="36">
        <v>321.613</v>
      </c>
      <c r="CQ91" s="36">
        <v>308.74400000000003</v>
      </c>
      <c r="CR91" s="36">
        <v>356.96699999999998</v>
      </c>
      <c r="CS91" s="36">
        <v>373.452</v>
      </c>
      <c r="CT91" s="36">
        <v>366.17599999999999</v>
      </c>
      <c r="CU91" s="36">
        <v>344.20299999999997</v>
      </c>
      <c r="CV91" s="36">
        <v>354.63900000000001</v>
      </c>
      <c r="CW91" s="36">
        <v>351.28300000000002</v>
      </c>
      <c r="CX91" s="36">
        <v>358.375</v>
      </c>
      <c r="CY91" s="36">
        <v>395.74099999999999</v>
      </c>
      <c r="CZ91" s="66">
        <f t="shared" si="30"/>
        <v>4055.8850000000002</v>
      </c>
      <c r="DA91" s="36">
        <v>370.39100000000002</v>
      </c>
      <c r="DB91" s="36">
        <v>363.83199999999999</v>
      </c>
      <c r="DC91" s="36">
        <v>398.51100000000002</v>
      </c>
      <c r="DD91" s="36">
        <v>446.661</v>
      </c>
      <c r="DE91" s="36">
        <v>554.96</v>
      </c>
      <c r="DF91" s="36">
        <v>572.39700000000005</v>
      </c>
      <c r="DG91" s="36">
        <v>576.423</v>
      </c>
      <c r="DH91" s="36">
        <v>639.20399999999995</v>
      </c>
      <c r="DI91" s="36">
        <v>684.36400000000003</v>
      </c>
      <c r="DJ91" s="36">
        <v>707.03899999999999</v>
      </c>
      <c r="DK91" s="36">
        <v>699.94200000000001</v>
      </c>
      <c r="DL91" s="36">
        <v>687.16600000000005</v>
      </c>
      <c r="DM91" s="66">
        <f t="shared" si="31"/>
        <v>6700.89</v>
      </c>
      <c r="DN91" s="36">
        <v>697.59900000000005</v>
      </c>
      <c r="DO91" s="36">
        <v>651.66</v>
      </c>
      <c r="DP91" s="36">
        <v>788.72900000000004</v>
      </c>
      <c r="DQ91" s="36">
        <v>738.322</v>
      </c>
      <c r="DR91" s="36">
        <v>815.66600000000005</v>
      </c>
      <c r="DS91" s="36">
        <v>783.79100000000005</v>
      </c>
      <c r="DT91" s="36">
        <v>762.69299999999998</v>
      </c>
      <c r="DU91" s="36">
        <v>817.43600000000004</v>
      </c>
      <c r="DV91" s="36">
        <v>822.303</v>
      </c>
      <c r="DW91" s="36">
        <v>844.18600000000004</v>
      </c>
      <c r="DX91" s="36">
        <v>822.62199999999996</v>
      </c>
      <c r="DY91" s="36">
        <v>809.10799999999995</v>
      </c>
      <c r="DZ91" s="66">
        <f t="shared" si="32"/>
        <v>9354.1149999999998</v>
      </c>
      <c r="EA91" s="36">
        <v>785.774</v>
      </c>
      <c r="EB91" s="36">
        <v>782.53599999999994</v>
      </c>
      <c r="EC91" s="36">
        <v>806.85400000000004</v>
      </c>
      <c r="ED91" s="36">
        <v>883.21199999999999</v>
      </c>
      <c r="EE91" s="36">
        <v>881.43700000000001</v>
      </c>
      <c r="EF91" s="36">
        <v>828.36500000000001</v>
      </c>
      <c r="EG91" s="36">
        <v>843.94500000000005</v>
      </c>
      <c r="EH91" s="36">
        <v>859.48400000000004</v>
      </c>
      <c r="EI91" s="36">
        <v>859.596</v>
      </c>
      <c r="EJ91" s="36">
        <v>888.53899999999999</v>
      </c>
      <c r="EK91" s="36">
        <v>869.94</v>
      </c>
      <c r="EL91" s="36">
        <v>890.75099999999998</v>
      </c>
      <c r="EM91" s="66">
        <f t="shared" si="33"/>
        <v>10180.433000000001</v>
      </c>
      <c r="EN91" s="36">
        <v>872.90599999999995</v>
      </c>
      <c r="EO91" s="36">
        <v>814.41300000000001</v>
      </c>
      <c r="EP91" s="36">
        <v>914.57600000000002</v>
      </c>
      <c r="EQ91" s="36">
        <v>912.19299999999998</v>
      </c>
      <c r="ER91" s="36">
        <v>952.81399999999996</v>
      </c>
      <c r="ES91" s="36">
        <v>888.56100000000004</v>
      </c>
      <c r="ET91" s="36">
        <v>878.08</v>
      </c>
      <c r="EU91" s="36">
        <v>890.76400000000001</v>
      </c>
      <c r="EV91" s="36">
        <v>947.48699999999997</v>
      </c>
      <c r="EW91" s="36">
        <v>958.72299999999996</v>
      </c>
      <c r="EX91" s="36">
        <v>925.06600000000003</v>
      </c>
      <c r="EY91" s="36">
        <v>946.03</v>
      </c>
      <c r="EZ91" s="66">
        <f t="shared" si="34"/>
        <v>10901.613000000001</v>
      </c>
      <c r="FA91" s="36">
        <v>914.42899999999997</v>
      </c>
      <c r="FB91" s="36">
        <v>858.82899999999995</v>
      </c>
      <c r="FC91" s="36">
        <v>971.04600000000005</v>
      </c>
      <c r="FD91" s="36">
        <v>949.44</v>
      </c>
      <c r="FE91" s="36">
        <v>991.43499999999995</v>
      </c>
      <c r="FF91" s="36">
        <v>989.83900000000006</v>
      </c>
      <c r="FG91" s="36">
        <v>950.43700000000001</v>
      </c>
      <c r="FH91" s="36"/>
      <c r="FI91" s="36"/>
      <c r="FJ91" s="36"/>
      <c r="FK91" s="36"/>
      <c r="FL91" s="36"/>
      <c r="FM91" s="66">
        <f t="shared" si="35"/>
        <v>6625.4549999999999</v>
      </c>
    </row>
    <row r="92" spans="2:169" s="33" customFormat="1" ht="15" customHeight="1">
      <c r="B92" s="71" t="s">
        <v>139</v>
      </c>
      <c r="C92" s="36">
        <v>124.622</v>
      </c>
      <c r="D92" s="36">
        <v>80.929000000000002</v>
      </c>
      <c r="E92" s="36">
        <v>83.335999999999999</v>
      </c>
      <c r="F92" s="36">
        <v>78.843999999999994</v>
      </c>
      <c r="G92" s="36">
        <v>73.700999999999993</v>
      </c>
      <c r="H92" s="36">
        <v>82.400999999999996</v>
      </c>
      <c r="I92" s="36">
        <v>80.290999999999997</v>
      </c>
      <c r="J92" s="36">
        <v>88.063999999999993</v>
      </c>
      <c r="K92" s="36">
        <v>85.635999999999996</v>
      </c>
      <c r="L92" s="36">
        <v>92.608999999999995</v>
      </c>
      <c r="M92" s="36">
        <v>132.92699999999999</v>
      </c>
      <c r="N92" s="36">
        <v>143.137</v>
      </c>
      <c r="O92" s="36">
        <v>150.06399999999999</v>
      </c>
      <c r="P92" s="36">
        <v>145.94900000000001</v>
      </c>
      <c r="Q92" s="36">
        <v>154.762</v>
      </c>
      <c r="R92" s="36">
        <v>162.892</v>
      </c>
      <c r="S92" s="36">
        <v>157.55500000000001</v>
      </c>
      <c r="T92" s="36">
        <v>173.06399999999999</v>
      </c>
      <c r="U92" s="36">
        <v>164.983</v>
      </c>
      <c r="V92" s="36">
        <v>175.435</v>
      </c>
      <c r="W92" s="36">
        <v>179.01499999999999</v>
      </c>
      <c r="X92" s="36">
        <v>178.01599999999999</v>
      </c>
      <c r="Y92" s="36">
        <v>188.029</v>
      </c>
      <c r="Z92" s="36">
        <v>192.01599999999999</v>
      </c>
      <c r="AA92" s="36">
        <v>328.33699999999999</v>
      </c>
      <c r="AB92" s="36">
        <v>201.11699999999999</v>
      </c>
      <c r="AC92" s="36">
        <v>196.554</v>
      </c>
      <c r="AD92" s="36">
        <v>193.833</v>
      </c>
      <c r="AE92" s="36">
        <v>204.40199999999999</v>
      </c>
      <c r="AF92" s="36">
        <v>215.54599999999999</v>
      </c>
      <c r="AG92" s="36">
        <v>214.96199999999999</v>
      </c>
      <c r="AH92" s="36">
        <v>210.833</v>
      </c>
      <c r="AI92" s="36">
        <v>206.18600000000001</v>
      </c>
      <c r="AJ92" s="36">
        <v>195.85499999999999</v>
      </c>
      <c r="AK92" s="36">
        <v>215.42599999999999</v>
      </c>
      <c r="AL92" s="36">
        <v>211.047</v>
      </c>
      <c r="AM92" s="36">
        <v>211.16900000000001</v>
      </c>
      <c r="AN92" s="36">
        <v>248.096</v>
      </c>
      <c r="AO92" s="36">
        <v>217.22200000000001</v>
      </c>
      <c r="AP92" s="36">
        <v>212.62100000000001</v>
      </c>
      <c r="AQ92" s="36">
        <v>198.66399999999999</v>
      </c>
      <c r="AR92" s="36">
        <v>231.60900000000001</v>
      </c>
      <c r="AS92" s="36">
        <v>207.18299999999999</v>
      </c>
      <c r="AT92" s="36">
        <v>238.12100000000001</v>
      </c>
      <c r="AU92" s="36">
        <v>231.166</v>
      </c>
      <c r="AV92" s="36">
        <v>220.97800000000001</v>
      </c>
      <c r="AW92" s="36">
        <v>232.94399999999999</v>
      </c>
      <c r="AX92" s="36">
        <v>243.892</v>
      </c>
      <c r="AY92" s="36">
        <v>239.37200000000001</v>
      </c>
      <c r="AZ92" s="36">
        <v>241.36600000000001</v>
      </c>
      <c r="BA92" s="36">
        <v>225.99100000000001</v>
      </c>
      <c r="BB92" s="36">
        <v>238.52600000000001</v>
      </c>
      <c r="BC92" s="36">
        <v>222.506</v>
      </c>
      <c r="BD92" s="36">
        <v>241.63800000000001</v>
      </c>
      <c r="BE92" s="36">
        <v>243.477</v>
      </c>
      <c r="BF92" s="36">
        <v>251.751</v>
      </c>
      <c r="BG92" s="36">
        <v>233.80600000000001</v>
      </c>
      <c r="BH92" s="36">
        <v>244.29900000000001</v>
      </c>
      <c r="BI92" s="36">
        <v>244.47499999999999</v>
      </c>
      <c r="BJ92" s="36">
        <v>238.96600000000001</v>
      </c>
      <c r="BK92" s="36">
        <v>258.13799999999998</v>
      </c>
      <c r="BL92" s="36">
        <v>245.28700000000001</v>
      </c>
      <c r="BM92" s="36">
        <v>242.215</v>
      </c>
      <c r="BN92" s="36">
        <v>247</v>
      </c>
      <c r="BO92" s="36">
        <v>235.482</v>
      </c>
      <c r="BP92" s="36">
        <v>266.13799999999998</v>
      </c>
      <c r="BQ92" s="36">
        <v>258.87400000000002</v>
      </c>
      <c r="BR92" s="36">
        <v>285.995</v>
      </c>
      <c r="BS92" s="36">
        <v>275.85899999999998</v>
      </c>
      <c r="BT92" s="36">
        <v>292.85599999999999</v>
      </c>
      <c r="BU92" s="36">
        <v>306.10899999999998</v>
      </c>
      <c r="BV92" s="36">
        <v>295.91000000000003</v>
      </c>
      <c r="BW92" s="36">
        <v>308.76400000000001</v>
      </c>
      <c r="BX92" s="36">
        <v>302.66000000000003</v>
      </c>
      <c r="BY92" s="36">
        <v>304.52699999999999</v>
      </c>
      <c r="BZ92" s="51">
        <f t="shared" si="29"/>
        <v>3380.174</v>
      </c>
      <c r="CA92" s="36">
        <v>308.02</v>
      </c>
      <c r="CB92" s="36">
        <v>295.48599999999999</v>
      </c>
      <c r="CC92" s="36">
        <v>176.709</v>
      </c>
      <c r="CD92" s="36">
        <v>40.487000000000002</v>
      </c>
      <c r="CE92" s="36">
        <v>63.363</v>
      </c>
      <c r="CF92" s="36">
        <v>84.566000000000003</v>
      </c>
      <c r="CG92" s="36">
        <v>98.006</v>
      </c>
      <c r="CH92" s="36">
        <v>96.257999999999996</v>
      </c>
      <c r="CI92" s="36">
        <v>103.208</v>
      </c>
      <c r="CJ92" s="36">
        <v>119.366</v>
      </c>
      <c r="CK92" s="36">
        <v>124.04900000000001</v>
      </c>
      <c r="CL92" s="36">
        <v>135.61600000000001</v>
      </c>
      <c r="CM92" s="66">
        <f t="shared" si="23"/>
        <v>1645.134</v>
      </c>
      <c r="CN92" s="36">
        <v>134.93799999999999</v>
      </c>
      <c r="CO92" s="36">
        <v>101.22199999999999</v>
      </c>
      <c r="CP92" s="36">
        <v>136.863</v>
      </c>
      <c r="CQ92" s="36">
        <v>124.541</v>
      </c>
      <c r="CR92" s="36">
        <v>139.99</v>
      </c>
      <c r="CS92" s="36">
        <v>143.07599999999999</v>
      </c>
      <c r="CT92" s="36">
        <v>161.18</v>
      </c>
      <c r="CU92" s="36">
        <v>158.72999999999999</v>
      </c>
      <c r="CV92" s="36">
        <v>162.65100000000001</v>
      </c>
      <c r="CW92" s="36">
        <v>159.43199999999999</v>
      </c>
      <c r="CX92" s="36">
        <v>166.22399999999999</v>
      </c>
      <c r="CY92" s="36">
        <v>176.86699999999999</v>
      </c>
      <c r="CZ92" s="66">
        <f t="shared" si="30"/>
        <v>1765.7139999999999</v>
      </c>
      <c r="DA92" s="36">
        <v>155.52600000000001</v>
      </c>
      <c r="DB92" s="36">
        <v>170.8</v>
      </c>
      <c r="DC92" s="36">
        <v>202.52099999999999</v>
      </c>
      <c r="DD92" s="36">
        <v>183.435</v>
      </c>
      <c r="DE92" s="36">
        <v>215.47300000000001</v>
      </c>
      <c r="DF92" s="36">
        <v>219.91</v>
      </c>
      <c r="DG92" s="36">
        <v>218.10599999999999</v>
      </c>
      <c r="DH92" s="36">
        <v>236.39599999999999</v>
      </c>
      <c r="DI92" s="36">
        <v>248.50200000000001</v>
      </c>
      <c r="DJ92" s="36">
        <v>316.08999999999997</v>
      </c>
      <c r="DK92" s="36">
        <v>261.05200000000002</v>
      </c>
      <c r="DL92" s="36">
        <v>264.87599999999998</v>
      </c>
      <c r="DM92" s="66">
        <f t="shared" si="31"/>
        <v>2692.6869999999999</v>
      </c>
      <c r="DN92" s="36">
        <v>258.779</v>
      </c>
      <c r="DO92" s="36">
        <v>239.61600000000001</v>
      </c>
      <c r="DP92" s="36">
        <v>285.827</v>
      </c>
      <c r="DQ92" s="36">
        <v>257.98899999999998</v>
      </c>
      <c r="DR92" s="36">
        <v>291.33699999999999</v>
      </c>
      <c r="DS92" s="36">
        <v>287.56700000000001</v>
      </c>
      <c r="DT92" s="36">
        <v>281.44900000000001</v>
      </c>
      <c r="DU92" s="36">
        <v>303.09800000000001</v>
      </c>
      <c r="DV92" s="36">
        <v>292.51100000000002</v>
      </c>
      <c r="DW92" s="36">
        <v>304.339</v>
      </c>
      <c r="DX92" s="36">
        <v>299.12400000000002</v>
      </c>
      <c r="DY92" s="36">
        <v>286.43400000000003</v>
      </c>
      <c r="DZ92" s="66">
        <f t="shared" si="32"/>
        <v>3388.0700000000006</v>
      </c>
      <c r="EA92" s="36">
        <v>279.14800000000002</v>
      </c>
      <c r="EB92" s="36">
        <v>286.32600000000002</v>
      </c>
      <c r="EC92" s="36">
        <v>288.49</v>
      </c>
      <c r="ED92" s="36">
        <v>309.11799999999999</v>
      </c>
      <c r="EE92" s="36">
        <v>314.27499999999998</v>
      </c>
      <c r="EF92" s="36">
        <v>296.572</v>
      </c>
      <c r="EG92" s="36">
        <v>311.298</v>
      </c>
      <c r="EH92" s="36">
        <v>313.38799999999998</v>
      </c>
      <c r="EI92" s="36">
        <v>320.733</v>
      </c>
      <c r="EJ92" s="36">
        <v>327.17200000000003</v>
      </c>
      <c r="EK92" s="36">
        <v>371.09100000000001</v>
      </c>
      <c r="EL92" s="36">
        <v>325.15499999999997</v>
      </c>
      <c r="EM92" s="66">
        <f t="shared" si="33"/>
        <v>3742.7659999999996</v>
      </c>
      <c r="EN92" s="36">
        <v>339.17200000000003</v>
      </c>
      <c r="EO92" s="36">
        <v>312.23</v>
      </c>
      <c r="EP92" s="36">
        <v>350.67</v>
      </c>
      <c r="EQ92" s="36">
        <v>335.46</v>
      </c>
      <c r="ER92" s="36">
        <v>354.43299999999999</v>
      </c>
      <c r="ES92" s="36">
        <v>347.47300000000001</v>
      </c>
      <c r="ET92" s="36">
        <v>346.33100000000002</v>
      </c>
      <c r="EU92" s="36">
        <v>341.96600000000001</v>
      </c>
      <c r="EV92" s="36">
        <v>346.77699999999999</v>
      </c>
      <c r="EW92" s="36">
        <v>361.62299999999999</v>
      </c>
      <c r="EX92" s="36">
        <v>351.94900000000001</v>
      </c>
      <c r="EY92" s="36">
        <v>348.30399999999997</v>
      </c>
      <c r="EZ92" s="66">
        <f t="shared" si="34"/>
        <v>4136.3879999999999</v>
      </c>
      <c r="FA92" s="36">
        <v>355.21899999999999</v>
      </c>
      <c r="FB92" s="36">
        <v>334.74799999999999</v>
      </c>
      <c r="FC92" s="36">
        <v>378.28699999999998</v>
      </c>
      <c r="FD92" s="36">
        <v>356.822</v>
      </c>
      <c r="FE92" s="36">
        <v>372.81099999999998</v>
      </c>
      <c r="FF92" s="36">
        <v>375.78300000000002</v>
      </c>
      <c r="FG92" s="36">
        <v>364.834</v>
      </c>
      <c r="FH92" s="36"/>
      <c r="FI92" s="36"/>
      <c r="FJ92" s="36"/>
      <c r="FK92" s="36"/>
      <c r="FL92" s="36"/>
      <c r="FM92" s="66">
        <f t="shared" si="35"/>
        <v>2538.5039999999999</v>
      </c>
    </row>
    <row r="93" spans="2:169" s="33" customFormat="1" ht="15" customHeight="1">
      <c r="B93" s="71" t="s">
        <v>140</v>
      </c>
      <c r="C93" s="36">
        <v>79.418000000000006</v>
      </c>
      <c r="D93" s="36">
        <v>361.09800000000001</v>
      </c>
      <c r="E93" s="36">
        <v>359.41199999999998</v>
      </c>
      <c r="F93" s="36">
        <v>364.28199999999998</v>
      </c>
      <c r="G93" s="36">
        <v>342.85500000000002</v>
      </c>
      <c r="H93" s="36">
        <v>390.31799999999998</v>
      </c>
      <c r="I93" s="36">
        <v>393.262</v>
      </c>
      <c r="J93" s="36">
        <v>431.13900000000001</v>
      </c>
      <c r="K93" s="36">
        <v>419.34300000000002</v>
      </c>
      <c r="L93" s="36">
        <v>442.57900000000001</v>
      </c>
      <c r="M93" s="36">
        <v>677.06799999999998</v>
      </c>
      <c r="N93" s="36">
        <v>743.64300000000003</v>
      </c>
      <c r="O93" s="36">
        <v>786.18499999999995</v>
      </c>
      <c r="P93" s="36">
        <v>754.03700000000003</v>
      </c>
      <c r="Q93" s="36">
        <v>762.62300000000005</v>
      </c>
      <c r="R93" s="36">
        <v>744.649</v>
      </c>
      <c r="S93" s="36">
        <v>704.77</v>
      </c>
      <c r="T93" s="36">
        <v>811.53599999999994</v>
      </c>
      <c r="U93" s="36">
        <v>788.40899999999999</v>
      </c>
      <c r="V93" s="36">
        <v>819.24099999999999</v>
      </c>
      <c r="W93" s="36">
        <v>822.93</v>
      </c>
      <c r="X93" s="36">
        <v>803.34699999999998</v>
      </c>
      <c r="Y93" s="36">
        <v>833.803</v>
      </c>
      <c r="Z93" s="36">
        <v>829.65499999999997</v>
      </c>
      <c r="AA93" s="36">
        <v>508.41800000000001</v>
      </c>
      <c r="AB93" s="36">
        <v>781.26</v>
      </c>
      <c r="AC93" s="36">
        <v>790.75400000000002</v>
      </c>
      <c r="AD93" s="36">
        <v>788.05799999999999</v>
      </c>
      <c r="AE93" s="36">
        <v>773.50900000000001</v>
      </c>
      <c r="AF93" s="36">
        <v>798.12199999999996</v>
      </c>
      <c r="AG93" s="36">
        <v>832.245</v>
      </c>
      <c r="AH93" s="36">
        <v>833.95699999999999</v>
      </c>
      <c r="AI93" s="36">
        <v>784.69799999999998</v>
      </c>
      <c r="AJ93" s="36">
        <v>735.375</v>
      </c>
      <c r="AK93" s="36">
        <v>763.62199999999996</v>
      </c>
      <c r="AL93" s="36">
        <v>762.40499999999997</v>
      </c>
      <c r="AM93" s="36">
        <v>756.29700000000003</v>
      </c>
      <c r="AN93" s="36">
        <v>555.35299999999995</v>
      </c>
      <c r="AO93" s="36">
        <v>709.01900000000001</v>
      </c>
      <c r="AP93" s="36">
        <v>712.92100000000005</v>
      </c>
      <c r="AQ93" s="36">
        <v>680.41099999999994</v>
      </c>
      <c r="AR93" s="36">
        <v>769.01300000000003</v>
      </c>
      <c r="AS93" s="36">
        <v>690.68700000000001</v>
      </c>
      <c r="AT93" s="36">
        <v>725.97699999999998</v>
      </c>
      <c r="AU93" s="36">
        <v>682.57600000000002</v>
      </c>
      <c r="AV93" s="36">
        <v>676.37400000000002</v>
      </c>
      <c r="AW93" s="36">
        <v>741.45399999999995</v>
      </c>
      <c r="AX93" s="36">
        <v>686.15899999999999</v>
      </c>
      <c r="AY93" s="36">
        <v>739.53800000000001</v>
      </c>
      <c r="AZ93" s="36">
        <v>710.63199999999995</v>
      </c>
      <c r="BA93" s="36">
        <v>698.73400000000004</v>
      </c>
      <c r="BB93" s="36">
        <v>698.41600000000005</v>
      </c>
      <c r="BC93" s="36">
        <v>679.24199999999996</v>
      </c>
      <c r="BD93" s="36">
        <v>754.37400000000002</v>
      </c>
      <c r="BE93" s="36">
        <v>713.80399999999997</v>
      </c>
      <c r="BF93" s="36">
        <v>811.56799999999998</v>
      </c>
      <c r="BG93" s="36">
        <v>775.42700000000002</v>
      </c>
      <c r="BH93" s="36">
        <v>802.16700000000003</v>
      </c>
      <c r="BI93" s="36">
        <v>865.18600000000004</v>
      </c>
      <c r="BJ93" s="36">
        <v>875.03499999999997</v>
      </c>
      <c r="BK93" s="36">
        <v>915.19500000000005</v>
      </c>
      <c r="BL93" s="36">
        <v>913.553</v>
      </c>
      <c r="BM93" s="36">
        <v>934.63699999999994</v>
      </c>
      <c r="BN93" s="36">
        <v>994</v>
      </c>
      <c r="BO93" s="36">
        <v>956.173</v>
      </c>
      <c r="BP93" s="36">
        <v>1088.7850000000001</v>
      </c>
      <c r="BQ93" s="36">
        <v>1074.6880000000001</v>
      </c>
      <c r="BR93" s="36">
        <v>1161.155</v>
      </c>
      <c r="BS93" s="36">
        <v>1084.269</v>
      </c>
      <c r="BT93" s="36">
        <v>1182.8920000000001</v>
      </c>
      <c r="BU93" s="36">
        <v>1285.846</v>
      </c>
      <c r="BV93" s="36">
        <v>1262.848</v>
      </c>
      <c r="BW93" s="36">
        <v>1324.481</v>
      </c>
      <c r="BX93" s="36">
        <v>1277.922</v>
      </c>
      <c r="BY93" s="36">
        <v>1286.529</v>
      </c>
      <c r="BZ93" s="51">
        <f t="shared" si="29"/>
        <v>13979.588000000002</v>
      </c>
      <c r="CA93" s="36">
        <v>1314.2239999999999</v>
      </c>
      <c r="CB93" s="36">
        <v>1320.491</v>
      </c>
      <c r="CC93" s="36">
        <v>768.226</v>
      </c>
      <c r="CD93" s="36">
        <v>171.99700000000001</v>
      </c>
      <c r="CE93" s="36">
        <v>186.82900000000001</v>
      </c>
      <c r="CF93" s="36">
        <v>182.845</v>
      </c>
      <c r="CG93" s="36">
        <v>211.809</v>
      </c>
      <c r="CH93" s="36">
        <v>235.28</v>
      </c>
      <c r="CI93" s="36">
        <v>227.982</v>
      </c>
      <c r="CJ93" s="36">
        <v>231.84200000000001</v>
      </c>
      <c r="CK93" s="36">
        <v>222.55199999999999</v>
      </c>
      <c r="CL93" s="36">
        <v>334.36</v>
      </c>
      <c r="CM93" s="66">
        <f t="shared" si="23"/>
        <v>5408.436999999999</v>
      </c>
      <c r="CN93" s="36">
        <v>400.24599999999998</v>
      </c>
      <c r="CO93" s="36">
        <v>293.04899999999998</v>
      </c>
      <c r="CP93" s="36">
        <v>440.10700000000003</v>
      </c>
      <c r="CQ93" s="36">
        <v>445.62400000000002</v>
      </c>
      <c r="CR93" s="36">
        <v>529.47699999999998</v>
      </c>
      <c r="CS93" s="36">
        <v>548.99699999999996</v>
      </c>
      <c r="CT93" s="36">
        <v>526.20000000000005</v>
      </c>
      <c r="CU93" s="36">
        <v>463.399</v>
      </c>
      <c r="CV93" s="36">
        <v>485.82</v>
      </c>
      <c r="CW93" s="36">
        <v>509.68200000000002</v>
      </c>
      <c r="CX93" s="36">
        <v>513.94799999999998</v>
      </c>
      <c r="CY93" s="36">
        <v>584.25400000000002</v>
      </c>
      <c r="CZ93" s="66">
        <f t="shared" si="30"/>
        <v>5740.8029999999999</v>
      </c>
      <c r="DA93" s="36">
        <v>542.26900000000001</v>
      </c>
      <c r="DB93" s="36">
        <v>532.75599999999997</v>
      </c>
      <c r="DC93" s="36">
        <v>591.62099999999998</v>
      </c>
      <c r="DD93" s="36">
        <v>679.02700000000004</v>
      </c>
      <c r="DE93" s="36">
        <v>845.89499999999998</v>
      </c>
      <c r="DF93" s="36">
        <v>874.94799999999998</v>
      </c>
      <c r="DG93" s="36">
        <v>905.89300000000003</v>
      </c>
      <c r="DH93" s="36">
        <v>985.77099999999996</v>
      </c>
      <c r="DI93" s="36">
        <v>1054.3510000000001</v>
      </c>
      <c r="DJ93" s="36">
        <v>944.22199999999998</v>
      </c>
      <c r="DK93" s="36">
        <v>1052.7380000000001</v>
      </c>
      <c r="DL93" s="36">
        <v>1038.604</v>
      </c>
      <c r="DM93" s="66">
        <f t="shared" si="31"/>
        <v>10048.094999999998</v>
      </c>
      <c r="DN93" s="36">
        <v>1089.876</v>
      </c>
      <c r="DO93" s="36">
        <v>1018.72</v>
      </c>
      <c r="DP93" s="36">
        <v>1222.374</v>
      </c>
      <c r="DQ93" s="36">
        <v>1155.163</v>
      </c>
      <c r="DR93" s="36">
        <v>1248.011</v>
      </c>
      <c r="DS93" s="36">
        <v>1229.325</v>
      </c>
      <c r="DT93" s="36">
        <v>1174.511</v>
      </c>
      <c r="DU93" s="36">
        <v>1250.6130000000001</v>
      </c>
      <c r="DV93" s="36">
        <v>1248.194</v>
      </c>
      <c r="DW93" s="36">
        <v>1229.2619999999999</v>
      </c>
      <c r="DX93" s="36">
        <v>1198.4380000000001</v>
      </c>
      <c r="DY93" s="36">
        <v>1162.779</v>
      </c>
      <c r="DZ93" s="66">
        <f t="shared" si="32"/>
        <v>14227.266</v>
      </c>
      <c r="EA93" s="36">
        <v>1195.703</v>
      </c>
      <c r="EB93" s="36">
        <v>1195.8240000000001</v>
      </c>
      <c r="EC93" s="36">
        <v>1240.644</v>
      </c>
      <c r="ED93" s="36">
        <v>1372.5719999999999</v>
      </c>
      <c r="EE93" s="36">
        <v>1379.8869999999999</v>
      </c>
      <c r="EF93" s="36">
        <v>1277.5070000000001</v>
      </c>
      <c r="EG93" s="36">
        <v>1311.4280000000001</v>
      </c>
      <c r="EH93" s="36">
        <v>1329.066</v>
      </c>
      <c r="EI93" s="36">
        <v>1358.6690000000001</v>
      </c>
      <c r="EJ93" s="36">
        <v>1410.5920000000001</v>
      </c>
      <c r="EK93" s="36">
        <v>1177.9359999999999</v>
      </c>
      <c r="EL93" s="36">
        <v>1323.8910000000001</v>
      </c>
      <c r="EM93" s="66">
        <f t="shared" si="33"/>
        <v>15573.719000000001</v>
      </c>
      <c r="EN93" s="36">
        <v>1358.548</v>
      </c>
      <c r="EO93" s="36">
        <v>1278.423</v>
      </c>
      <c r="EP93" s="36">
        <v>1429.808</v>
      </c>
      <c r="EQ93" s="36">
        <v>1421.201</v>
      </c>
      <c r="ER93" s="36">
        <v>1515.0619999999999</v>
      </c>
      <c r="ES93" s="36">
        <v>1429.818</v>
      </c>
      <c r="ET93" s="36">
        <v>1402.8989999999999</v>
      </c>
      <c r="EU93" s="36">
        <v>1427.021</v>
      </c>
      <c r="EV93" s="36">
        <v>1528.7070000000001</v>
      </c>
      <c r="EW93" s="36">
        <v>1561.489</v>
      </c>
      <c r="EX93" s="36">
        <v>1527.75</v>
      </c>
      <c r="EY93" s="36">
        <v>1492.5340000000001</v>
      </c>
      <c r="EZ93" s="66">
        <f t="shared" si="34"/>
        <v>17373.259999999998</v>
      </c>
      <c r="FA93" s="36">
        <v>1497.4939999999999</v>
      </c>
      <c r="FB93" s="36">
        <v>1433.308</v>
      </c>
      <c r="FC93" s="36">
        <v>1602.2049999999999</v>
      </c>
      <c r="FD93" s="36">
        <v>1548.9659999999999</v>
      </c>
      <c r="FE93" s="36">
        <v>1588.896</v>
      </c>
      <c r="FF93" s="36">
        <v>1584.354</v>
      </c>
      <c r="FG93" s="36">
        <v>1505.2159999999999</v>
      </c>
      <c r="FH93" s="36"/>
      <c r="FI93" s="36"/>
      <c r="FJ93" s="36"/>
      <c r="FK93" s="36"/>
      <c r="FL93" s="36"/>
      <c r="FM93" s="66">
        <f t="shared" si="35"/>
        <v>10760.439</v>
      </c>
    </row>
    <row r="94" spans="2:169" s="33" customFormat="1" ht="15" customHeight="1">
      <c r="B94" s="71" t="s">
        <v>141</v>
      </c>
      <c r="C94" s="36">
        <v>196.5</v>
      </c>
      <c r="D94" s="36">
        <v>98.335999999999999</v>
      </c>
      <c r="E94" s="36">
        <v>101.012</v>
      </c>
      <c r="F94" s="36">
        <v>96.852000000000004</v>
      </c>
      <c r="G94" s="36">
        <v>91.822000000000003</v>
      </c>
      <c r="H94" s="36">
        <v>102.154</v>
      </c>
      <c r="I94" s="36">
        <v>100.337</v>
      </c>
      <c r="J94" s="36">
        <v>110.55200000000001</v>
      </c>
      <c r="K94" s="36">
        <v>107.331</v>
      </c>
      <c r="L94" s="36">
        <v>121.327</v>
      </c>
      <c r="M94" s="36">
        <v>242.31200000000001</v>
      </c>
      <c r="N94" s="36">
        <v>263.702</v>
      </c>
      <c r="O94" s="36">
        <v>280.28699999999998</v>
      </c>
      <c r="P94" s="36">
        <v>275.52800000000002</v>
      </c>
      <c r="Q94" s="36">
        <v>351.51100000000002</v>
      </c>
      <c r="R94" s="36">
        <v>314.37700000000001</v>
      </c>
      <c r="S94" s="36">
        <v>300.86599999999999</v>
      </c>
      <c r="T94" s="36">
        <v>321.65199999999999</v>
      </c>
      <c r="U94" s="36">
        <v>302.41000000000003</v>
      </c>
      <c r="V94" s="36">
        <v>302.74400000000003</v>
      </c>
      <c r="W94" s="36">
        <v>298.25400000000002</v>
      </c>
      <c r="X94" s="36">
        <v>306.952</v>
      </c>
      <c r="Y94" s="36">
        <v>317.202</v>
      </c>
      <c r="Z94" s="36">
        <v>302.11200000000002</v>
      </c>
      <c r="AA94" s="36">
        <v>422.54599999999999</v>
      </c>
      <c r="AB94" s="36">
        <v>318.65800000000002</v>
      </c>
      <c r="AC94" s="36">
        <v>343.404</v>
      </c>
      <c r="AD94" s="36">
        <v>327.71600000000001</v>
      </c>
      <c r="AE94" s="36">
        <v>313.84100000000001</v>
      </c>
      <c r="AF94" s="36">
        <v>312.411</v>
      </c>
      <c r="AG94" s="36">
        <v>316.17</v>
      </c>
      <c r="AH94" s="36">
        <v>325.84100000000001</v>
      </c>
      <c r="AI94" s="36">
        <v>320.84199999999998</v>
      </c>
      <c r="AJ94" s="36">
        <v>319.41699999999997</v>
      </c>
      <c r="AK94" s="36">
        <v>323.51400000000001</v>
      </c>
      <c r="AL94" s="36">
        <v>322.35199999999998</v>
      </c>
      <c r="AM94" s="36">
        <v>327.15499999999997</v>
      </c>
      <c r="AN94" s="36">
        <v>352.09800000000001</v>
      </c>
      <c r="AO94" s="36">
        <v>358.19299999999998</v>
      </c>
      <c r="AP94" s="36">
        <v>331.71100000000001</v>
      </c>
      <c r="AQ94" s="36">
        <v>316.09300000000002</v>
      </c>
      <c r="AR94" s="36">
        <v>350.71600000000001</v>
      </c>
      <c r="AS94" s="36">
        <v>313.53500000000003</v>
      </c>
      <c r="AT94" s="36">
        <v>337.67599999999999</v>
      </c>
      <c r="AU94" s="36">
        <v>316.80200000000002</v>
      </c>
      <c r="AV94" s="36">
        <v>314.72699999999998</v>
      </c>
      <c r="AW94" s="36">
        <v>326.36</v>
      </c>
      <c r="AX94" s="36">
        <v>320.99599999999998</v>
      </c>
      <c r="AY94" s="36">
        <v>311.928</v>
      </c>
      <c r="AZ94" s="36">
        <v>307.27</v>
      </c>
      <c r="BA94" s="36">
        <v>331.08499999999998</v>
      </c>
      <c r="BB94" s="36">
        <v>309.84399999999999</v>
      </c>
      <c r="BC94" s="36">
        <v>312.59100000000001</v>
      </c>
      <c r="BD94" s="36">
        <v>348.18400000000003</v>
      </c>
      <c r="BE94" s="36">
        <v>344.79399999999998</v>
      </c>
      <c r="BF94" s="36">
        <v>358.87200000000001</v>
      </c>
      <c r="BG94" s="36">
        <v>350.17899999999997</v>
      </c>
      <c r="BH94" s="36">
        <v>367.67899999999997</v>
      </c>
      <c r="BI94" s="36">
        <v>373.68700000000001</v>
      </c>
      <c r="BJ94" s="36">
        <v>378.983</v>
      </c>
      <c r="BK94" s="36">
        <v>410.81599999999997</v>
      </c>
      <c r="BL94" s="36">
        <v>404.08300000000003</v>
      </c>
      <c r="BM94" s="36">
        <v>453.60500000000002</v>
      </c>
      <c r="BN94" s="36">
        <v>400</v>
      </c>
      <c r="BO94" s="36">
        <v>379.47</v>
      </c>
      <c r="BP94" s="36">
        <v>449.69600000000003</v>
      </c>
      <c r="BQ94" s="36">
        <v>400.32799999999997</v>
      </c>
      <c r="BR94" s="36">
        <v>429.21899999999999</v>
      </c>
      <c r="BS94" s="36">
        <v>462.43599999999998</v>
      </c>
      <c r="BT94" s="36">
        <v>432.77</v>
      </c>
      <c r="BU94" s="36">
        <v>453.63600000000002</v>
      </c>
      <c r="BV94" s="36">
        <v>440.23099999999999</v>
      </c>
      <c r="BW94" s="36">
        <v>458.346</v>
      </c>
      <c r="BX94" s="36">
        <v>445.161</v>
      </c>
      <c r="BY94" s="36">
        <v>462.74400000000003</v>
      </c>
      <c r="BZ94" s="51">
        <f t="shared" si="29"/>
        <v>5214.0369999999994</v>
      </c>
      <c r="CA94" s="36">
        <v>470.81799999999998</v>
      </c>
      <c r="CB94" s="36">
        <v>462.565</v>
      </c>
      <c r="CC94" s="36">
        <v>277.41300000000001</v>
      </c>
      <c r="CD94" s="36">
        <v>79.587000000000003</v>
      </c>
      <c r="CE94" s="36">
        <v>96.832999999999998</v>
      </c>
      <c r="CF94" s="36">
        <v>95.507000000000005</v>
      </c>
      <c r="CG94" s="36">
        <v>119.71899999999999</v>
      </c>
      <c r="CH94" s="36">
        <v>128.06100000000001</v>
      </c>
      <c r="CI94" s="36">
        <v>141.67699999999999</v>
      </c>
      <c r="CJ94" s="36">
        <v>154.178</v>
      </c>
      <c r="CK94" s="36">
        <v>148.624</v>
      </c>
      <c r="CL94" s="36">
        <v>215.18</v>
      </c>
      <c r="CM94" s="66">
        <f t="shared" si="23"/>
        <v>2390.1619999999998</v>
      </c>
      <c r="CN94" s="36">
        <v>250.86799999999999</v>
      </c>
      <c r="CO94" s="36">
        <v>186.852</v>
      </c>
      <c r="CP94" s="36">
        <v>266.69799999999998</v>
      </c>
      <c r="CQ94" s="36">
        <v>245.24700000000001</v>
      </c>
      <c r="CR94" s="36">
        <v>284.71899999999999</v>
      </c>
      <c r="CS94" s="36">
        <v>279.24400000000003</v>
      </c>
      <c r="CT94" s="36">
        <v>303.91199999999998</v>
      </c>
      <c r="CU94" s="36">
        <v>287.15499999999997</v>
      </c>
      <c r="CV94" s="36">
        <v>288.464</v>
      </c>
      <c r="CW94" s="36">
        <v>288.15499999999997</v>
      </c>
      <c r="CX94" s="36">
        <v>292.15199999999999</v>
      </c>
      <c r="CY94" s="36">
        <v>331.65</v>
      </c>
      <c r="CZ94" s="66">
        <f t="shared" si="30"/>
        <v>3305.1160000000004</v>
      </c>
      <c r="DA94" s="36">
        <v>297.02999999999997</v>
      </c>
      <c r="DB94" s="36">
        <v>302.77499999999998</v>
      </c>
      <c r="DC94" s="36">
        <v>342.99400000000003</v>
      </c>
      <c r="DD94" s="36">
        <v>331.529</v>
      </c>
      <c r="DE94" s="36">
        <v>391.334</v>
      </c>
      <c r="DF94" s="36">
        <v>396.745</v>
      </c>
      <c r="DG94" s="36">
        <v>410.61</v>
      </c>
      <c r="DH94" s="36">
        <v>442.69200000000001</v>
      </c>
      <c r="DI94" s="36">
        <v>453.69400000000002</v>
      </c>
      <c r="DJ94" s="36">
        <v>508.33600000000001</v>
      </c>
      <c r="DK94" s="36">
        <v>479.19099999999997</v>
      </c>
      <c r="DL94" s="36">
        <v>514.57100000000003</v>
      </c>
      <c r="DM94" s="66">
        <f t="shared" si="31"/>
        <v>4871.5010000000002</v>
      </c>
      <c r="DN94" s="36">
        <v>469.00799999999998</v>
      </c>
      <c r="DO94" s="36">
        <v>442.69400000000002</v>
      </c>
      <c r="DP94" s="36">
        <v>526.71</v>
      </c>
      <c r="DQ94" s="36">
        <v>480.685</v>
      </c>
      <c r="DR94" s="36">
        <v>532.16800000000001</v>
      </c>
      <c r="DS94" s="36">
        <v>513.02800000000002</v>
      </c>
      <c r="DT94" s="36">
        <v>509.39499999999998</v>
      </c>
      <c r="DU94" s="36">
        <v>529.47</v>
      </c>
      <c r="DV94" s="36">
        <v>518.69600000000003</v>
      </c>
      <c r="DW94" s="36">
        <v>543.60299999999995</v>
      </c>
      <c r="DX94" s="36">
        <v>526.26599999999996</v>
      </c>
      <c r="DY94" s="36">
        <v>559.048</v>
      </c>
      <c r="DZ94" s="66">
        <f t="shared" si="32"/>
        <v>6150.7709999999988</v>
      </c>
      <c r="EA94" s="36">
        <v>525.08699999999999</v>
      </c>
      <c r="EB94" s="36">
        <v>513.39700000000005</v>
      </c>
      <c r="EC94" s="36">
        <v>513.70600000000002</v>
      </c>
      <c r="ED94" s="36">
        <v>533.65300000000002</v>
      </c>
      <c r="EE94" s="36">
        <v>541.98099999999999</v>
      </c>
      <c r="EF94" s="36">
        <v>512.00800000000004</v>
      </c>
      <c r="EG94" s="36">
        <v>533.19000000000005</v>
      </c>
      <c r="EH94" s="36">
        <v>531.553</v>
      </c>
      <c r="EI94" s="36">
        <v>524.44600000000003</v>
      </c>
      <c r="EJ94" s="36">
        <v>545.19299999999998</v>
      </c>
      <c r="EK94" s="36">
        <v>579.37800000000004</v>
      </c>
      <c r="EL94" s="36">
        <v>587.21</v>
      </c>
      <c r="EM94" s="66">
        <f t="shared" si="33"/>
        <v>6440.8019999999997</v>
      </c>
      <c r="EN94" s="36">
        <v>565.79399999999998</v>
      </c>
      <c r="EO94" s="36">
        <v>529.24199999999996</v>
      </c>
      <c r="EP94" s="36">
        <v>578.98699999999997</v>
      </c>
      <c r="EQ94" s="36">
        <v>555.51800000000003</v>
      </c>
      <c r="ER94" s="36">
        <v>587.69600000000003</v>
      </c>
      <c r="ES94" s="36">
        <v>552.74199999999996</v>
      </c>
      <c r="ET94" s="36">
        <v>560.25599999999997</v>
      </c>
      <c r="EU94" s="36">
        <v>566.05100000000004</v>
      </c>
      <c r="EV94" s="36">
        <v>598.90899999999999</v>
      </c>
      <c r="EW94" s="36">
        <v>633.33100000000002</v>
      </c>
      <c r="EX94" s="36">
        <v>624.45299999999997</v>
      </c>
      <c r="EY94" s="36">
        <v>662.47299999999996</v>
      </c>
      <c r="EZ94" s="66">
        <f t="shared" si="34"/>
        <v>7015.4519999999993</v>
      </c>
      <c r="FA94" s="36">
        <v>620.26700000000005</v>
      </c>
      <c r="FB94" s="36">
        <v>566.73400000000004</v>
      </c>
      <c r="FC94" s="36">
        <v>653.31700000000001</v>
      </c>
      <c r="FD94" s="36">
        <v>610.96299999999997</v>
      </c>
      <c r="FE94" s="36">
        <v>630.01199999999994</v>
      </c>
      <c r="FF94" s="36">
        <v>629.52099999999996</v>
      </c>
      <c r="FG94" s="36">
        <v>616.79600000000005</v>
      </c>
      <c r="FH94" s="36"/>
      <c r="FI94" s="36"/>
      <c r="FJ94" s="36"/>
      <c r="FK94" s="36"/>
      <c r="FL94" s="36"/>
      <c r="FM94" s="66">
        <f t="shared" si="35"/>
        <v>4327.6099999999997</v>
      </c>
    </row>
    <row r="95" spans="2:169" s="33" customFormat="1" ht="15" customHeight="1">
      <c r="B95" s="71" t="s">
        <v>142</v>
      </c>
      <c r="C95" s="36">
        <v>454.39699999999999</v>
      </c>
      <c r="D95" s="36">
        <v>448.33199999999999</v>
      </c>
      <c r="E95" s="36">
        <v>630.69200000000001</v>
      </c>
      <c r="F95" s="36">
        <v>406.346</v>
      </c>
      <c r="G95" s="36">
        <v>383.83800000000002</v>
      </c>
      <c r="H95" s="36">
        <v>397.11</v>
      </c>
      <c r="I95" s="36">
        <v>386.90699999999998</v>
      </c>
      <c r="J95" s="36">
        <v>454.517</v>
      </c>
      <c r="K95" s="36">
        <v>423.01299999999998</v>
      </c>
      <c r="L95" s="36">
        <v>539.16399999999999</v>
      </c>
      <c r="M95" s="36">
        <v>839.38800000000003</v>
      </c>
      <c r="N95" s="36">
        <v>854.56299999999999</v>
      </c>
      <c r="O95" s="36">
        <v>931.673</v>
      </c>
      <c r="P95" s="36">
        <v>929.43</v>
      </c>
      <c r="Q95" s="36">
        <v>1120.8109999999999</v>
      </c>
      <c r="R95" s="36">
        <v>852.69399999999996</v>
      </c>
      <c r="S95" s="36">
        <v>795.12599999999998</v>
      </c>
      <c r="T95" s="36">
        <v>868.37300000000005</v>
      </c>
      <c r="U95" s="36">
        <v>807.81</v>
      </c>
      <c r="V95" s="36">
        <v>889.97199999999998</v>
      </c>
      <c r="W95" s="36">
        <v>845.14499999999998</v>
      </c>
      <c r="X95" s="36">
        <v>861.49099999999999</v>
      </c>
      <c r="Y95" s="36">
        <v>829.06200000000001</v>
      </c>
      <c r="Z95" s="36">
        <v>834.02200000000005</v>
      </c>
      <c r="AA95" s="36">
        <v>893.97</v>
      </c>
      <c r="AB95" s="36">
        <v>864.78700000000003</v>
      </c>
      <c r="AC95" s="36">
        <v>1136.6659999999999</v>
      </c>
      <c r="AD95" s="36">
        <v>817.99800000000005</v>
      </c>
      <c r="AE95" s="36">
        <v>793.85900000000004</v>
      </c>
      <c r="AF95" s="36">
        <v>775.72199999999998</v>
      </c>
      <c r="AG95" s="36">
        <v>739.61900000000003</v>
      </c>
      <c r="AH95" s="36">
        <v>788.98</v>
      </c>
      <c r="AI95" s="36">
        <v>787.40899999999999</v>
      </c>
      <c r="AJ95" s="36">
        <v>842.28800000000001</v>
      </c>
      <c r="AK95" s="36">
        <v>814.12900000000002</v>
      </c>
      <c r="AL95" s="36">
        <v>779.51800000000003</v>
      </c>
      <c r="AM95" s="36">
        <v>810.03099999999995</v>
      </c>
      <c r="AN95" s="36">
        <v>842.26900000000001</v>
      </c>
      <c r="AO95" s="36">
        <v>1086.596</v>
      </c>
      <c r="AP95" s="36">
        <v>819.19799999999998</v>
      </c>
      <c r="AQ95" s="36">
        <v>792.26099999999997</v>
      </c>
      <c r="AR95" s="36">
        <v>829.404</v>
      </c>
      <c r="AS95" s="36">
        <v>767.601</v>
      </c>
      <c r="AT95" s="36">
        <v>847.44</v>
      </c>
      <c r="AU95" s="36">
        <v>799.93499999999995</v>
      </c>
      <c r="AV95" s="36">
        <v>827.74</v>
      </c>
      <c r="AW95" s="36">
        <v>819.78800000000001</v>
      </c>
      <c r="AX95" s="36">
        <v>783.32600000000002</v>
      </c>
      <c r="AY95" s="36">
        <v>821.29600000000005</v>
      </c>
      <c r="AZ95" s="36">
        <v>851.78300000000002</v>
      </c>
      <c r="BA95" s="36">
        <v>1081.9649999999999</v>
      </c>
      <c r="BB95" s="36">
        <v>782.51400000000001</v>
      </c>
      <c r="BC95" s="36">
        <v>787.46</v>
      </c>
      <c r="BD95" s="36">
        <v>865.59</v>
      </c>
      <c r="BE95" s="36">
        <v>850.04499999999996</v>
      </c>
      <c r="BF95" s="36">
        <v>964.87900000000002</v>
      </c>
      <c r="BG95" s="36">
        <v>1029.7750000000001</v>
      </c>
      <c r="BH95" s="36">
        <v>1038.2339999999999</v>
      </c>
      <c r="BI95" s="36">
        <v>1081.623</v>
      </c>
      <c r="BJ95" s="36">
        <v>1036.7280000000001</v>
      </c>
      <c r="BK95" s="36">
        <v>1037.21</v>
      </c>
      <c r="BL95" s="36">
        <v>1147.8430000000001</v>
      </c>
      <c r="BM95" s="36">
        <v>1481.1110000000001</v>
      </c>
      <c r="BN95" s="36">
        <v>1170</v>
      </c>
      <c r="BO95" s="36">
        <v>1130.722</v>
      </c>
      <c r="BP95" s="36">
        <v>1079.0550000000001</v>
      </c>
      <c r="BQ95" s="36">
        <v>1142.431</v>
      </c>
      <c r="BR95" s="36">
        <v>1341.47</v>
      </c>
      <c r="BS95" s="36">
        <v>1172.184</v>
      </c>
      <c r="BT95" s="36">
        <v>1398.742</v>
      </c>
      <c r="BU95" s="36">
        <v>1388.2660000000001</v>
      </c>
      <c r="BV95" s="36">
        <v>1299.0650000000001</v>
      </c>
      <c r="BW95" s="36">
        <v>1406.539</v>
      </c>
      <c r="BX95" s="36">
        <v>1459.443</v>
      </c>
      <c r="BY95" s="36">
        <v>1966.7729999999999</v>
      </c>
      <c r="BZ95" s="51">
        <f t="shared" si="29"/>
        <v>15954.69</v>
      </c>
      <c r="CA95" s="36">
        <v>1390.8810000000001</v>
      </c>
      <c r="CB95" s="36">
        <v>1420.3330000000001</v>
      </c>
      <c r="CC95" s="36">
        <v>752.053</v>
      </c>
      <c r="CD95" s="36">
        <v>126.125</v>
      </c>
      <c r="CE95" s="36">
        <v>126.857</v>
      </c>
      <c r="CF95" s="36">
        <v>116.316</v>
      </c>
      <c r="CG95" s="36">
        <v>220.09700000000001</v>
      </c>
      <c r="CH95" s="36">
        <v>216.749</v>
      </c>
      <c r="CI95" s="36">
        <v>198.108</v>
      </c>
      <c r="CJ95" s="36">
        <v>203.47900000000001</v>
      </c>
      <c r="CK95" s="36">
        <v>198.917</v>
      </c>
      <c r="CL95" s="36">
        <v>491.48</v>
      </c>
      <c r="CM95" s="66">
        <f t="shared" si="23"/>
        <v>5461.3950000000004</v>
      </c>
      <c r="CN95" s="36">
        <v>440.78800000000001</v>
      </c>
      <c r="CO95" s="36">
        <v>262.346</v>
      </c>
      <c r="CP95" s="36">
        <v>465.25200000000001</v>
      </c>
      <c r="CQ95" s="36">
        <v>476.74900000000002</v>
      </c>
      <c r="CR95" s="36">
        <v>651.80399999999997</v>
      </c>
      <c r="CS95" s="36">
        <v>655.57</v>
      </c>
      <c r="CT95" s="36">
        <v>630.76700000000005</v>
      </c>
      <c r="CU95" s="36">
        <v>618.79700000000003</v>
      </c>
      <c r="CV95" s="36">
        <v>651.09900000000005</v>
      </c>
      <c r="CW95" s="36">
        <v>697.42600000000004</v>
      </c>
      <c r="CX95" s="36">
        <v>745.32</v>
      </c>
      <c r="CY95" s="36">
        <v>932.71199999999999</v>
      </c>
      <c r="CZ95" s="66">
        <f t="shared" si="30"/>
        <v>7228.630000000001</v>
      </c>
      <c r="DA95" s="36">
        <v>709.59699999999998</v>
      </c>
      <c r="DB95" s="36">
        <v>689.13300000000004</v>
      </c>
      <c r="DC95" s="36">
        <v>739.11400000000003</v>
      </c>
      <c r="DD95" s="36">
        <v>848.73099999999999</v>
      </c>
      <c r="DE95" s="36">
        <v>1071.124</v>
      </c>
      <c r="DF95" s="36">
        <v>1116.4090000000001</v>
      </c>
      <c r="DG95" s="36">
        <v>1148.2729999999999</v>
      </c>
      <c r="DH95" s="36">
        <v>1149.578</v>
      </c>
      <c r="DI95" s="36">
        <v>1124.3150000000001</v>
      </c>
      <c r="DJ95" s="36">
        <v>1172.808</v>
      </c>
      <c r="DK95" s="36">
        <v>1179.51</v>
      </c>
      <c r="DL95" s="36">
        <v>1503.634</v>
      </c>
      <c r="DM95" s="66">
        <f t="shared" si="31"/>
        <v>12452.226000000002</v>
      </c>
      <c r="DN95" s="36">
        <v>1106.4490000000001</v>
      </c>
      <c r="DO95" s="36">
        <v>1083.6179999999999</v>
      </c>
      <c r="DP95" s="36">
        <v>1207.4770000000001</v>
      </c>
      <c r="DQ95" s="36">
        <v>1133.2380000000001</v>
      </c>
      <c r="DR95" s="36">
        <v>1276.011</v>
      </c>
      <c r="DS95" s="36">
        <v>1237.5630000000001</v>
      </c>
      <c r="DT95" s="36">
        <v>1288.502</v>
      </c>
      <c r="DU95" s="36">
        <v>1278.2809999999999</v>
      </c>
      <c r="DV95" s="36">
        <v>1243.856</v>
      </c>
      <c r="DW95" s="36">
        <v>1305.451</v>
      </c>
      <c r="DX95" s="36">
        <v>1312.298</v>
      </c>
      <c r="DY95" s="36">
        <v>1780.3340000000001</v>
      </c>
      <c r="DZ95" s="66">
        <f t="shared" si="32"/>
        <v>15253.078000000001</v>
      </c>
      <c r="EA95" s="36">
        <v>1247.7090000000001</v>
      </c>
      <c r="EB95" s="36">
        <v>1259.0170000000001</v>
      </c>
      <c r="EC95" s="36">
        <v>1321.492</v>
      </c>
      <c r="ED95" s="36">
        <v>1328.404</v>
      </c>
      <c r="EE95" s="36">
        <v>1519.752</v>
      </c>
      <c r="EF95" s="36">
        <v>1590.652</v>
      </c>
      <c r="EG95" s="36">
        <v>1676.2660000000001</v>
      </c>
      <c r="EH95" s="36">
        <v>1546.5650000000001</v>
      </c>
      <c r="EI95" s="36">
        <v>1425.095</v>
      </c>
      <c r="EJ95" s="36">
        <v>1510.444</v>
      </c>
      <c r="EK95" s="36">
        <v>1607.433</v>
      </c>
      <c r="EL95" s="36">
        <v>2111.9630000000002</v>
      </c>
      <c r="EM95" s="66">
        <f t="shared" si="33"/>
        <v>18144.791999999998</v>
      </c>
      <c r="EN95" s="36">
        <v>1482.5840000000001</v>
      </c>
      <c r="EO95" s="36">
        <v>1421.3879999999999</v>
      </c>
      <c r="EP95" s="36">
        <v>1541.96</v>
      </c>
      <c r="EQ95" s="36">
        <v>1425.2629999999999</v>
      </c>
      <c r="ER95" s="36">
        <v>1736.9490000000001</v>
      </c>
      <c r="ES95" s="36">
        <v>1619.4839999999999</v>
      </c>
      <c r="ET95" s="36">
        <v>1691.2439999999999</v>
      </c>
      <c r="EU95" s="36">
        <v>1620.374</v>
      </c>
      <c r="EV95" s="36">
        <v>1597.434</v>
      </c>
      <c r="EW95" s="36">
        <v>1748.9860000000001</v>
      </c>
      <c r="EX95" s="36">
        <v>1817.7260000000001</v>
      </c>
      <c r="EY95" s="36">
        <v>2354.2339999999999</v>
      </c>
      <c r="EZ95" s="66">
        <f t="shared" si="34"/>
        <v>20057.626</v>
      </c>
      <c r="FA95" s="36">
        <v>1675.597</v>
      </c>
      <c r="FB95" s="36">
        <v>1545.308</v>
      </c>
      <c r="FC95" s="36">
        <v>1674.296</v>
      </c>
      <c r="FD95" s="36">
        <v>1550.28</v>
      </c>
      <c r="FE95" s="36">
        <v>1766.6089999999999</v>
      </c>
      <c r="FF95" s="36">
        <v>1672.818</v>
      </c>
      <c r="FG95" s="36">
        <v>1765.509</v>
      </c>
      <c r="FH95" s="36"/>
      <c r="FI95" s="36"/>
      <c r="FJ95" s="36"/>
      <c r="FK95" s="36"/>
      <c r="FL95" s="36"/>
      <c r="FM95" s="66">
        <f t="shared" si="35"/>
        <v>11650.416999999999</v>
      </c>
    </row>
    <row r="96" spans="2:169" s="33" customFormat="1" ht="15" customHeight="1">
      <c r="B96" s="71" t="s">
        <v>143</v>
      </c>
      <c r="C96" s="36">
        <v>308.86799999999999</v>
      </c>
      <c r="D96" s="36">
        <v>524.02700000000004</v>
      </c>
      <c r="E96" s="36">
        <v>562.03499999999997</v>
      </c>
      <c r="F96" s="36">
        <v>492.70699999999999</v>
      </c>
      <c r="G96" s="36">
        <v>469.23599999999999</v>
      </c>
      <c r="H96" s="36">
        <v>534.29999999999995</v>
      </c>
      <c r="I96" s="36">
        <v>519.08600000000001</v>
      </c>
      <c r="J96" s="36">
        <v>567.96900000000005</v>
      </c>
      <c r="K96" s="36">
        <v>550.87099999999998</v>
      </c>
      <c r="L96" s="36">
        <v>583.62099999999998</v>
      </c>
      <c r="M96" s="36">
        <v>747.81500000000005</v>
      </c>
      <c r="N96" s="36">
        <v>811.01099999999997</v>
      </c>
      <c r="O96" s="36">
        <v>850.43600000000004</v>
      </c>
      <c r="P96" s="36">
        <v>812.62800000000004</v>
      </c>
      <c r="Q96" s="36">
        <v>850.71600000000001</v>
      </c>
      <c r="R96" s="36">
        <v>787.57399999999996</v>
      </c>
      <c r="S96" s="36">
        <v>739.61099999999999</v>
      </c>
      <c r="T96" s="36">
        <v>822.65899999999999</v>
      </c>
      <c r="U96" s="36">
        <v>803.11800000000005</v>
      </c>
      <c r="V96" s="36">
        <v>839.79700000000003</v>
      </c>
      <c r="W96" s="36">
        <v>818.63099999999997</v>
      </c>
      <c r="X96" s="36">
        <v>792.65599999999995</v>
      </c>
      <c r="Y96" s="36">
        <v>803.63599999999997</v>
      </c>
      <c r="Z96" s="36">
        <v>818.36400000000003</v>
      </c>
      <c r="AA96" s="36">
        <v>718.30399999999997</v>
      </c>
      <c r="AB96" s="36">
        <v>840.79700000000003</v>
      </c>
      <c r="AC96" s="36">
        <v>833.41800000000001</v>
      </c>
      <c r="AD96" s="36">
        <v>780.87199999999996</v>
      </c>
      <c r="AE96" s="36">
        <v>772.22799999999995</v>
      </c>
      <c r="AF96" s="36">
        <v>792.14099999999996</v>
      </c>
      <c r="AG96" s="36">
        <v>831.12699999999995</v>
      </c>
      <c r="AH96" s="36">
        <v>850.20500000000004</v>
      </c>
      <c r="AI96" s="36">
        <v>806.34199999999998</v>
      </c>
      <c r="AJ96" s="36">
        <v>772</v>
      </c>
      <c r="AK96" s="36">
        <v>800.529</v>
      </c>
      <c r="AL96" s="36">
        <v>821.61599999999999</v>
      </c>
      <c r="AM96" s="36">
        <v>832.12</v>
      </c>
      <c r="AN96" s="36">
        <v>800.10500000000002</v>
      </c>
      <c r="AO96" s="36">
        <v>826.18899999999996</v>
      </c>
      <c r="AP96" s="36">
        <v>790.13300000000004</v>
      </c>
      <c r="AQ96" s="36">
        <v>760.04</v>
      </c>
      <c r="AR96" s="36">
        <v>849.83900000000006</v>
      </c>
      <c r="AS96" s="36">
        <v>816.02700000000004</v>
      </c>
      <c r="AT96" s="36">
        <v>877.98199999999997</v>
      </c>
      <c r="AU96" s="36">
        <v>829.73099999999999</v>
      </c>
      <c r="AV96" s="36">
        <v>790.13</v>
      </c>
      <c r="AW96" s="36">
        <v>839.73599999999999</v>
      </c>
      <c r="AX96" s="36">
        <v>838.83399999999995</v>
      </c>
      <c r="AY96" s="36">
        <v>844.49099999999999</v>
      </c>
      <c r="AZ96" s="36">
        <v>838.51499999999999</v>
      </c>
      <c r="BA96" s="36">
        <v>830.33699999999999</v>
      </c>
      <c r="BB96" s="36">
        <v>787.46500000000003</v>
      </c>
      <c r="BC96" s="36">
        <v>776.476</v>
      </c>
      <c r="BD96" s="36">
        <v>864.21799999999996</v>
      </c>
      <c r="BE96" s="36">
        <v>855.71</v>
      </c>
      <c r="BF96" s="36">
        <v>934.26199999999994</v>
      </c>
      <c r="BG96" s="36">
        <v>879.84100000000001</v>
      </c>
      <c r="BH96" s="36">
        <v>916.04600000000005</v>
      </c>
      <c r="BI96" s="36">
        <v>972.05600000000004</v>
      </c>
      <c r="BJ96" s="36">
        <v>993.34500000000003</v>
      </c>
      <c r="BK96" s="36">
        <v>1057.0319999999999</v>
      </c>
      <c r="BL96" s="36">
        <v>1035.3109999999999</v>
      </c>
      <c r="BM96" s="36">
        <v>1053.7239999999999</v>
      </c>
      <c r="BN96" s="36">
        <v>1000</v>
      </c>
      <c r="BO96" s="36">
        <v>956.21799999999996</v>
      </c>
      <c r="BP96" s="36">
        <v>1135.752</v>
      </c>
      <c r="BQ96" s="36">
        <v>1153.3710000000001</v>
      </c>
      <c r="BR96" s="36">
        <v>1266.9680000000001</v>
      </c>
      <c r="BS96" s="36">
        <v>1221.1400000000001</v>
      </c>
      <c r="BT96" s="36">
        <v>1279.0719999999999</v>
      </c>
      <c r="BU96" s="36">
        <v>1348.412</v>
      </c>
      <c r="BV96" s="36">
        <v>1341.1479999999999</v>
      </c>
      <c r="BW96" s="36">
        <v>1419.982</v>
      </c>
      <c r="BX96" s="36">
        <v>1367.4480000000001</v>
      </c>
      <c r="BY96" s="36">
        <v>1400.954</v>
      </c>
      <c r="BZ96" s="51">
        <f t="shared" si="29"/>
        <v>14890.465</v>
      </c>
      <c r="CA96" s="36">
        <v>1297.26</v>
      </c>
      <c r="CB96" s="36">
        <v>1294.6410000000001</v>
      </c>
      <c r="CC96" s="36">
        <v>745.91899999999998</v>
      </c>
      <c r="CD96" s="36">
        <v>143.46799999999999</v>
      </c>
      <c r="CE96" s="36">
        <v>145.36000000000001</v>
      </c>
      <c r="CF96" s="36">
        <v>130.15899999999999</v>
      </c>
      <c r="CG96" s="36">
        <v>158.654</v>
      </c>
      <c r="CH96" s="36">
        <v>169.328</v>
      </c>
      <c r="CI96" s="36">
        <v>163.10400000000001</v>
      </c>
      <c r="CJ96" s="36">
        <v>191.559</v>
      </c>
      <c r="CK96" s="36">
        <v>198.578</v>
      </c>
      <c r="CL96" s="36">
        <v>303.839</v>
      </c>
      <c r="CM96" s="66">
        <f t="shared" si="23"/>
        <v>4941.8690000000006</v>
      </c>
      <c r="CN96" s="36">
        <v>358.68299999999999</v>
      </c>
      <c r="CO96" s="36">
        <v>261.96899999999999</v>
      </c>
      <c r="CP96" s="36">
        <v>414.928</v>
      </c>
      <c r="CQ96" s="36">
        <v>409.85700000000003</v>
      </c>
      <c r="CR96" s="36">
        <v>501.00700000000001</v>
      </c>
      <c r="CS96" s="36">
        <v>515.30700000000002</v>
      </c>
      <c r="CT96" s="36">
        <v>513.99800000000005</v>
      </c>
      <c r="CU96" s="36">
        <v>441.88099999999997</v>
      </c>
      <c r="CV96" s="36">
        <v>462.05099999999999</v>
      </c>
      <c r="CW96" s="36">
        <v>489.00900000000001</v>
      </c>
      <c r="CX96" s="36">
        <v>497.95100000000002</v>
      </c>
      <c r="CY96" s="36">
        <v>583.90300000000002</v>
      </c>
      <c r="CZ96" s="66">
        <f t="shared" si="30"/>
        <v>5450.5440000000008</v>
      </c>
      <c r="DA96" s="36">
        <v>524.52700000000004</v>
      </c>
      <c r="DB96" s="36">
        <v>510.13799999999998</v>
      </c>
      <c r="DC96" s="36">
        <v>543.98299999999995</v>
      </c>
      <c r="DD96" s="36">
        <v>594.88300000000004</v>
      </c>
      <c r="DE96" s="36">
        <v>766.77200000000005</v>
      </c>
      <c r="DF96" s="36">
        <v>800.50300000000004</v>
      </c>
      <c r="DG96" s="36">
        <v>842.80799999999999</v>
      </c>
      <c r="DH96" s="36">
        <v>911.57500000000005</v>
      </c>
      <c r="DI96" s="36">
        <v>948.17600000000004</v>
      </c>
      <c r="DJ96" s="36">
        <v>1004.532</v>
      </c>
      <c r="DK96" s="36">
        <v>996.93200000000002</v>
      </c>
      <c r="DL96" s="36">
        <v>1012.009</v>
      </c>
      <c r="DM96" s="66">
        <f t="shared" si="31"/>
        <v>9456.8379999999997</v>
      </c>
      <c r="DN96" s="36">
        <v>956.85199999999998</v>
      </c>
      <c r="DO96" s="36">
        <v>931.98099999999999</v>
      </c>
      <c r="DP96" s="36">
        <v>1109.7170000000001</v>
      </c>
      <c r="DQ96" s="36">
        <v>1093.2819999999999</v>
      </c>
      <c r="DR96" s="36">
        <v>1212.556</v>
      </c>
      <c r="DS96" s="36">
        <v>1178.2809999999999</v>
      </c>
      <c r="DT96" s="36">
        <v>1133.8019999999999</v>
      </c>
      <c r="DU96" s="36">
        <v>1192.58</v>
      </c>
      <c r="DV96" s="36">
        <v>1186.3399999999999</v>
      </c>
      <c r="DW96" s="36">
        <v>1250.251</v>
      </c>
      <c r="DX96" s="36">
        <v>1214.3810000000001</v>
      </c>
      <c r="DY96" s="36">
        <v>1234.7159999999999</v>
      </c>
      <c r="DZ96" s="66">
        <f t="shared" si="32"/>
        <v>13694.739</v>
      </c>
      <c r="EA96" s="36">
        <v>1139.0709999999999</v>
      </c>
      <c r="EB96" s="36">
        <v>1133.183</v>
      </c>
      <c r="EC96" s="36">
        <v>1195.614</v>
      </c>
      <c r="ED96" s="36">
        <v>1310.1600000000001</v>
      </c>
      <c r="EE96" s="36">
        <v>1340.8820000000001</v>
      </c>
      <c r="EF96" s="36">
        <v>1289.828</v>
      </c>
      <c r="EG96" s="36">
        <v>1283.0340000000001</v>
      </c>
      <c r="EH96" s="36">
        <v>1268.2429999999999</v>
      </c>
      <c r="EI96" s="36">
        <v>1254.7280000000001</v>
      </c>
      <c r="EJ96" s="36">
        <v>1312.9269999999999</v>
      </c>
      <c r="EK96" s="36">
        <v>1308.723</v>
      </c>
      <c r="EL96" s="36">
        <v>1390.432</v>
      </c>
      <c r="EM96" s="66">
        <f t="shared" si="33"/>
        <v>15226.824999999999</v>
      </c>
      <c r="EN96" s="36">
        <v>1268.1690000000001</v>
      </c>
      <c r="EO96" s="36">
        <v>1165.587</v>
      </c>
      <c r="EP96" s="36">
        <v>1250.18</v>
      </c>
      <c r="EQ96" s="36">
        <v>1236.211</v>
      </c>
      <c r="ER96" s="36">
        <v>1297.904</v>
      </c>
      <c r="ES96" s="36">
        <v>1210.6420000000001</v>
      </c>
      <c r="ET96" s="36">
        <v>1212.817</v>
      </c>
      <c r="EU96" s="36">
        <v>1190.4770000000001</v>
      </c>
      <c r="EV96" s="36">
        <v>1094.6099999999999</v>
      </c>
      <c r="EW96" s="36">
        <v>1035.8499999999999</v>
      </c>
      <c r="EX96" s="36">
        <v>1023.022</v>
      </c>
      <c r="EY96" s="36">
        <v>1013.3049999999999</v>
      </c>
      <c r="EZ96" s="66">
        <f t="shared" si="34"/>
        <v>13998.774000000005</v>
      </c>
      <c r="FA96" s="36">
        <v>962.95600000000002</v>
      </c>
      <c r="FB96" s="36">
        <v>929.52599999999995</v>
      </c>
      <c r="FC96" s="36">
        <v>1073.105</v>
      </c>
      <c r="FD96" s="36">
        <v>1028.328</v>
      </c>
      <c r="FE96" s="36">
        <v>1074.5160000000001</v>
      </c>
      <c r="FF96" s="36">
        <v>1060.357</v>
      </c>
      <c r="FG96" s="36">
        <v>1034.8699999999999</v>
      </c>
      <c r="FH96" s="36"/>
      <c r="FI96" s="36"/>
      <c r="FJ96" s="36"/>
      <c r="FK96" s="36"/>
      <c r="FL96" s="36"/>
      <c r="FM96" s="66">
        <f t="shared" si="35"/>
        <v>7163.6580000000004</v>
      </c>
    </row>
    <row r="97" spans="2:169" s="33" customFormat="1" ht="15" customHeight="1">
      <c r="B97" s="71" t="s">
        <v>144</v>
      </c>
      <c r="C97" s="36">
        <v>0</v>
      </c>
      <c r="D97" s="36">
        <v>0</v>
      </c>
      <c r="E97" s="36">
        <v>0</v>
      </c>
      <c r="F97" s="36">
        <v>0</v>
      </c>
      <c r="G97" s="36">
        <v>0</v>
      </c>
      <c r="H97" s="36">
        <v>0</v>
      </c>
      <c r="I97" s="36">
        <v>0</v>
      </c>
      <c r="J97" s="36">
        <v>0</v>
      </c>
      <c r="K97" s="36">
        <v>0</v>
      </c>
      <c r="L97" s="36">
        <v>3.9830000000000001</v>
      </c>
      <c r="M97" s="36">
        <v>20.161000000000001</v>
      </c>
      <c r="N97" s="36">
        <v>20.041</v>
      </c>
      <c r="O97" s="36">
        <v>23.635999999999999</v>
      </c>
      <c r="P97" s="36">
        <v>33.875</v>
      </c>
      <c r="Q97" s="36">
        <v>24.32</v>
      </c>
      <c r="R97" s="36">
        <v>24.556999999999999</v>
      </c>
      <c r="S97" s="36">
        <v>22.504000000000001</v>
      </c>
      <c r="T97" s="36">
        <v>24.972000000000001</v>
      </c>
      <c r="U97" s="36">
        <v>25.26</v>
      </c>
      <c r="V97" s="36">
        <v>34.991</v>
      </c>
      <c r="W97" s="36">
        <v>32.156999999999996</v>
      </c>
      <c r="X97" s="36">
        <v>27.308</v>
      </c>
      <c r="Y97" s="36">
        <v>29.001000000000001</v>
      </c>
      <c r="Z97" s="36">
        <v>28.018000000000001</v>
      </c>
      <c r="AA97" s="36">
        <v>36.177999999999997</v>
      </c>
      <c r="AB97" s="36">
        <v>39.481999999999999</v>
      </c>
      <c r="AC97" s="36">
        <v>32.948</v>
      </c>
      <c r="AD97" s="36">
        <v>31.843</v>
      </c>
      <c r="AE97" s="36">
        <v>29.774999999999999</v>
      </c>
      <c r="AF97" s="36">
        <v>31.39</v>
      </c>
      <c r="AG97" s="36">
        <v>31.567</v>
      </c>
      <c r="AH97" s="36">
        <v>40.061999999999998</v>
      </c>
      <c r="AI97" s="36">
        <v>36.957000000000001</v>
      </c>
      <c r="AJ97" s="36">
        <v>31.846</v>
      </c>
      <c r="AK97" s="36">
        <v>31.579000000000001</v>
      </c>
      <c r="AL97" s="36">
        <v>30.337</v>
      </c>
      <c r="AM97" s="36">
        <v>35.887</v>
      </c>
      <c r="AN97" s="36">
        <v>43.561</v>
      </c>
      <c r="AO97" s="36">
        <v>34.773000000000003</v>
      </c>
      <c r="AP97" s="36">
        <v>34.253999999999998</v>
      </c>
      <c r="AQ97" s="36">
        <v>31.155000000000001</v>
      </c>
      <c r="AR97" s="36">
        <v>33.238</v>
      </c>
      <c r="AS97" s="36">
        <v>34.451999999999998</v>
      </c>
      <c r="AT97" s="36">
        <v>45.003</v>
      </c>
      <c r="AU97" s="36">
        <v>41.281999999999996</v>
      </c>
      <c r="AV97" s="36">
        <v>36.378</v>
      </c>
      <c r="AW97" s="36">
        <v>38.088999999999999</v>
      </c>
      <c r="AX97" s="36">
        <v>37.804000000000002</v>
      </c>
      <c r="AY97" s="36">
        <v>42.79</v>
      </c>
      <c r="AZ97" s="36">
        <v>51.441000000000003</v>
      </c>
      <c r="BA97" s="36">
        <v>41.454000000000001</v>
      </c>
      <c r="BB97" s="36">
        <v>38.520000000000003</v>
      </c>
      <c r="BC97" s="36">
        <v>38.481000000000002</v>
      </c>
      <c r="BD97" s="36">
        <v>42.982999999999997</v>
      </c>
      <c r="BE97" s="36">
        <v>42.383000000000003</v>
      </c>
      <c r="BF97" s="36">
        <v>51.338999999999999</v>
      </c>
      <c r="BG97" s="36">
        <v>45.085000000000001</v>
      </c>
      <c r="BH97" s="36">
        <v>43.776000000000003</v>
      </c>
      <c r="BI97" s="36">
        <v>43.826999999999998</v>
      </c>
      <c r="BJ97" s="36">
        <v>45.024000000000001</v>
      </c>
      <c r="BK97" s="36">
        <v>49.462000000000003</v>
      </c>
      <c r="BL97" s="36">
        <v>58.52</v>
      </c>
      <c r="BM97" s="36">
        <v>51.152999999999999</v>
      </c>
      <c r="BN97" s="36">
        <v>47</v>
      </c>
      <c r="BO97" s="36">
        <v>45.148000000000003</v>
      </c>
      <c r="BP97" s="36">
        <v>50.805999999999997</v>
      </c>
      <c r="BQ97" s="36">
        <v>49.844000000000001</v>
      </c>
      <c r="BR97" s="36">
        <v>61.789000000000001</v>
      </c>
      <c r="BS97" s="36">
        <v>57.296999999999997</v>
      </c>
      <c r="BT97" s="36">
        <v>52.136000000000003</v>
      </c>
      <c r="BU97" s="36">
        <v>53.628</v>
      </c>
      <c r="BV97" s="36">
        <v>53.618000000000002</v>
      </c>
      <c r="BW97" s="36">
        <v>59.976999999999997</v>
      </c>
      <c r="BX97" s="36">
        <v>69.332999999999998</v>
      </c>
      <c r="BY97" s="36">
        <v>59.097000000000001</v>
      </c>
      <c r="BZ97" s="51">
        <f t="shared" si="29"/>
        <v>659.673</v>
      </c>
      <c r="CA97" s="36">
        <v>57.174999999999997</v>
      </c>
      <c r="CB97" s="36">
        <v>55.466999999999999</v>
      </c>
      <c r="CC97" s="36">
        <v>33.039000000000001</v>
      </c>
      <c r="CD97" s="36">
        <v>11.439</v>
      </c>
      <c r="CE97" s="36">
        <v>41.48</v>
      </c>
      <c r="CF97" s="36">
        <v>55.97</v>
      </c>
      <c r="CG97" s="36">
        <v>51.485999999999997</v>
      </c>
      <c r="CH97" s="36">
        <v>51.432000000000002</v>
      </c>
      <c r="CI97" s="36">
        <v>55.259</v>
      </c>
      <c r="CJ97" s="36">
        <v>57.497</v>
      </c>
      <c r="CK97" s="36">
        <v>57.536999999999999</v>
      </c>
      <c r="CL97" s="36">
        <v>56.732999999999997</v>
      </c>
      <c r="CM97" s="66">
        <f t="shared" si="23"/>
        <v>584.51400000000001</v>
      </c>
      <c r="CN97" s="36">
        <v>59.393999999999998</v>
      </c>
      <c r="CO97" s="36">
        <v>31.611000000000001</v>
      </c>
      <c r="CP97" s="36">
        <v>52.472000000000001</v>
      </c>
      <c r="CQ97" s="36">
        <v>46.81</v>
      </c>
      <c r="CR97" s="36">
        <v>54.552</v>
      </c>
      <c r="CS97" s="36">
        <v>54.463999999999999</v>
      </c>
      <c r="CT97" s="36">
        <v>70.397000000000006</v>
      </c>
      <c r="CU97" s="36">
        <v>75.08</v>
      </c>
      <c r="CV97" s="36">
        <v>73.153999999999996</v>
      </c>
      <c r="CW97" s="36">
        <v>70.706000000000003</v>
      </c>
      <c r="CX97" s="36">
        <v>71.962999999999994</v>
      </c>
      <c r="CY97" s="36">
        <v>80.72</v>
      </c>
      <c r="CZ97" s="66">
        <f t="shared" si="30"/>
        <v>741.32299999999998</v>
      </c>
      <c r="DA97" s="36">
        <v>57.692999999999998</v>
      </c>
      <c r="DB97" s="36">
        <v>77.697999999999993</v>
      </c>
      <c r="DC97" s="36">
        <v>97.855000000000004</v>
      </c>
      <c r="DD97" s="36">
        <v>56.426000000000002</v>
      </c>
      <c r="DE97" s="36">
        <v>61.125999999999998</v>
      </c>
      <c r="DF97" s="36">
        <v>57.665999999999997</v>
      </c>
      <c r="DG97" s="36">
        <v>53.029000000000003</v>
      </c>
      <c r="DH97" s="36">
        <v>53.844999999999999</v>
      </c>
      <c r="DI97" s="36">
        <v>53.103999999999999</v>
      </c>
      <c r="DJ97" s="36">
        <v>57.595999999999997</v>
      </c>
      <c r="DK97" s="36">
        <v>62.789000000000001</v>
      </c>
      <c r="DL97" s="36">
        <v>54.536000000000001</v>
      </c>
      <c r="DM97" s="66">
        <f t="shared" si="31"/>
        <v>743.36300000000006</v>
      </c>
      <c r="DN97" s="36">
        <v>50.216999999999999</v>
      </c>
      <c r="DO97" s="36">
        <v>47.042999999999999</v>
      </c>
      <c r="DP97" s="36">
        <v>54.545000000000002</v>
      </c>
      <c r="DQ97" s="36">
        <v>50.77</v>
      </c>
      <c r="DR97" s="36">
        <v>60.734999999999999</v>
      </c>
      <c r="DS97" s="36">
        <v>57.192</v>
      </c>
      <c r="DT97" s="36">
        <v>52.634999999999998</v>
      </c>
      <c r="DU97" s="36">
        <v>52.603999999999999</v>
      </c>
      <c r="DV97" s="36">
        <v>51.234000000000002</v>
      </c>
      <c r="DW97" s="36">
        <v>54.811999999999998</v>
      </c>
      <c r="DX97" s="36">
        <v>62.23</v>
      </c>
      <c r="DY97" s="36">
        <v>55.338999999999999</v>
      </c>
      <c r="DZ97" s="66">
        <f t="shared" si="32"/>
        <v>649.35599999999999</v>
      </c>
      <c r="EA97" s="36">
        <v>50.265000000000001</v>
      </c>
      <c r="EB97" s="36">
        <v>47.284999999999997</v>
      </c>
      <c r="EC97" s="36">
        <v>51.628</v>
      </c>
      <c r="ED97" s="36">
        <v>52.773000000000003</v>
      </c>
      <c r="EE97" s="36">
        <v>60.276000000000003</v>
      </c>
      <c r="EF97" s="36">
        <v>56.643999999999998</v>
      </c>
      <c r="EG97" s="36">
        <v>53.256</v>
      </c>
      <c r="EH97" s="36">
        <v>55.698</v>
      </c>
      <c r="EI97" s="36">
        <v>56.645000000000003</v>
      </c>
      <c r="EJ97" s="36">
        <v>60.063000000000002</v>
      </c>
      <c r="EK97" s="36">
        <v>69.709000000000003</v>
      </c>
      <c r="EL97" s="36">
        <v>62.372999999999998</v>
      </c>
      <c r="EM97" s="66">
        <f t="shared" si="33"/>
        <v>676.61500000000001</v>
      </c>
      <c r="EN97" s="36">
        <v>55.033000000000001</v>
      </c>
      <c r="EO97" s="36">
        <v>48.76</v>
      </c>
      <c r="EP97" s="36">
        <v>56.573999999999998</v>
      </c>
      <c r="EQ97" s="36">
        <v>54.052999999999997</v>
      </c>
      <c r="ER97" s="36">
        <v>63.973999999999997</v>
      </c>
      <c r="ES97" s="36">
        <v>54.75</v>
      </c>
      <c r="ET97" s="36">
        <v>55.756999999999998</v>
      </c>
      <c r="EU97" s="36">
        <v>54.906999999999996</v>
      </c>
      <c r="EV97" s="36">
        <v>61.671999999999997</v>
      </c>
      <c r="EW97" s="36">
        <v>69.335999999999999</v>
      </c>
      <c r="EX97" s="36">
        <v>78.13</v>
      </c>
      <c r="EY97" s="36">
        <v>73.846999999999994</v>
      </c>
      <c r="EZ97" s="66">
        <f t="shared" si="34"/>
        <v>726.79300000000001</v>
      </c>
      <c r="FA97" s="36">
        <v>62.883000000000003</v>
      </c>
      <c r="FB97" s="36">
        <v>55.783999999999999</v>
      </c>
      <c r="FC97" s="36">
        <v>63.186999999999998</v>
      </c>
      <c r="FD97" s="36">
        <v>61.728000000000002</v>
      </c>
      <c r="FE97" s="36">
        <v>69.382999999999996</v>
      </c>
      <c r="FF97" s="36">
        <v>67.688999999999993</v>
      </c>
      <c r="FG97" s="36">
        <v>61.369</v>
      </c>
      <c r="FH97" s="36"/>
      <c r="FI97" s="36"/>
      <c r="FJ97" s="36"/>
      <c r="FK97" s="36"/>
      <c r="FL97" s="36"/>
      <c r="FM97" s="66">
        <f t="shared" si="35"/>
        <v>442.02300000000002</v>
      </c>
    </row>
    <row r="98" spans="2:169" s="33" customFormat="1" ht="15" customHeight="1">
      <c r="B98" s="71" t="s">
        <v>145</v>
      </c>
      <c r="C98" s="36">
        <v>0</v>
      </c>
      <c r="D98" s="36">
        <v>0</v>
      </c>
      <c r="E98" s="36">
        <v>0</v>
      </c>
      <c r="F98" s="36">
        <v>0</v>
      </c>
      <c r="G98" s="36">
        <v>0</v>
      </c>
      <c r="H98" s="36">
        <v>0</v>
      </c>
      <c r="I98" s="36">
        <v>0</v>
      </c>
      <c r="J98" s="36">
        <v>0</v>
      </c>
      <c r="K98" s="36">
        <v>0</v>
      </c>
      <c r="L98" s="36">
        <v>6.4829999999999997</v>
      </c>
      <c r="M98" s="36">
        <v>43.292000000000002</v>
      </c>
      <c r="N98" s="36">
        <v>44.2</v>
      </c>
      <c r="O98" s="36">
        <v>48.564</v>
      </c>
      <c r="P98" s="36">
        <v>50.366</v>
      </c>
      <c r="Q98" s="36">
        <v>50.319000000000003</v>
      </c>
      <c r="R98" s="36">
        <v>49.29</v>
      </c>
      <c r="S98" s="36">
        <v>46.392000000000003</v>
      </c>
      <c r="T98" s="36">
        <v>52.274999999999999</v>
      </c>
      <c r="U98" s="36">
        <v>51.042999999999999</v>
      </c>
      <c r="V98" s="36">
        <v>55.218000000000004</v>
      </c>
      <c r="W98" s="36">
        <v>54.134</v>
      </c>
      <c r="X98" s="36">
        <v>53.962000000000003</v>
      </c>
      <c r="Y98" s="36">
        <v>54.92</v>
      </c>
      <c r="Z98" s="36">
        <v>55.146000000000001</v>
      </c>
      <c r="AA98" s="36">
        <v>84.063999999999993</v>
      </c>
      <c r="AB98" s="36">
        <v>58.68</v>
      </c>
      <c r="AC98" s="36">
        <v>57.911999999999999</v>
      </c>
      <c r="AD98" s="36">
        <v>58.697000000000003</v>
      </c>
      <c r="AE98" s="36">
        <v>56.01</v>
      </c>
      <c r="AF98" s="36">
        <v>58.347999999999999</v>
      </c>
      <c r="AG98" s="36">
        <v>60.710999999999999</v>
      </c>
      <c r="AH98" s="36">
        <v>63.93</v>
      </c>
      <c r="AI98" s="36">
        <v>61.892000000000003</v>
      </c>
      <c r="AJ98" s="36">
        <v>58.524000000000001</v>
      </c>
      <c r="AK98" s="36">
        <v>61.572000000000003</v>
      </c>
      <c r="AL98" s="36">
        <v>63.207999999999998</v>
      </c>
      <c r="AM98" s="36">
        <v>66.891999999999996</v>
      </c>
      <c r="AN98" s="36">
        <v>65.55</v>
      </c>
      <c r="AO98" s="36">
        <v>66.034999999999997</v>
      </c>
      <c r="AP98" s="36">
        <v>65.421999999999997</v>
      </c>
      <c r="AQ98" s="36">
        <v>63.738</v>
      </c>
      <c r="AR98" s="36">
        <v>70.14</v>
      </c>
      <c r="AS98" s="36">
        <v>67.051000000000002</v>
      </c>
      <c r="AT98" s="36">
        <v>73.747</v>
      </c>
      <c r="AU98" s="36">
        <v>72.119</v>
      </c>
      <c r="AV98" s="36">
        <v>69.567999999999998</v>
      </c>
      <c r="AW98" s="36">
        <v>72.471999999999994</v>
      </c>
      <c r="AX98" s="36">
        <v>73.44</v>
      </c>
      <c r="AY98" s="36">
        <v>78.664000000000001</v>
      </c>
      <c r="AZ98" s="36">
        <v>77.83</v>
      </c>
      <c r="BA98" s="36">
        <v>76.028000000000006</v>
      </c>
      <c r="BB98" s="36">
        <v>75.555000000000007</v>
      </c>
      <c r="BC98" s="36">
        <v>73.757999999999996</v>
      </c>
      <c r="BD98" s="36">
        <v>83.381</v>
      </c>
      <c r="BE98" s="36">
        <v>83.698999999999998</v>
      </c>
      <c r="BF98" s="36">
        <v>89.506</v>
      </c>
      <c r="BG98" s="36">
        <v>84.495000000000005</v>
      </c>
      <c r="BH98" s="36">
        <v>89.259</v>
      </c>
      <c r="BI98" s="36">
        <v>91.522000000000006</v>
      </c>
      <c r="BJ98" s="36">
        <v>94.453999999999994</v>
      </c>
      <c r="BK98" s="36">
        <v>100.837</v>
      </c>
      <c r="BL98" s="36">
        <v>100.60299999999999</v>
      </c>
      <c r="BM98" s="36">
        <v>98.718000000000004</v>
      </c>
      <c r="BN98" s="36">
        <v>101</v>
      </c>
      <c r="BO98" s="36">
        <v>95.04</v>
      </c>
      <c r="BP98" s="36">
        <v>108.806</v>
      </c>
      <c r="BQ98" s="36">
        <v>107.01300000000001</v>
      </c>
      <c r="BR98" s="36">
        <v>116.58199999999999</v>
      </c>
      <c r="BS98" s="36">
        <v>112.247</v>
      </c>
      <c r="BT98" s="36">
        <v>114.288</v>
      </c>
      <c r="BU98" s="36">
        <v>119.551</v>
      </c>
      <c r="BV98" s="36">
        <v>120.535</v>
      </c>
      <c r="BW98" s="36">
        <v>128.54300000000001</v>
      </c>
      <c r="BX98" s="36">
        <v>130.08699999999999</v>
      </c>
      <c r="BY98" s="36">
        <v>132.60499999999999</v>
      </c>
      <c r="BZ98" s="51">
        <f t="shared" si="29"/>
        <v>1386.297</v>
      </c>
      <c r="CA98" s="36">
        <v>135.18899999999999</v>
      </c>
      <c r="CB98" s="36">
        <v>132.953</v>
      </c>
      <c r="CC98" s="36">
        <v>81.593000000000004</v>
      </c>
      <c r="CD98" s="36">
        <v>22.7</v>
      </c>
      <c r="CE98" s="36">
        <v>46.884</v>
      </c>
      <c r="CF98" s="36">
        <v>63.533999999999999</v>
      </c>
      <c r="CG98" s="36">
        <v>60.423999999999999</v>
      </c>
      <c r="CH98" s="36">
        <v>59.5</v>
      </c>
      <c r="CI98" s="36">
        <v>60.228999999999999</v>
      </c>
      <c r="CJ98" s="36">
        <v>65.058000000000007</v>
      </c>
      <c r="CK98" s="36">
        <v>65.201999999999998</v>
      </c>
      <c r="CL98" s="36">
        <v>71.811999999999998</v>
      </c>
      <c r="CM98" s="66">
        <f t="shared" si="23"/>
        <v>865.07800000000009</v>
      </c>
      <c r="CN98" s="36">
        <v>76.567999999999998</v>
      </c>
      <c r="CO98" s="36">
        <v>49.328000000000003</v>
      </c>
      <c r="CP98" s="36">
        <v>75.123000000000005</v>
      </c>
      <c r="CQ98" s="36">
        <v>69.274000000000001</v>
      </c>
      <c r="CR98" s="36">
        <v>83.063000000000002</v>
      </c>
      <c r="CS98" s="36">
        <v>85.98</v>
      </c>
      <c r="CT98" s="36">
        <v>97.227999999999994</v>
      </c>
      <c r="CU98" s="36">
        <v>99.275000000000006</v>
      </c>
      <c r="CV98" s="36">
        <v>96.85</v>
      </c>
      <c r="CW98" s="36">
        <v>96.986999999999995</v>
      </c>
      <c r="CX98" s="36">
        <v>95.543000000000006</v>
      </c>
      <c r="CY98" s="36">
        <v>110.22799999999999</v>
      </c>
      <c r="CZ98" s="66">
        <f t="shared" si="30"/>
        <v>1035.4469999999999</v>
      </c>
      <c r="DA98" s="36">
        <v>89.912999999999997</v>
      </c>
      <c r="DB98" s="36">
        <v>106.545</v>
      </c>
      <c r="DC98" s="36">
        <v>129.80099999999999</v>
      </c>
      <c r="DD98" s="36">
        <v>102.629</v>
      </c>
      <c r="DE98" s="36">
        <v>116.387</v>
      </c>
      <c r="DF98" s="36">
        <v>116.533</v>
      </c>
      <c r="DG98" s="36">
        <v>116.413</v>
      </c>
      <c r="DH98" s="36">
        <v>123.99</v>
      </c>
      <c r="DI98" s="36">
        <v>129.35900000000001</v>
      </c>
      <c r="DJ98" s="36">
        <v>135.75</v>
      </c>
      <c r="DK98" s="36">
        <v>134.505</v>
      </c>
      <c r="DL98" s="36">
        <v>132.851</v>
      </c>
      <c r="DM98" s="66">
        <f t="shared" si="31"/>
        <v>1434.6760000000004</v>
      </c>
      <c r="DN98" s="36">
        <v>131.821</v>
      </c>
      <c r="DO98" s="36">
        <v>125.807</v>
      </c>
      <c r="DP98" s="36">
        <v>144.661</v>
      </c>
      <c r="DQ98" s="36">
        <v>138.06700000000001</v>
      </c>
      <c r="DR98" s="36">
        <v>153.667</v>
      </c>
      <c r="DS98" s="36">
        <v>149.89699999999999</v>
      </c>
      <c r="DT98" s="36">
        <v>145.87799999999999</v>
      </c>
      <c r="DU98" s="36">
        <v>152.96100000000001</v>
      </c>
      <c r="DV98" s="36">
        <v>152.833</v>
      </c>
      <c r="DW98" s="36">
        <v>160.572</v>
      </c>
      <c r="DX98" s="36">
        <v>161.1</v>
      </c>
      <c r="DY98" s="36">
        <v>157.03800000000001</v>
      </c>
      <c r="DZ98" s="66">
        <f t="shared" si="32"/>
        <v>1774.3020000000001</v>
      </c>
      <c r="EA98" s="36">
        <v>150.679</v>
      </c>
      <c r="EB98" s="36">
        <v>148.57400000000001</v>
      </c>
      <c r="EC98" s="36">
        <v>156.55199999999999</v>
      </c>
      <c r="ED98" s="36">
        <v>162.852</v>
      </c>
      <c r="EE98" s="36">
        <v>172.95099999999999</v>
      </c>
      <c r="EF98" s="36">
        <v>166.21600000000001</v>
      </c>
      <c r="EG98" s="36">
        <v>175.39099999999999</v>
      </c>
      <c r="EH98" s="36">
        <v>181.75800000000001</v>
      </c>
      <c r="EI98" s="36">
        <v>183.69399999999999</v>
      </c>
      <c r="EJ98" s="36">
        <v>193.62</v>
      </c>
      <c r="EK98" s="36">
        <v>191.20500000000001</v>
      </c>
      <c r="EL98" s="36">
        <v>193.209</v>
      </c>
      <c r="EM98" s="66">
        <f t="shared" si="33"/>
        <v>2076.701</v>
      </c>
      <c r="EN98" s="36">
        <v>181.75800000000001</v>
      </c>
      <c r="EO98" s="36">
        <v>165.80699999999999</v>
      </c>
      <c r="EP98" s="36">
        <v>182.208</v>
      </c>
      <c r="EQ98" s="36">
        <v>175.83099999999999</v>
      </c>
      <c r="ER98" s="36">
        <v>186.292</v>
      </c>
      <c r="ES98" s="36">
        <v>173.79599999999999</v>
      </c>
      <c r="ET98" s="36">
        <v>174.27799999999999</v>
      </c>
      <c r="EU98" s="36">
        <v>173.85499999999999</v>
      </c>
      <c r="EV98" s="36">
        <v>198.23500000000001</v>
      </c>
      <c r="EW98" s="36">
        <v>223.56899999999999</v>
      </c>
      <c r="EX98" s="36">
        <v>221.40100000000001</v>
      </c>
      <c r="EY98" s="36">
        <v>234.11600000000001</v>
      </c>
      <c r="EZ98" s="66">
        <f t="shared" si="34"/>
        <v>2291.1459999999997</v>
      </c>
      <c r="FA98" s="36">
        <v>203.52500000000001</v>
      </c>
      <c r="FB98" s="36">
        <v>184.821</v>
      </c>
      <c r="FC98" s="36">
        <v>206.40600000000001</v>
      </c>
      <c r="FD98" s="36">
        <v>205.87799999999999</v>
      </c>
      <c r="FE98" s="36">
        <v>214.01300000000001</v>
      </c>
      <c r="FF98" s="36">
        <v>212.393</v>
      </c>
      <c r="FG98" s="36">
        <v>201.57900000000001</v>
      </c>
      <c r="FH98" s="36"/>
      <c r="FI98" s="36"/>
      <c r="FJ98" s="36"/>
      <c r="FK98" s="36"/>
      <c r="FL98" s="36"/>
      <c r="FM98" s="66">
        <f t="shared" si="35"/>
        <v>1428.6149999999998</v>
      </c>
    </row>
    <row r="99" spans="2:169" s="33" customFormat="1" ht="15" customHeight="1">
      <c r="B99" s="71" t="s">
        <v>146</v>
      </c>
      <c r="C99" s="36">
        <v>0</v>
      </c>
      <c r="D99" s="36">
        <v>0</v>
      </c>
      <c r="E99" s="36">
        <v>0</v>
      </c>
      <c r="F99" s="36">
        <v>0</v>
      </c>
      <c r="G99" s="36">
        <v>0</v>
      </c>
      <c r="H99" s="36">
        <v>0</v>
      </c>
      <c r="I99" s="36">
        <v>0</v>
      </c>
      <c r="J99" s="36">
        <v>0</v>
      </c>
      <c r="K99" s="36">
        <v>0</v>
      </c>
      <c r="L99" s="36">
        <v>29.47</v>
      </c>
      <c r="M99" s="36">
        <v>194.39500000000001</v>
      </c>
      <c r="N99" s="36">
        <v>204.84</v>
      </c>
      <c r="O99" s="36">
        <v>229.30600000000001</v>
      </c>
      <c r="P99" s="36">
        <v>217.148</v>
      </c>
      <c r="Q99" s="36">
        <v>258.053</v>
      </c>
      <c r="R99" s="36">
        <v>226.63</v>
      </c>
      <c r="S99" s="36">
        <v>214.90700000000001</v>
      </c>
      <c r="T99" s="36">
        <v>242.29499999999999</v>
      </c>
      <c r="U99" s="36">
        <v>223.94900000000001</v>
      </c>
      <c r="V99" s="36">
        <v>238.03100000000001</v>
      </c>
      <c r="W99" s="36">
        <v>231.922</v>
      </c>
      <c r="X99" s="36">
        <v>236.935</v>
      </c>
      <c r="Y99" s="36">
        <v>243.011</v>
      </c>
      <c r="Z99" s="36">
        <v>242.941</v>
      </c>
      <c r="AA99" s="36">
        <v>247.75200000000001</v>
      </c>
      <c r="AB99" s="36">
        <v>253.13</v>
      </c>
      <c r="AC99" s="36">
        <v>282.12099999999998</v>
      </c>
      <c r="AD99" s="36">
        <v>259.14100000000002</v>
      </c>
      <c r="AE99" s="36">
        <v>254.911</v>
      </c>
      <c r="AF99" s="36">
        <v>260.02600000000001</v>
      </c>
      <c r="AG99" s="36">
        <v>265.21699999999998</v>
      </c>
      <c r="AH99" s="36">
        <v>269.27</v>
      </c>
      <c r="AI99" s="36">
        <v>263.41300000000001</v>
      </c>
      <c r="AJ99" s="36">
        <v>260.49</v>
      </c>
      <c r="AK99" s="36">
        <v>267.31200000000001</v>
      </c>
      <c r="AL99" s="36">
        <v>265.45800000000003</v>
      </c>
      <c r="AM99" s="36">
        <v>278.85399999999998</v>
      </c>
      <c r="AN99" s="36">
        <v>267.42399999999998</v>
      </c>
      <c r="AO99" s="36">
        <v>300.24700000000001</v>
      </c>
      <c r="AP99" s="36">
        <v>635.15099999999995</v>
      </c>
      <c r="AQ99" s="36">
        <v>262.73399999999998</v>
      </c>
      <c r="AR99" s="36">
        <v>287.21800000000002</v>
      </c>
      <c r="AS99" s="36">
        <v>269.767</v>
      </c>
      <c r="AT99" s="36">
        <v>286.46499999999997</v>
      </c>
      <c r="AU99" s="36">
        <v>278.06299999999999</v>
      </c>
      <c r="AV99" s="36">
        <v>0</v>
      </c>
      <c r="AW99" s="36">
        <v>294.43400000000003</v>
      </c>
      <c r="AX99" s="36">
        <v>285.41699999999997</v>
      </c>
      <c r="AY99" s="36">
        <v>302.63600000000002</v>
      </c>
      <c r="AZ99" s="36">
        <v>300.61700000000002</v>
      </c>
      <c r="BA99" s="36">
        <v>328.11399999999998</v>
      </c>
      <c r="BB99" s="36">
        <v>307.58699999999999</v>
      </c>
      <c r="BC99" s="36">
        <v>298.47800000000001</v>
      </c>
      <c r="BD99" s="36">
        <v>341.77800000000002</v>
      </c>
      <c r="BE99" s="36">
        <v>339.82799999999997</v>
      </c>
      <c r="BF99" s="36">
        <v>352.55500000000001</v>
      </c>
      <c r="BG99" s="36">
        <v>340.99700000000001</v>
      </c>
      <c r="BH99" s="36">
        <v>359.29199999999997</v>
      </c>
      <c r="BI99" s="36">
        <v>377.79</v>
      </c>
      <c r="BJ99" s="36">
        <v>378.90199999999999</v>
      </c>
      <c r="BK99" s="36">
        <v>403.91500000000002</v>
      </c>
      <c r="BL99" s="36">
        <v>406.09300000000002</v>
      </c>
      <c r="BM99" s="36">
        <v>459.608</v>
      </c>
      <c r="BN99" s="36">
        <v>524</v>
      </c>
      <c r="BO99" s="36">
        <v>563.29399999999998</v>
      </c>
      <c r="BP99" s="36">
        <v>628.37199999999996</v>
      </c>
      <c r="BQ99" s="36">
        <v>620.77499999999998</v>
      </c>
      <c r="BR99" s="36">
        <v>684.274</v>
      </c>
      <c r="BS99" s="36">
        <v>652.25300000000004</v>
      </c>
      <c r="BT99" s="36">
        <v>696.55600000000004</v>
      </c>
      <c r="BU99" s="36">
        <v>737.05200000000002</v>
      </c>
      <c r="BV99" s="36">
        <v>713.88900000000001</v>
      </c>
      <c r="BW99" s="36">
        <v>770.75400000000002</v>
      </c>
      <c r="BX99" s="36">
        <v>747.85699999999997</v>
      </c>
      <c r="BY99" s="36">
        <v>775.66099999999994</v>
      </c>
      <c r="BZ99" s="51">
        <f t="shared" si="29"/>
        <v>8114.7369999999992</v>
      </c>
      <c r="CA99" s="36">
        <v>679.11</v>
      </c>
      <c r="CB99" s="36">
        <v>663.97500000000002</v>
      </c>
      <c r="CC99" s="36">
        <v>387.63200000000001</v>
      </c>
      <c r="CD99" s="36">
        <v>79.763000000000005</v>
      </c>
      <c r="CE99" s="36">
        <v>114.163</v>
      </c>
      <c r="CF99" s="36">
        <v>143.06700000000001</v>
      </c>
      <c r="CG99" s="36">
        <v>151.839</v>
      </c>
      <c r="CH99" s="36">
        <v>147.47800000000001</v>
      </c>
      <c r="CI99" s="36">
        <v>148.42599999999999</v>
      </c>
      <c r="CJ99" s="36">
        <v>157.77600000000001</v>
      </c>
      <c r="CK99" s="36">
        <v>150.65600000000001</v>
      </c>
      <c r="CL99" s="36">
        <v>210.65899999999999</v>
      </c>
      <c r="CM99" s="66">
        <f t="shared" si="23"/>
        <v>3034.5439999999999</v>
      </c>
      <c r="CN99" s="36">
        <v>244.25800000000001</v>
      </c>
      <c r="CO99" s="36">
        <v>168.41800000000001</v>
      </c>
      <c r="CP99" s="36">
        <v>257.74</v>
      </c>
      <c r="CQ99" s="36">
        <v>252.17599999999999</v>
      </c>
      <c r="CR99" s="36">
        <v>313.202</v>
      </c>
      <c r="CS99" s="36">
        <v>318.74599999999998</v>
      </c>
      <c r="CT99" s="36">
        <v>340.20600000000002</v>
      </c>
      <c r="CU99" s="36">
        <v>335.63400000000001</v>
      </c>
      <c r="CV99" s="36">
        <v>335.72399999999999</v>
      </c>
      <c r="CW99" s="36">
        <v>320.40899999999999</v>
      </c>
      <c r="CX99" s="36">
        <v>325.00299999999999</v>
      </c>
      <c r="CY99" s="36">
        <v>376.89699999999999</v>
      </c>
      <c r="CZ99" s="66">
        <f t="shared" si="30"/>
        <v>3588.4130000000005</v>
      </c>
      <c r="DA99" s="36">
        <v>331.315</v>
      </c>
      <c r="DB99" s="36">
        <v>336.33699999999999</v>
      </c>
      <c r="DC99" s="36">
        <v>369.85899999999998</v>
      </c>
      <c r="DD99" s="36">
        <v>388.79199999999997</v>
      </c>
      <c r="DE99" s="36">
        <v>481.029</v>
      </c>
      <c r="DF99" s="36">
        <v>494.697</v>
      </c>
      <c r="DG99" s="36">
        <v>506.68599999999998</v>
      </c>
      <c r="DH99" s="36">
        <v>542.91300000000001</v>
      </c>
      <c r="DI99" s="36">
        <v>574.53800000000001</v>
      </c>
      <c r="DJ99" s="36">
        <v>609.125</v>
      </c>
      <c r="DK99" s="36">
        <v>599.00400000000002</v>
      </c>
      <c r="DL99" s="36">
        <v>628.05200000000002</v>
      </c>
      <c r="DM99" s="66">
        <f t="shared" si="31"/>
        <v>5862.3469999999998</v>
      </c>
      <c r="DN99" s="36">
        <v>582.34699999999998</v>
      </c>
      <c r="DO99" s="36">
        <v>573.90300000000002</v>
      </c>
      <c r="DP99" s="36">
        <v>659.42399999999998</v>
      </c>
      <c r="DQ99" s="36">
        <v>627.91</v>
      </c>
      <c r="DR99" s="36">
        <v>681.12599999999998</v>
      </c>
      <c r="DS99" s="36">
        <v>649.35799999999995</v>
      </c>
      <c r="DT99" s="36">
        <v>652.04600000000005</v>
      </c>
      <c r="DU99" s="36">
        <v>672.24900000000002</v>
      </c>
      <c r="DV99" s="36">
        <v>658.05899999999997</v>
      </c>
      <c r="DW99" s="36">
        <v>698.33100000000002</v>
      </c>
      <c r="DX99" s="36">
        <v>693.71900000000005</v>
      </c>
      <c r="DY99" s="36">
        <v>736.01199999999994</v>
      </c>
      <c r="DZ99" s="66">
        <f t="shared" si="32"/>
        <v>7884.4840000000004</v>
      </c>
      <c r="EA99" s="36">
        <v>673.06399999999996</v>
      </c>
      <c r="EB99" s="36">
        <v>666.49400000000003</v>
      </c>
      <c r="EC99" s="36">
        <v>696.62099999999998</v>
      </c>
      <c r="ED99" s="36">
        <v>716.80399999999997</v>
      </c>
      <c r="EE99" s="36">
        <v>738.2</v>
      </c>
      <c r="EF99" s="36">
        <v>699.58399999999995</v>
      </c>
      <c r="EG99" s="36">
        <v>719.44399999999996</v>
      </c>
      <c r="EH99" s="36">
        <v>724.79499999999996</v>
      </c>
      <c r="EI99" s="36">
        <v>703.43</v>
      </c>
      <c r="EJ99" s="36">
        <v>724.55100000000004</v>
      </c>
      <c r="EK99" s="36">
        <v>719.30700000000002</v>
      </c>
      <c r="EL99" s="36">
        <v>809.53300000000002</v>
      </c>
      <c r="EM99" s="66">
        <f t="shared" si="33"/>
        <v>8591.8269999999993</v>
      </c>
      <c r="EN99" s="36">
        <v>742.54700000000003</v>
      </c>
      <c r="EO99" s="36">
        <v>696.71400000000006</v>
      </c>
      <c r="EP99" s="36">
        <v>769.649</v>
      </c>
      <c r="EQ99" s="36">
        <v>741.79399999999998</v>
      </c>
      <c r="ER99" s="36">
        <v>776.06399999999996</v>
      </c>
      <c r="ES99" s="36">
        <v>741.29700000000003</v>
      </c>
      <c r="ET99" s="36">
        <v>772.91499999999996</v>
      </c>
      <c r="EU99" s="36">
        <v>780.03599999999994</v>
      </c>
      <c r="EV99" s="36">
        <v>787.09699999999998</v>
      </c>
      <c r="EW99" s="36">
        <v>831.375</v>
      </c>
      <c r="EX99" s="36">
        <v>801.28399999999999</v>
      </c>
      <c r="EY99" s="36">
        <v>879.29700000000003</v>
      </c>
      <c r="EZ99" s="66">
        <f t="shared" si="34"/>
        <v>9320.0689999999995</v>
      </c>
      <c r="FA99" s="36">
        <v>784.45100000000002</v>
      </c>
      <c r="FB99" s="36">
        <v>747.43299999999999</v>
      </c>
      <c r="FC99" s="36">
        <v>798.27700000000004</v>
      </c>
      <c r="FD99" s="36">
        <v>776.51800000000003</v>
      </c>
      <c r="FE99" s="36">
        <v>816.53700000000003</v>
      </c>
      <c r="FF99" s="36">
        <v>806.048</v>
      </c>
      <c r="FG99" s="36">
        <v>786.60500000000002</v>
      </c>
      <c r="FH99" s="36"/>
      <c r="FI99" s="36"/>
      <c r="FJ99" s="36"/>
      <c r="FK99" s="36"/>
      <c r="FL99" s="36"/>
      <c r="FM99" s="66">
        <f t="shared" si="35"/>
        <v>5515.8690000000006</v>
      </c>
    </row>
    <row r="100" spans="2:169" s="33" customFormat="1" ht="15" customHeight="1">
      <c r="B100" s="71" t="s">
        <v>147</v>
      </c>
      <c r="C100" s="36">
        <v>0</v>
      </c>
      <c r="D100" s="36">
        <v>0</v>
      </c>
      <c r="E100" s="36">
        <v>0</v>
      </c>
      <c r="F100" s="36">
        <v>0</v>
      </c>
      <c r="G100" s="36">
        <v>0</v>
      </c>
      <c r="H100" s="36">
        <v>0</v>
      </c>
      <c r="I100" s="36">
        <v>0</v>
      </c>
      <c r="J100" s="36">
        <v>0</v>
      </c>
      <c r="K100" s="36">
        <v>0</v>
      </c>
      <c r="L100" s="36">
        <v>23.454000000000001</v>
      </c>
      <c r="M100" s="36">
        <v>168.684</v>
      </c>
      <c r="N100" s="36">
        <v>184.602</v>
      </c>
      <c r="O100" s="36">
        <v>210.60300000000001</v>
      </c>
      <c r="P100" s="36">
        <v>200.815</v>
      </c>
      <c r="Q100" s="36">
        <v>234.24</v>
      </c>
      <c r="R100" s="36">
        <v>211.91200000000001</v>
      </c>
      <c r="S100" s="36">
        <v>197.89699999999999</v>
      </c>
      <c r="T100" s="36">
        <v>222.33600000000001</v>
      </c>
      <c r="U100" s="36">
        <v>209.88399999999999</v>
      </c>
      <c r="V100" s="36">
        <v>221.50800000000001</v>
      </c>
      <c r="W100" s="36">
        <v>218.62</v>
      </c>
      <c r="X100" s="36">
        <v>220.10599999999999</v>
      </c>
      <c r="Y100" s="36">
        <v>225.32599999999999</v>
      </c>
      <c r="Z100" s="36">
        <v>230.815</v>
      </c>
      <c r="AA100" s="36">
        <v>240.11699999999999</v>
      </c>
      <c r="AB100" s="36">
        <v>236.74299999999999</v>
      </c>
      <c r="AC100" s="36">
        <v>260.91399999999999</v>
      </c>
      <c r="AD100" s="36">
        <v>239.98400000000001</v>
      </c>
      <c r="AE100" s="36">
        <v>235.49199999999999</v>
      </c>
      <c r="AF100" s="36">
        <v>238.97399999999999</v>
      </c>
      <c r="AG100" s="36">
        <v>244.90199999999999</v>
      </c>
      <c r="AH100" s="36">
        <v>248.55699999999999</v>
      </c>
      <c r="AI100" s="36">
        <v>236.334</v>
      </c>
      <c r="AJ100" s="36">
        <v>230.81100000000001</v>
      </c>
      <c r="AK100" s="36">
        <v>238.67400000000001</v>
      </c>
      <c r="AL100" s="36">
        <v>239.58099999999999</v>
      </c>
      <c r="AM100" s="36">
        <v>246.172</v>
      </c>
      <c r="AN100" s="36">
        <v>234.535</v>
      </c>
      <c r="AO100" s="36">
        <v>259.54899999999998</v>
      </c>
      <c r="AP100" s="36">
        <v>235.51300000000001</v>
      </c>
      <c r="AQ100" s="36">
        <v>222.756</v>
      </c>
      <c r="AR100" s="36">
        <v>246.63200000000001</v>
      </c>
      <c r="AS100" s="36">
        <v>229.86099999999999</v>
      </c>
      <c r="AT100" s="36">
        <v>252.14699999999999</v>
      </c>
      <c r="AU100" s="36">
        <v>242.73</v>
      </c>
      <c r="AV100" s="36">
        <v>236.64400000000001</v>
      </c>
      <c r="AW100" s="36">
        <v>251.459</v>
      </c>
      <c r="AX100" s="36">
        <v>245.57599999999999</v>
      </c>
      <c r="AY100" s="36">
        <v>252.49</v>
      </c>
      <c r="AZ100" s="36">
        <v>244.28299999999999</v>
      </c>
      <c r="BA100" s="36">
        <v>265.12900000000002</v>
      </c>
      <c r="BB100" s="36">
        <v>244.018</v>
      </c>
      <c r="BC100" s="36">
        <v>241.14599999999999</v>
      </c>
      <c r="BD100" s="36">
        <v>272.90499999999997</v>
      </c>
      <c r="BE100" s="36">
        <v>259.947</v>
      </c>
      <c r="BF100" s="36">
        <v>287.07499999999999</v>
      </c>
      <c r="BG100" s="36">
        <v>281.76600000000002</v>
      </c>
      <c r="BH100" s="36">
        <v>290.86900000000003</v>
      </c>
      <c r="BI100" s="36">
        <v>302.904</v>
      </c>
      <c r="BJ100" s="36">
        <v>302.14699999999999</v>
      </c>
      <c r="BK100" s="36">
        <v>317.02499999999998</v>
      </c>
      <c r="BL100" s="36">
        <v>319.10899999999998</v>
      </c>
      <c r="BM100" s="36">
        <v>352.16199999999998</v>
      </c>
      <c r="BN100" s="36">
        <v>148</v>
      </c>
      <c r="BO100" s="36">
        <v>0</v>
      </c>
      <c r="BP100" s="36">
        <v>0</v>
      </c>
      <c r="BQ100" s="36">
        <v>0</v>
      </c>
      <c r="BR100" s="36">
        <v>0</v>
      </c>
      <c r="BS100" s="36">
        <v>0</v>
      </c>
      <c r="BT100" s="36">
        <v>0</v>
      </c>
      <c r="BU100" s="36">
        <v>0</v>
      </c>
      <c r="BV100" s="36">
        <v>0</v>
      </c>
      <c r="BW100" s="36">
        <v>0</v>
      </c>
      <c r="BX100" s="36">
        <v>0</v>
      </c>
      <c r="BY100" s="36">
        <v>111.27800000000001</v>
      </c>
      <c r="BZ100" s="51">
        <f t="shared" si="29"/>
        <v>259.27800000000002</v>
      </c>
      <c r="CA100" s="36">
        <v>255.19300000000001</v>
      </c>
      <c r="CB100" s="36">
        <v>279.77800000000002</v>
      </c>
      <c r="CC100" s="36">
        <v>165.113</v>
      </c>
      <c r="CD100" s="36">
        <v>36.167999999999999</v>
      </c>
      <c r="CE100" s="36">
        <v>57.393999999999998</v>
      </c>
      <c r="CF100" s="36">
        <v>69.497</v>
      </c>
      <c r="CG100" s="36">
        <v>78.936999999999998</v>
      </c>
      <c r="CH100" s="36">
        <v>75.316000000000003</v>
      </c>
      <c r="CI100" s="36">
        <v>75.522999999999996</v>
      </c>
      <c r="CJ100" s="36">
        <v>78.918000000000006</v>
      </c>
      <c r="CK100" s="36">
        <v>76.62</v>
      </c>
      <c r="CL100" s="36">
        <v>110.571</v>
      </c>
      <c r="CM100" s="66">
        <f t="shared" si="23"/>
        <v>1359.0279999999998</v>
      </c>
      <c r="CN100" s="36">
        <v>126.377</v>
      </c>
      <c r="CO100" s="36">
        <v>87.251000000000005</v>
      </c>
      <c r="CP100" s="36">
        <v>127.31399999999999</v>
      </c>
      <c r="CQ100" s="36">
        <v>123.47799999999999</v>
      </c>
      <c r="CR100" s="36">
        <v>146.22300000000001</v>
      </c>
      <c r="CS100" s="36">
        <v>148.43</v>
      </c>
      <c r="CT100" s="36">
        <v>149.33799999999999</v>
      </c>
      <c r="CU100" s="36">
        <v>146.02799999999999</v>
      </c>
      <c r="CV100" s="36">
        <v>148.57400000000001</v>
      </c>
      <c r="CW100" s="36">
        <v>146.857</v>
      </c>
      <c r="CX100" s="36">
        <v>153.55799999999999</v>
      </c>
      <c r="CY100" s="36">
        <v>180.79499999999999</v>
      </c>
      <c r="CZ100" s="66">
        <f t="shared" si="30"/>
        <v>1684.2230000000002</v>
      </c>
      <c r="DA100" s="36">
        <v>155.077</v>
      </c>
      <c r="DB100" s="36">
        <v>165.17099999999999</v>
      </c>
      <c r="DC100" s="36">
        <v>194.46</v>
      </c>
      <c r="DD100" s="36">
        <v>200.32</v>
      </c>
      <c r="DE100" s="36">
        <v>249.113</v>
      </c>
      <c r="DF100" s="36">
        <v>257.15199999999999</v>
      </c>
      <c r="DG100" s="36">
        <v>259.91199999999998</v>
      </c>
      <c r="DH100" s="36">
        <v>280.399</v>
      </c>
      <c r="DI100" s="36">
        <v>306.09899999999999</v>
      </c>
      <c r="DJ100" s="36">
        <v>320.55099999999999</v>
      </c>
      <c r="DK100" s="36">
        <v>316.84800000000001</v>
      </c>
      <c r="DL100" s="36">
        <v>324.74200000000002</v>
      </c>
      <c r="DM100" s="66">
        <f t="shared" si="31"/>
        <v>3029.8440000000005</v>
      </c>
      <c r="DN100" s="36">
        <v>310.911</v>
      </c>
      <c r="DO100" s="36">
        <v>296.96699999999998</v>
      </c>
      <c r="DP100" s="36">
        <v>344.88799999999998</v>
      </c>
      <c r="DQ100" s="36">
        <v>334.31900000000002</v>
      </c>
      <c r="DR100" s="36">
        <v>371.90899999999999</v>
      </c>
      <c r="DS100" s="36">
        <v>358.70800000000003</v>
      </c>
      <c r="DT100" s="36">
        <v>349.46899999999999</v>
      </c>
      <c r="DU100" s="36">
        <v>363.50799999999998</v>
      </c>
      <c r="DV100" s="36">
        <v>368.90300000000002</v>
      </c>
      <c r="DW100" s="36">
        <v>395.90499999999997</v>
      </c>
      <c r="DX100" s="36">
        <v>405.17599999999999</v>
      </c>
      <c r="DY100" s="36">
        <v>481.35599999999999</v>
      </c>
      <c r="DZ100" s="66">
        <f t="shared" si="32"/>
        <v>4382.0189999999993</v>
      </c>
      <c r="EA100" s="36">
        <v>421.81200000000001</v>
      </c>
      <c r="EB100" s="36">
        <v>414.71100000000001</v>
      </c>
      <c r="EC100" s="36">
        <v>437.04899999999998</v>
      </c>
      <c r="ED100" s="36">
        <v>459.41800000000001</v>
      </c>
      <c r="EE100" s="36">
        <v>476.12299999999999</v>
      </c>
      <c r="EF100" s="36">
        <v>458.61700000000002</v>
      </c>
      <c r="EG100" s="36">
        <v>484.505</v>
      </c>
      <c r="EH100" s="36">
        <v>481.48899999999998</v>
      </c>
      <c r="EI100" s="36">
        <v>470.73500000000001</v>
      </c>
      <c r="EJ100" s="36">
        <v>512.38</v>
      </c>
      <c r="EK100" s="36">
        <v>500.03500000000003</v>
      </c>
      <c r="EL100" s="36">
        <v>559.25199999999995</v>
      </c>
      <c r="EM100" s="66">
        <f t="shared" si="33"/>
        <v>5676.1260000000002</v>
      </c>
      <c r="EN100" s="36">
        <v>493.35500000000002</v>
      </c>
      <c r="EO100" s="36">
        <v>461.68400000000003</v>
      </c>
      <c r="EP100" s="36">
        <v>507.64299999999997</v>
      </c>
      <c r="EQ100" s="36">
        <v>485.767</v>
      </c>
      <c r="ER100" s="36">
        <v>527.06799999999998</v>
      </c>
      <c r="ES100" s="36">
        <v>491.45600000000002</v>
      </c>
      <c r="ET100" s="36">
        <v>512.101</v>
      </c>
      <c r="EU100" s="36">
        <v>505.88</v>
      </c>
      <c r="EV100" s="36">
        <v>518.85</v>
      </c>
      <c r="EW100" s="36">
        <v>537.10900000000004</v>
      </c>
      <c r="EX100" s="36">
        <v>530.26300000000003</v>
      </c>
      <c r="EY100" s="36">
        <v>581.63599999999997</v>
      </c>
      <c r="EZ100" s="66">
        <f t="shared" si="34"/>
        <v>6152.8119999999999</v>
      </c>
      <c r="FA100" s="36">
        <v>509.45499999999998</v>
      </c>
      <c r="FB100" s="36">
        <v>479.18200000000002</v>
      </c>
      <c r="FC100" s="36">
        <v>526.54100000000005</v>
      </c>
      <c r="FD100" s="36">
        <v>513.90499999999997</v>
      </c>
      <c r="FE100" s="36">
        <v>545.50199999999995</v>
      </c>
      <c r="FF100" s="36">
        <v>543.577</v>
      </c>
      <c r="FG100" s="36">
        <v>525.29499999999996</v>
      </c>
      <c r="FH100" s="36"/>
      <c r="FI100" s="36"/>
      <c r="FJ100" s="36"/>
      <c r="FK100" s="36"/>
      <c r="FL100" s="36"/>
      <c r="FM100" s="66">
        <f t="shared" si="35"/>
        <v>3643.4570000000003</v>
      </c>
    </row>
    <row r="101" spans="2:169" s="33" customFormat="1" ht="15" customHeight="1">
      <c r="B101" s="71" t="s">
        <v>148</v>
      </c>
      <c r="C101" s="36">
        <v>0</v>
      </c>
      <c r="D101" s="36">
        <v>0</v>
      </c>
      <c r="E101" s="36">
        <v>0</v>
      </c>
      <c r="F101" s="36">
        <v>0</v>
      </c>
      <c r="G101" s="36">
        <v>0</v>
      </c>
      <c r="H101" s="36">
        <v>0</v>
      </c>
      <c r="I101" s="36">
        <v>0</v>
      </c>
      <c r="J101" s="36">
        <v>0</v>
      </c>
      <c r="K101" s="36">
        <v>0</v>
      </c>
      <c r="L101" s="36">
        <v>48.377000000000002</v>
      </c>
      <c r="M101" s="36">
        <v>288.726</v>
      </c>
      <c r="N101" s="36">
        <v>289.315</v>
      </c>
      <c r="O101" s="36">
        <v>310.87700000000001</v>
      </c>
      <c r="P101" s="36">
        <v>302.02100000000002</v>
      </c>
      <c r="Q101" s="36">
        <v>346.47</v>
      </c>
      <c r="R101" s="36">
        <v>317.22699999999998</v>
      </c>
      <c r="S101" s="36">
        <v>292.601</v>
      </c>
      <c r="T101" s="36">
        <v>319.94099999999997</v>
      </c>
      <c r="U101" s="36">
        <v>307.08999999999997</v>
      </c>
      <c r="V101" s="36">
        <v>321.52999999999997</v>
      </c>
      <c r="W101" s="36">
        <v>308.62900000000002</v>
      </c>
      <c r="X101" s="36">
        <v>312.33300000000003</v>
      </c>
      <c r="Y101" s="36">
        <v>319.92399999999998</v>
      </c>
      <c r="Z101" s="36">
        <v>302.36700000000002</v>
      </c>
      <c r="AA101" s="36">
        <v>296.90300000000002</v>
      </c>
      <c r="AB101" s="36">
        <v>310.16800000000001</v>
      </c>
      <c r="AC101" s="36">
        <v>343.99299999999999</v>
      </c>
      <c r="AD101" s="36">
        <v>321.952</v>
      </c>
      <c r="AE101" s="36">
        <v>309.05200000000002</v>
      </c>
      <c r="AF101" s="36">
        <v>298.411</v>
      </c>
      <c r="AG101" s="36">
        <v>281.85000000000002</v>
      </c>
      <c r="AH101" s="36">
        <v>289.78500000000003</v>
      </c>
      <c r="AI101" s="36">
        <v>279.97399999999999</v>
      </c>
      <c r="AJ101" s="36">
        <v>289.36200000000002</v>
      </c>
      <c r="AK101" s="36">
        <v>291.07</v>
      </c>
      <c r="AL101" s="36">
        <v>278.07100000000003</v>
      </c>
      <c r="AM101" s="36">
        <v>286.089</v>
      </c>
      <c r="AN101" s="36">
        <v>272.38400000000001</v>
      </c>
      <c r="AO101" s="36">
        <v>304.78100000000001</v>
      </c>
      <c r="AP101" s="36">
        <v>294.60000000000002</v>
      </c>
      <c r="AQ101" s="36">
        <v>282.19499999999999</v>
      </c>
      <c r="AR101" s="36">
        <v>299.084</v>
      </c>
      <c r="AS101" s="36">
        <v>275.06900000000002</v>
      </c>
      <c r="AT101" s="36">
        <v>291.61700000000002</v>
      </c>
      <c r="AU101" s="36">
        <v>279.99599999999998</v>
      </c>
      <c r="AV101" s="36">
        <v>281.89800000000002</v>
      </c>
      <c r="AW101" s="36">
        <v>287.62700000000001</v>
      </c>
      <c r="AX101" s="36">
        <v>283.55599999999998</v>
      </c>
      <c r="AY101" s="36">
        <v>287.68</v>
      </c>
      <c r="AZ101" s="36">
        <v>288.56700000000001</v>
      </c>
      <c r="BA101" s="36">
        <v>322.68900000000002</v>
      </c>
      <c r="BB101" s="36">
        <v>300.47800000000001</v>
      </c>
      <c r="BC101" s="36">
        <v>296.60899999999998</v>
      </c>
      <c r="BD101" s="36">
        <v>325.45600000000002</v>
      </c>
      <c r="BE101" s="36">
        <v>303.31799999999998</v>
      </c>
      <c r="BF101" s="36">
        <v>323.28699999999998</v>
      </c>
      <c r="BG101" s="36">
        <v>326.74599999999998</v>
      </c>
      <c r="BH101" s="36">
        <v>348.69400000000002</v>
      </c>
      <c r="BI101" s="36">
        <v>361.041</v>
      </c>
      <c r="BJ101" s="36">
        <v>357.92099999999999</v>
      </c>
      <c r="BK101" s="36">
        <v>370.29</v>
      </c>
      <c r="BL101" s="36">
        <v>377.93799999999999</v>
      </c>
      <c r="BM101" s="36">
        <v>427.49099999999999</v>
      </c>
      <c r="BN101" s="36">
        <v>466</v>
      </c>
      <c r="BO101" s="36">
        <v>489.46</v>
      </c>
      <c r="BP101" s="36">
        <v>527.50400000000002</v>
      </c>
      <c r="BQ101" s="36">
        <v>517.06799999999998</v>
      </c>
      <c r="BR101" s="36">
        <v>574.44200000000001</v>
      </c>
      <c r="BS101" s="36">
        <v>546.87800000000004</v>
      </c>
      <c r="BT101" s="36">
        <v>579.97799999999995</v>
      </c>
      <c r="BU101" s="36">
        <v>600.56299999999999</v>
      </c>
      <c r="BV101" s="36">
        <v>586.27300000000002</v>
      </c>
      <c r="BW101" s="36">
        <v>633.01300000000003</v>
      </c>
      <c r="BX101" s="36">
        <v>618.89400000000001</v>
      </c>
      <c r="BY101" s="36">
        <v>635.93499999999995</v>
      </c>
      <c r="BZ101" s="51">
        <f t="shared" si="29"/>
        <v>6776.0079999999998</v>
      </c>
      <c r="CA101" s="36">
        <v>548.75800000000004</v>
      </c>
      <c r="CB101" s="36">
        <v>540.45600000000002</v>
      </c>
      <c r="CC101" s="36">
        <v>306.94299999999998</v>
      </c>
      <c r="CD101" s="36">
        <v>63.408999999999999</v>
      </c>
      <c r="CE101" s="36">
        <v>95.72</v>
      </c>
      <c r="CF101" s="36">
        <v>119.589</v>
      </c>
      <c r="CG101" s="36">
        <v>140.21</v>
      </c>
      <c r="CH101" s="36">
        <v>141.07300000000001</v>
      </c>
      <c r="CI101" s="36">
        <v>151.06700000000001</v>
      </c>
      <c r="CJ101" s="36">
        <v>157.88200000000001</v>
      </c>
      <c r="CK101" s="36">
        <v>150.512</v>
      </c>
      <c r="CL101" s="36">
        <v>214.655</v>
      </c>
      <c r="CM101" s="66">
        <f t="shared" si="23"/>
        <v>2630.2740000000008</v>
      </c>
      <c r="CN101" s="36">
        <v>230.14400000000001</v>
      </c>
      <c r="CO101" s="36">
        <v>149.31899999999999</v>
      </c>
      <c r="CP101" s="36">
        <v>230.40899999999999</v>
      </c>
      <c r="CQ101" s="36">
        <v>219.203</v>
      </c>
      <c r="CR101" s="36">
        <v>268.18700000000001</v>
      </c>
      <c r="CS101" s="36">
        <v>271.42599999999999</v>
      </c>
      <c r="CT101" s="36">
        <v>289.47399999999999</v>
      </c>
      <c r="CU101" s="36">
        <v>279.52699999999999</v>
      </c>
      <c r="CV101" s="36">
        <v>273.73500000000001</v>
      </c>
      <c r="CW101" s="36">
        <v>233.52699999999999</v>
      </c>
      <c r="CX101" s="36">
        <v>274.80399999999997</v>
      </c>
      <c r="CY101" s="36">
        <v>326.88099999999997</v>
      </c>
      <c r="CZ101" s="66">
        <f t="shared" si="30"/>
        <v>3046.636</v>
      </c>
      <c r="DA101" s="36">
        <v>283.74</v>
      </c>
      <c r="DB101" s="36">
        <v>290.17500000000001</v>
      </c>
      <c r="DC101" s="36">
        <v>321.63</v>
      </c>
      <c r="DD101" s="36">
        <v>322.75599999999997</v>
      </c>
      <c r="DE101" s="36">
        <v>386.49599999999998</v>
      </c>
      <c r="DF101" s="36">
        <v>390.51900000000001</v>
      </c>
      <c r="DG101" s="36">
        <v>406.81599999999997</v>
      </c>
      <c r="DH101" s="36">
        <v>421.32100000000003</v>
      </c>
      <c r="DI101" s="36">
        <v>431.96</v>
      </c>
      <c r="DJ101" s="36">
        <v>453.358</v>
      </c>
      <c r="DK101" s="36">
        <v>443.43400000000003</v>
      </c>
      <c r="DL101" s="36">
        <v>478.65199999999999</v>
      </c>
      <c r="DM101" s="66">
        <f t="shared" si="31"/>
        <v>4630.857</v>
      </c>
      <c r="DN101" s="36">
        <v>466.82</v>
      </c>
      <c r="DO101" s="36">
        <v>442.28100000000001</v>
      </c>
      <c r="DP101" s="36">
        <v>491.12799999999999</v>
      </c>
      <c r="DQ101" s="36">
        <v>465.12200000000001</v>
      </c>
      <c r="DR101" s="36">
        <v>500.63</v>
      </c>
      <c r="DS101" s="36">
        <v>479.50599999999997</v>
      </c>
      <c r="DT101" s="36">
        <v>481.45400000000001</v>
      </c>
      <c r="DU101" s="36">
        <v>495.67500000000001</v>
      </c>
      <c r="DV101" s="36">
        <v>476.83100000000002</v>
      </c>
      <c r="DW101" s="36">
        <v>505.44400000000002</v>
      </c>
      <c r="DX101" s="36">
        <v>501.28800000000001</v>
      </c>
      <c r="DY101" s="36">
        <v>521.46</v>
      </c>
      <c r="DZ101" s="66">
        <f t="shared" si="32"/>
        <v>5827.6390000000001</v>
      </c>
      <c r="EA101" s="36">
        <v>494.221</v>
      </c>
      <c r="EB101" s="36">
        <v>473.53800000000001</v>
      </c>
      <c r="EC101" s="36">
        <v>473.99</v>
      </c>
      <c r="ED101" s="36">
        <v>475.197</v>
      </c>
      <c r="EE101" s="36">
        <v>492.94499999999999</v>
      </c>
      <c r="EF101" s="36">
        <v>480.21800000000002</v>
      </c>
      <c r="EG101" s="36">
        <v>503.43</v>
      </c>
      <c r="EH101" s="36">
        <v>504.28100000000001</v>
      </c>
      <c r="EI101" s="36">
        <v>480.31900000000002</v>
      </c>
      <c r="EJ101" s="36">
        <v>500.85399999999998</v>
      </c>
      <c r="EK101" s="36">
        <v>499.74200000000002</v>
      </c>
      <c r="EL101" s="36">
        <v>525.80600000000004</v>
      </c>
      <c r="EM101" s="66">
        <f t="shared" si="33"/>
        <v>5904.5410000000011</v>
      </c>
      <c r="EN101" s="36">
        <v>510.51100000000002</v>
      </c>
      <c r="EO101" s="36">
        <v>471.54</v>
      </c>
      <c r="EP101" s="36">
        <v>499.178</v>
      </c>
      <c r="EQ101" s="36">
        <v>467.21499999999997</v>
      </c>
      <c r="ER101" s="36">
        <v>500.54300000000001</v>
      </c>
      <c r="ES101" s="36">
        <v>470.63</v>
      </c>
      <c r="ET101" s="36">
        <v>492.42899999999997</v>
      </c>
      <c r="EU101" s="36">
        <v>489.65100000000001</v>
      </c>
      <c r="EV101" s="36">
        <v>472.85300000000001</v>
      </c>
      <c r="EW101" s="36">
        <v>487.86200000000002</v>
      </c>
      <c r="EX101" s="36">
        <v>481.08100000000002</v>
      </c>
      <c r="EY101" s="36">
        <v>512.30899999999997</v>
      </c>
      <c r="EZ101" s="66">
        <f t="shared" si="34"/>
        <v>5855.8020000000006</v>
      </c>
      <c r="FA101" s="36">
        <v>491.06900000000002</v>
      </c>
      <c r="FB101" s="36">
        <v>449.351</v>
      </c>
      <c r="FC101" s="36">
        <v>485.98599999999999</v>
      </c>
      <c r="FD101" s="36">
        <v>467.17700000000002</v>
      </c>
      <c r="FE101" s="36">
        <v>491.83699999999999</v>
      </c>
      <c r="FF101" s="36">
        <v>490.67399999999998</v>
      </c>
      <c r="FG101" s="36">
        <v>493.93599999999998</v>
      </c>
      <c r="FH101" s="36"/>
      <c r="FI101" s="36"/>
      <c r="FJ101" s="36"/>
      <c r="FK101" s="36"/>
      <c r="FL101" s="36"/>
      <c r="FM101" s="66">
        <f t="shared" si="35"/>
        <v>3370.03</v>
      </c>
    </row>
    <row r="102" spans="2:169" s="33" customFormat="1" ht="15" customHeight="1">
      <c r="B102" s="71" t="s">
        <v>149</v>
      </c>
      <c r="C102" s="36">
        <v>0</v>
      </c>
      <c r="D102" s="36">
        <v>0</v>
      </c>
      <c r="E102" s="36">
        <v>0</v>
      </c>
      <c r="F102" s="36">
        <v>0</v>
      </c>
      <c r="G102" s="36">
        <v>0</v>
      </c>
      <c r="H102" s="36">
        <v>0</v>
      </c>
      <c r="I102" s="36">
        <v>0</v>
      </c>
      <c r="J102" s="36">
        <v>0</v>
      </c>
      <c r="K102" s="36">
        <v>0</v>
      </c>
      <c r="L102" s="36">
        <v>25.2</v>
      </c>
      <c r="M102" s="36">
        <v>167.863</v>
      </c>
      <c r="N102" s="36">
        <v>184.851</v>
      </c>
      <c r="O102" s="36">
        <v>206.297</v>
      </c>
      <c r="P102" s="36">
        <v>202.81200000000001</v>
      </c>
      <c r="Q102" s="36">
        <v>238.43600000000001</v>
      </c>
      <c r="R102" s="36">
        <v>212.68700000000001</v>
      </c>
      <c r="S102" s="36">
        <v>197.45</v>
      </c>
      <c r="T102" s="36">
        <v>221.346</v>
      </c>
      <c r="U102" s="36">
        <v>216.40899999999999</v>
      </c>
      <c r="V102" s="36">
        <v>230.90299999999999</v>
      </c>
      <c r="W102" s="36">
        <v>228.024</v>
      </c>
      <c r="X102" s="36">
        <v>218.83600000000001</v>
      </c>
      <c r="Y102" s="36">
        <v>225.71700000000001</v>
      </c>
      <c r="Z102" s="36">
        <v>223.34200000000001</v>
      </c>
      <c r="AA102" s="36">
        <v>236.38200000000001</v>
      </c>
      <c r="AB102" s="36">
        <v>221.41300000000001</v>
      </c>
      <c r="AC102" s="36">
        <v>248.333</v>
      </c>
      <c r="AD102" s="36">
        <v>217.024</v>
      </c>
      <c r="AE102" s="36">
        <v>218.352</v>
      </c>
      <c r="AF102" s="36">
        <v>214.65600000000001</v>
      </c>
      <c r="AG102" s="36">
        <v>208.464</v>
      </c>
      <c r="AH102" s="36">
        <v>212.34299999999999</v>
      </c>
      <c r="AI102" s="36">
        <v>208.14699999999999</v>
      </c>
      <c r="AJ102" s="36">
        <v>208.245</v>
      </c>
      <c r="AK102" s="36">
        <v>209.38</v>
      </c>
      <c r="AL102" s="36">
        <v>207.34</v>
      </c>
      <c r="AM102" s="36">
        <v>212.994</v>
      </c>
      <c r="AN102" s="36">
        <v>208.95099999999999</v>
      </c>
      <c r="AO102" s="36">
        <v>241.255</v>
      </c>
      <c r="AP102" s="36">
        <v>213.14699999999999</v>
      </c>
      <c r="AQ102" s="36">
        <v>201.708</v>
      </c>
      <c r="AR102" s="36">
        <v>221.226</v>
      </c>
      <c r="AS102" s="36">
        <v>205.14599999999999</v>
      </c>
      <c r="AT102" s="36">
        <v>213.078</v>
      </c>
      <c r="AU102" s="36">
        <v>206.72800000000001</v>
      </c>
      <c r="AV102" s="36">
        <v>209.17500000000001</v>
      </c>
      <c r="AW102" s="36">
        <v>217.41499999999999</v>
      </c>
      <c r="AX102" s="36">
        <v>210.39099999999999</v>
      </c>
      <c r="AY102" s="36">
        <v>215.673</v>
      </c>
      <c r="AZ102" s="36">
        <v>212.779</v>
      </c>
      <c r="BA102" s="36">
        <v>235.50700000000001</v>
      </c>
      <c r="BB102" s="36">
        <v>211.19200000000001</v>
      </c>
      <c r="BC102" s="36">
        <v>207.029</v>
      </c>
      <c r="BD102" s="36">
        <v>219.89500000000001</v>
      </c>
      <c r="BE102" s="36">
        <v>213.41800000000001</v>
      </c>
      <c r="BF102" s="36">
        <v>233.357</v>
      </c>
      <c r="BG102" s="36">
        <v>235.017</v>
      </c>
      <c r="BH102" s="36">
        <v>246.61799999999999</v>
      </c>
      <c r="BI102" s="36">
        <v>254.22900000000001</v>
      </c>
      <c r="BJ102" s="36">
        <v>250.38800000000001</v>
      </c>
      <c r="BK102" s="36">
        <v>258.072</v>
      </c>
      <c r="BL102" s="36">
        <v>263.73599999999999</v>
      </c>
      <c r="BM102" s="36">
        <v>300.67500000000001</v>
      </c>
      <c r="BN102" s="36">
        <v>278</v>
      </c>
      <c r="BO102" s="36">
        <v>265.28100000000001</v>
      </c>
      <c r="BP102" s="36">
        <v>293.41199999999998</v>
      </c>
      <c r="BQ102" s="36">
        <v>290.74700000000001</v>
      </c>
      <c r="BR102" s="36">
        <v>324.91800000000001</v>
      </c>
      <c r="BS102" s="36">
        <v>310.01499999999999</v>
      </c>
      <c r="BT102" s="36">
        <v>321.75299999999999</v>
      </c>
      <c r="BU102" s="36">
        <v>329.08699999999999</v>
      </c>
      <c r="BV102" s="36">
        <v>322.91000000000003</v>
      </c>
      <c r="BW102" s="36">
        <v>353.339</v>
      </c>
      <c r="BX102" s="36">
        <v>349.303</v>
      </c>
      <c r="BY102" s="36">
        <v>383.30900000000003</v>
      </c>
      <c r="BZ102" s="51">
        <f t="shared" si="29"/>
        <v>3822.0740000000001</v>
      </c>
      <c r="CA102" s="36">
        <v>349.697</v>
      </c>
      <c r="CB102" s="36">
        <v>279.77800000000002</v>
      </c>
      <c r="CC102" s="36">
        <v>201.66399999999999</v>
      </c>
      <c r="CD102" s="36">
        <v>45.612000000000002</v>
      </c>
      <c r="CE102" s="36">
        <v>71.747</v>
      </c>
      <c r="CF102" s="36">
        <v>92.206000000000003</v>
      </c>
      <c r="CG102" s="36">
        <v>107.199</v>
      </c>
      <c r="CH102" s="36">
        <v>102.148</v>
      </c>
      <c r="CI102" s="36">
        <v>109.764</v>
      </c>
      <c r="CJ102" s="36">
        <v>117.491</v>
      </c>
      <c r="CK102" s="36">
        <v>113.836</v>
      </c>
      <c r="CL102" s="36">
        <v>156.36000000000001</v>
      </c>
      <c r="CM102" s="66">
        <f t="shared" si="23"/>
        <v>1747.502</v>
      </c>
      <c r="CN102" s="36">
        <v>166.017</v>
      </c>
      <c r="CO102" s="36">
        <v>105.318</v>
      </c>
      <c r="CP102" s="36">
        <v>162.77699999999999</v>
      </c>
      <c r="CQ102" s="36">
        <v>154.798</v>
      </c>
      <c r="CR102" s="36">
        <v>188.03</v>
      </c>
      <c r="CS102" s="36">
        <v>193.53200000000001</v>
      </c>
      <c r="CT102" s="36">
        <v>202.142</v>
      </c>
      <c r="CU102" s="36">
        <v>197.851</v>
      </c>
      <c r="CV102" s="36">
        <v>197.81200000000001</v>
      </c>
      <c r="CW102" s="36">
        <v>194.922</v>
      </c>
      <c r="CX102" s="36">
        <v>204.358</v>
      </c>
      <c r="CY102" s="36">
        <v>235.792</v>
      </c>
      <c r="CZ102" s="66">
        <f t="shared" si="30"/>
        <v>2203.3490000000002</v>
      </c>
      <c r="DA102" s="36">
        <v>201.49299999999999</v>
      </c>
      <c r="DB102" s="36">
        <v>208.55699999999999</v>
      </c>
      <c r="DC102" s="36">
        <v>232.548</v>
      </c>
      <c r="DD102" s="36">
        <v>227.73599999999999</v>
      </c>
      <c r="DE102" s="36">
        <v>268.37799999999999</v>
      </c>
      <c r="DF102" s="36">
        <v>270.05599999999998</v>
      </c>
      <c r="DG102" s="36">
        <v>276.50700000000001</v>
      </c>
      <c r="DH102" s="36">
        <v>288.98200000000003</v>
      </c>
      <c r="DI102" s="36">
        <v>298.41800000000001</v>
      </c>
      <c r="DJ102" s="36">
        <v>313.01299999999998</v>
      </c>
      <c r="DK102" s="36">
        <v>312.24</v>
      </c>
      <c r="DL102" s="36">
        <v>336.59100000000001</v>
      </c>
      <c r="DM102" s="66">
        <f t="shared" si="31"/>
        <v>3234.5189999999998</v>
      </c>
      <c r="DN102" s="36">
        <v>311.584</v>
      </c>
      <c r="DO102" s="36">
        <v>298.52800000000002</v>
      </c>
      <c r="DP102" s="36">
        <v>340.16199999999998</v>
      </c>
      <c r="DQ102" s="36">
        <v>320.91199999999998</v>
      </c>
      <c r="DR102" s="36">
        <v>349.267</v>
      </c>
      <c r="DS102" s="36">
        <v>335.029</v>
      </c>
      <c r="DT102" s="36">
        <v>334.40300000000002</v>
      </c>
      <c r="DU102" s="36">
        <v>347.108</v>
      </c>
      <c r="DV102" s="36">
        <v>336.39299999999997</v>
      </c>
      <c r="DW102" s="36">
        <v>357.19200000000001</v>
      </c>
      <c r="DX102" s="36">
        <v>353.97</v>
      </c>
      <c r="DY102" s="36">
        <v>374.36799999999999</v>
      </c>
      <c r="DZ102" s="66">
        <f t="shared" si="32"/>
        <v>4058.9160000000006</v>
      </c>
      <c r="EA102" s="36">
        <v>343.35199999999998</v>
      </c>
      <c r="EB102" s="36">
        <v>338.59</v>
      </c>
      <c r="EC102" s="36">
        <v>352.35399999999998</v>
      </c>
      <c r="ED102" s="36">
        <v>362.05500000000001</v>
      </c>
      <c r="EE102" s="36">
        <v>372.7</v>
      </c>
      <c r="EF102" s="36">
        <v>353.35</v>
      </c>
      <c r="EG102" s="36">
        <v>367.73899999999998</v>
      </c>
      <c r="EH102" s="36">
        <v>363.49700000000001</v>
      </c>
      <c r="EI102" s="36">
        <v>354.654</v>
      </c>
      <c r="EJ102" s="36">
        <v>382.65300000000002</v>
      </c>
      <c r="EK102" s="36">
        <v>374.952</v>
      </c>
      <c r="EL102" s="36">
        <v>411.67399999999998</v>
      </c>
      <c r="EM102" s="66">
        <f t="shared" si="33"/>
        <v>4377.5700000000006</v>
      </c>
      <c r="EN102" s="36">
        <v>375.483</v>
      </c>
      <c r="EO102" s="36">
        <v>348.69799999999998</v>
      </c>
      <c r="EP102" s="36">
        <v>375.596</v>
      </c>
      <c r="EQ102" s="36">
        <v>356.48099999999999</v>
      </c>
      <c r="ER102" s="36">
        <v>381.262</v>
      </c>
      <c r="ES102" s="36">
        <v>361.06</v>
      </c>
      <c r="ET102" s="36">
        <v>370.97699999999998</v>
      </c>
      <c r="EU102" s="36">
        <v>368.911</v>
      </c>
      <c r="EV102" s="36">
        <v>369.19900000000001</v>
      </c>
      <c r="EW102" s="36">
        <v>378.625</v>
      </c>
      <c r="EX102" s="36">
        <v>372.23</v>
      </c>
      <c r="EY102" s="36">
        <v>401.55399999999997</v>
      </c>
      <c r="EZ102" s="66">
        <f t="shared" si="34"/>
        <v>4460.076</v>
      </c>
      <c r="FA102" s="36">
        <v>367.61599999999999</v>
      </c>
      <c r="FB102" s="36">
        <v>344.45800000000003</v>
      </c>
      <c r="FC102" s="36">
        <v>378.15</v>
      </c>
      <c r="FD102" s="36">
        <v>367.26</v>
      </c>
      <c r="FE102" s="36">
        <v>384.738</v>
      </c>
      <c r="FF102" s="36">
        <v>382.166</v>
      </c>
      <c r="FG102" s="36">
        <v>373.18799999999999</v>
      </c>
      <c r="FH102" s="36"/>
      <c r="FI102" s="36"/>
      <c r="FJ102" s="36"/>
      <c r="FK102" s="36"/>
      <c r="FL102" s="36"/>
      <c r="FM102" s="66">
        <f t="shared" si="35"/>
        <v>2597.5760000000005</v>
      </c>
    </row>
    <row r="103" spans="2:169" s="33" customFormat="1" ht="15" customHeight="1">
      <c r="B103" s="71" t="s">
        <v>150</v>
      </c>
      <c r="C103" s="36">
        <v>0</v>
      </c>
      <c r="D103" s="36">
        <v>0</v>
      </c>
      <c r="E103" s="36">
        <v>0</v>
      </c>
      <c r="F103" s="36">
        <v>0</v>
      </c>
      <c r="G103" s="36">
        <v>0</v>
      </c>
      <c r="H103" s="36">
        <v>0</v>
      </c>
      <c r="I103" s="36">
        <v>0</v>
      </c>
      <c r="J103" s="36">
        <v>0</v>
      </c>
      <c r="K103" s="36">
        <v>0</v>
      </c>
      <c r="L103" s="36">
        <v>33.67</v>
      </c>
      <c r="M103" s="36">
        <v>245.93799999999999</v>
      </c>
      <c r="N103" s="36">
        <v>273.87700000000001</v>
      </c>
      <c r="O103" s="36">
        <v>293.35899999999998</v>
      </c>
      <c r="P103" s="36">
        <v>285.13499999999999</v>
      </c>
      <c r="Q103" s="36">
        <v>326.49599999999998</v>
      </c>
      <c r="R103" s="36">
        <v>293.52199999999999</v>
      </c>
      <c r="S103" s="36">
        <v>274.185</v>
      </c>
      <c r="T103" s="36">
        <v>310.82</v>
      </c>
      <c r="U103" s="36">
        <v>299.226</v>
      </c>
      <c r="V103" s="36">
        <v>309.46300000000002</v>
      </c>
      <c r="W103" s="36">
        <v>301.93900000000002</v>
      </c>
      <c r="X103" s="36">
        <v>297.90300000000002</v>
      </c>
      <c r="Y103" s="36">
        <v>306.78300000000002</v>
      </c>
      <c r="Z103" s="36">
        <v>310.74799999999999</v>
      </c>
      <c r="AA103" s="36">
        <v>305.60399999999998</v>
      </c>
      <c r="AB103" s="36">
        <v>319.45600000000002</v>
      </c>
      <c r="AC103" s="36">
        <v>350.512</v>
      </c>
      <c r="AD103" s="36">
        <v>316.66800000000001</v>
      </c>
      <c r="AE103" s="36">
        <v>306.74099999999999</v>
      </c>
      <c r="AF103" s="36">
        <v>303.97899999999998</v>
      </c>
      <c r="AG103" s="36">
        <v>303.81299999999999</v>
      </c>
      <c r="AH103" s="36">
        <v>313.49700000000001</v>
      </c>
      <c r="AI103" s="36">
        <v>302.79700000000003</v>
      </c>
      <c r="AJ103" s="36">
        <v>303.68200000000002</v>
      </c>
      <c r="AK103" s="36">
        <v>312.75400000000002</v>
      </c>
      <c r="AL103" s="36">
        <v>312.64299999999997</v>
      </c>
      <c r="AM103" s="36">
        <v>320.13200000000001</v>
      </c>
      <c r="AN103" s="36">
        <v>310.18099999999998</v>
      </c>
      <c r="AO103" s="36">
        <v>348.38900000000001</v>
      </c>
      <c r="AP103" s="36">
        <v>315.16199999999998</v>
      </c>
      <c r="AQ103" s="36">
        <v>304.48200000000003</v>
      </c>
      <c r="AR103" s="36">
        <v>333.661</v>
      </c>
      <c r="AS103" s="36">
        <v>309.44400000000002</v>
      </c>
      <c r="AT103" s="36">
        <v>337.113</v>
      </c>
      <c r="AU103" s="36">
        <v>322.97199999999998</v>
      </c>
      <c r="AV103" s="36">
        <v>318.28800000000001</v>
      </c>
      <c r="AW103" s="36">
        <v>332.90499999999997</v>
      </c>
      <c r="AX103" s="36">
        <v>328.17099999999999</v>
      </c>
      <c r="AY103" s="36">
        <v>331.71100000000001</v>
      </c>
      <c r="AZ103" s="36">
        <v>327.60000000000002</v>
      </c>
      <c r="BA103" s="36">
        <v>349.94299999999998</v>
      </c>
      <c r="BB103" s="36">
        <v>316.27199999999999</v>
      </c>
      <c r="BC103" s="36">
        <v>311.04500000000002</v>
      </c>
      <c r="BD103" s="36">
        <v>336.036</v>
      </c>
      <c r="BE103" s="36">
        <v>337.755</v>
      </c>
      <c r="BF103" s="36">
        <v>381.44799999999998</v>
      </c>
      <c r="BG103" s="36">
        <v>366.05399999999997</v>
      </c>
      <c r="BH103" s="36">
        <v>368.19099999999997</v>
      </c>
      <c r="BI103" s="36">
        <v>377.84899999999999</v>
      </c>
      <c r="BJ103" s="36">
        <v>386.17899999999997</v>
      </c>
      <c r="BK103" s="36">
        <v>404.46800000000002</v>
      </c>
      <c r="BL103" s="36">
        <v>401.55700000000002</v>
      </c>
      <c r="BM103" s="36">
        <v>429.40800000000002</v>
      </c>
      <c r="BN103" s="36">
        <v>397</v>
      </c>
      <c r="BO103" s="36">
        <v>382.75299999999999</v>
      </c>
      <c r="BP103" s="36">
        <v>422.10700000000003</v>
      </c>
      <c r="BQ103" s="36">
        <v>425.072</v>
      </c>
      <c r="BR103" s="36">
        <v>467.19099999999997</v>
      </c>
      <c r="BS103" s="36">
        <v>446.72800000000001</v>
      </c>
      <c r="BT103" s="36">
        <v>459.32799999999997</v>
      </c>
      <c r="BU103" s="36">
        <v>470.34899999999999</v>
      </c>
      <c r="BV103" s="36">
        <v>484.089</v>
      </c>
      <c r="BW103" s="36">
        <v>524.48800000000006</v>
      </c>
      <c r="BX103" s="36">
        <v>508.21100000000001</v>
      </c>
      <c r="BY103" s="36">
        <v>536.70000000000005</v>
      </c>
      <c r="BZ103" s="51">
        <f t="shared" si="29"/>
        <v>5524.0159999999996</v>
      </c>
      <c r="CA103" s="36">
        <v>487.93200000000002</v>
      </c>
      <c r="CB103" s="36">
        <v>486.62599999999998</v>
      </c>
      <c r="CC103" s="36">
        <v>279.39800000000002</v>
      </c>
      <c r="CD103" s="36">
        <v>56.021999999999998</v>
      </c>
      <c r="CE103" s="36">
        <v>95.41</v>
      </c>
      <c r="CF103" s="36">
        <v>127.57599999999999</v>
      </c>
      <c r="CG103" s="36">
        <v>133.02600000000001</v>
      </c>
      <c r="CH103" s="36">
        <v>120.693</v>
      </c>
      <c r="CI103" s="36">
        <v>122.717</v>
      </c>
      <c r="CJ103" s="36">
        <v>131.261</v>
      </c>
      <c r="CK103" s="36">
        <v>127.123</v>
      </c>
      <c r="CL103" s="36">
        <v>184.59100000000001</v>
      </c>
      <c r="CM103" s="66">
        <f t="shared" si="23"/>
        <v>2352.375</v>
      </c>
      <c r="CN103" s="36">
        <v>211.56</v>
      </c>
      <c r="CO103" s="36">
        <v>140.376</v>
      </c>
      <c r="CP103" s="36">
        <v>212.05</v>
      </c>
      <c r="CQ103" s="36">
        <v>203.47900000000001</v>
      </c>
      <c r="CR103" s="36">
        <v>245.98500000000001</v>
      </c>
      <c r="CS103" s="36">
        <v>256.23500000000001</v>
      </c>
      <c r="CT103" s="36">
        <v>266.26299999999998</v>
      </c>
      <c r="CU103" s="36">
        <v>259.34300000000002</v>
      </c>
      <c r="CV103" s="36">
        <v>259.44900000000001</v>
      </c>
      <c r="CW103" s="36">
        <v>260.15300000000002</v>
      </c>
      <c r="CX103" s="36">
        <v>258.88099999999997</v>
      </c>
      <c r="CY103" s="36">
        <v>305.04399999999998</v>
      </c>
      <c r="CZ103" s="66">
        <f t="shared" si="30"/>
        <v>2878.8179999999998</v>
      </c>
      <c r="DA103" s="36">
        <v>258.90899999999999</v>
      </c>
      <c r="DB103" s="36">
        <v>268.077</v>
      </c>
      <c r="DC103" s="36">
        <v>296.75299999999999</v>
      </c>
      <c r="DD103" s="36">
        <v>296.28800000000001</v>
      </c>
      <c r="DE103" s="36">
        <v>353.33300000000003</v>
      </c>
      <c r="DF103" s="36">
        <v>354.30700000000002</v>
      </c>
      <c r="DG103" s="36">
        <v>361.68099999999998</v>
      </c>
      <c r="DH103" s="36">
        <v>392.32799999999997</v>
      </c>
      <c r="DI103" s="36">
        <v>413.38400000000001</v>
      </c>
      <c r="DJ103" s="36">
        <v>426.53300000000002</v>
      </c>
      <c r="DK103" s="36">
        <v>420.08300000000003</v>
      </c>
      <c r="DL103" s="36">
        <v>434.096</v>
      </c>
      <c r="DM103" s="66">
        <f t="shared" si="31"/>
        <v>4275.7719999999999</v>
      </c>
      <c r="DN103" s="36">
        <v>404.46</v>
      </c>
      <c r="DO103" s="36">
        <v>385.51299999999998</v>
      </c>
      <c r="DP103" s="36">
        <v>458.11799999999999</v>
      </c>
      <c r="DQ103" s="36">
        <v>450.14600000000002</v>
      </c>
      <c r="DR103" s="36">
        <v>489.42</v>
      </c>
      <c r="DS103" s="36">
        <v>464.447</v>
      </c>
      <c r="DT103" s="36">
        <v>441.88499999999999</v>
      </c>
      <c r="DU103" s="36">
        <v>470.12599999999998</v>
      </c>
      <c r="DV103" s="36">
        <v>476.05900000000003</v>
      </c>
      <c r="DW103" s="36">
        <v>490.07900000000001</v>
      </c>
      <c r="DX103" s="36">
        <v>483.61700000000002</v>
      </c>
      <c r="DY103" s="36">
        <v>498.00700000000001</v>
      </c>
      <c r="DZ103" s="66">
        <f t="shared" si="32"/>
        <v>5511.8769999999995</v>
      </c>
      <c r="EA103" s="36">
        <v>455.608</v>
      </c>
      <c r="EB103" s="36">
        <v>447.66899999999998</v>
      </c>
      <c r="EC103" s="36">
        <v>468.92099999999999</v>
      </c>
      <c r="ED103" s="36">
        <v>524.47199999999998</v>
      </c>
      <c r="EE103" s="36">
        <v>525.13300000000004</v>
      </c>
      <c r="EF103" s="36">
        <v>499.64100000000002</v>
      </c>
      <c r="EG103" s="36">
        <v>502.54700000000003</v>
      </c>
      <c r="EH103" s="36">
        <v>508.54300000000001</v>
      </c>
      <c r="EI103" s="36">
        <v>512.75</v>
      </c>
      <c r="EJ103" s="36">
        <v>539</v>
      </c>
      <c r="EK103" s="36">
        <v>524.96900000000005</v>
      </c>
      <c r="EL103" s="36">
        <v>555.97500000000002</v>
      </c>
      <c r="EM103" s="66">
        <f t="shared" si="33"/>
        <v>6065.2280000000001</v>
      </c>
      <c r="EN103" s="36">
        <v>501.77699999999999</v>
      </c>
      <c r="EO103" s="36">
        <v>478.92399999999998</v>
      </c>
      <c r="EP103" s="36">
        <v>536.82500000000005</v>
      </c>
      <c r="EQ103" s="36">
        <v>537.46299999999997</v>
      </c>
      <c r="ER103" s="36">
        <v>563.30100000000004</v>
      </c>
      <c r="ES103" s="36">
        <v>523.49099999999999</v>
      </c>
      <c r="ET103" s="36">
        <v>523.73500000000001</v>
      </c>
      <c r="EU103" s="36">
        <v>520.10699999999997</v>
      </c>
      <c r="EV103" s="36">
        <v>537.58799999999997</v>
      </c>
      <c r="EW103" s="36">
        <v>539.98699999999997</v>
      </c>
      <c r="EX103" s="36">
        <v>523.42899999999997</v>
      </c>
      <c r="EY103" s="36">
        <v>541.91099999999994</v>
      </c>
      <c r="EZ103" s="66">
        <f t="shared" si="34"/>
        <v>6328.5379999999996</v>
      </c>
      <c r="FA103" s="36">
        <v>498.01299999999998</v>
      </c>
      <c r="FB103" s="36">
        <v>468.00200000000001</v>
      </c>
      <c r="FC103" s="36">
        <v>526.28300000000002</v>
      </c>
      <c r="FD103" s="36">
        <v>540.11800000000005</v>
      </c>
      <c r="FE103" s="36">
        <v>554.423</v>
      </c>
      <c r="FF103" s="36">
        <v>536.66800000000001</v>
      </c>
      <c r="FG103" s="36">
        <v>510.05200000000002</v>
      </c>
      <c r="FH103" s="36"/>
      <c r="FI103" s="36"/>
      <c r="FJ103" s="36"/>
      <c r="FK103" s="36"/>
      <c r="FL103" s="36"/>
      <c r="FM103" s="66">
        <f t="shared" si="35"/>
        <v>3633.5590000000002</v>
      </c>
    </row>
    <row r="104" spans="2:169" s="33" customFormat="1" ht="15" customHeight="1">
      <c r="B104" s="71" t="s">
        <v>151</v>
      </c>
      <c r="C104" s="36">
        <v>0</v>
      </c>
      <c r="D104" s="36">
        <v>0</v>
      </c>
      <c r="E104" s="36">
        <v>0</v>
      </c>
      <c r="F104" s="36">
        <v>0</v>
      </c>
      <c r="G104" s="36">
        <v>0</v>
      </c>
      <c r="H104" s="36">
        <v>0</v>
      </c>
      <c r="I104" s="36">
        <v>0</v>
      </c>
      <c r="J104" s="36">
        <v>0</v>
      </c>
      <c r="K104" s="36">
        <v>0</v>
      </c>
      <c r="L104" s="36">
        <v>26.42</v>
      </c>
      <c r="M104" s="36">
        <v>164.52</v>
      </c>
      <c r="N104" s="36">
        <v>181.35</v>
      </c>
      <c r="O104" s="36">
        <v>198.66499999999999</v>
      </c>
      <c r="P104" s="36">
        <v>190.64599999999999</v>
      </c>
      <c r="Q104" s="36">
        <v>226.321</v>
      </c>
      <c r="R104" s="36">
        <v>223.58600000000001</v>
      </c>
      <c r="S104" s="36">
        <v>218.47399999999999</v>
      </c>
      <c r="T104" s="36">
        <v>243.22399999999999</v>
      </c>
      <c r="U104" s="36">
        <v>244.64</v>
      </c>
      <c r="V104" s="36">
        <v>261.01799999999997</v>
      </c>
      <c r="W104" s="36">
        <v>249.75399999999999</v>
      </c>
      <c r="X104" s="36">
        <v>256.03100000000001</v>
      </c>
      <c r="Y104" s="36">
        <v>258.45100000000002</v>
      </c>
      <c r="Z104" s="36">
        <v>255.46600000000001</v>
      </c>
      <c r="AA104" s="36">
        <v>270.58600000000001</v>
      </c>
      <c r="AB104" s="36">
        <v>276.07299999999998</v>
      </c>
      <c r="AC104" s="36">
        <v>306.54199999999997</v>
      </c>
      <c r="AD104" s="36">
        <v>268.82600000000002</v>
      </c>
      <c r="AE104" s="36">
        <v>265.70600000000002</v>
      </c>
      <c r="AF104" s="36">
        <v>260.67099999999999</v>
      </c>
      <c r="AG104" s="36">
        <v>267.05500000000001</v>
      </c>
      <c r="AH104" s="36">
        <v>274.79899999999998</v>
      </c>
      <c r="AI104" s="36">
        <v>263.83199999999999</v>
      </c>
      <c r="AJ104" s="36">
        <v>260.64100000000002</v>
      </c>
      <c r="AK104" s="36">
        <v>266.13099999999997</v>
      </c>
      <c r="AL104" s="36">
        <v>271.40600000000001</v>
      </c>
      <c r="AM104" s="36">
        <v>274.404</v>
      </c>
      <c r="AN104" s="36">
        <v>259.66699999999997</v>
      </c>
      <c r="AO104" s="36">
        <v>291.30099999999999</v>
      </c>
      <c r="AP104" s="36">
        <v>258.214</v>
      </c>
      <c r="AQ104" s="36">
        <v>247.32599999999999</v>
      </c>
      <c r="AR104" s="36">
        <v>277.91399999999999</v>
      </c>
      <c r="AS104" s="36">
        <v>258.99900000000002</v>
      </c>
      <c r="AT104" s="36">
        <v>277.79500000000002</v>
      </c>
      <c r="AU104" s="36">
        <v>267.012</v>
      </c>
      <c r="AV104" s="36">
        <v>266.24</v>
      </c>
      <c r="AW104" s="36">
        <v>277.57100000000003</v>
      </c>
      <c r="AX104" s="36">
        <v>275.96199999999999</v>
      </c>
      <c r="AY104" s="36">
        <v>277.90100000000001</v>
      </c>
      <c r="AZ104" s="36">
        <v>277.55799999999999</v>
      </c>
      <c r="BA104" s="36">
        <v>293.74</v>
      </c>
      <c r="BB104" s="36">
        <v>269.774</v>
      </c>
      <c r="BC104" s="36">
        <v>261.61900000000003</v>
      </c>
      <c r="BD104" s="36">
        <v>288.392</v>
      </c>
      <c r="BE104" s="36">
        <v>283.78699999999998</v>
      </c>
      <c r="BF104" s="36">
        <v>294.21199999999999</v>
      </c>
      <c r="BG104" s="36">
        <v>280.70600000000002</v>
      </c>
      <c r="BH104" s="36">
        <v>294.43599999999998</v>
      </c>
      <c r="BI104" s="36">
        <v>286.91000000000003</v>
      </c>
      <c r="BJ104" s="36">
        <v>305.26400000000001</v>
      </c>
      <c r="BK104" s="36">
        <v>323.36700000000002</v>
      </c>
      <c r="BL104" s="36">
        <v>312.36500000000001</v>
      </c>
      <c r="BM104" s="36">
        <v>338.95100000000002</v>
      </c>
      <c r="BN104" s="36">
        <v>310</v>
      </c>
      <c r="BO104" s="36">
        <v>297.185</v>
      </c>
      <c r="BP104" s="36">
        <v>316.16899999999998</v>
      </c>
      <c r="BQ104" s="36">
        <v>336.20600000000002</v>
      </c>
      <c r="BR104" s="36">
        <v>369.00900000000001</v>
      </c>
      <c r="BS104" s="36">
        <v>351.70699999999999</v>
      </c>
      <c r="BT104" s="36">
        <v>365.416</v>
      </c>
      <c r="BU104" s="36">
        <v>363.95600000000002</v>
      </c>
      <c r="BV104" s="36">
        <v>376.53</v>
      </c>
      <c r="BW104" s="36">
        <v>406.29</v>
      </c>
      <c r="BX104" s="36">
        <v>396.27499999999998</v>
      </c>
      <c r="BY104" s="36">
        <v>421.93</v>
      </c>
      <c r="BZ104" s="51">
        <f t="shared" si="29"/>
        <v>4310.6729999999998</v>
      </c>
      <c r="CA104" s="36">
        <v>395.26</v>
      </c>
      <c r="CB104" s="36">
        <v>393.01499999999999</v>
      </c>
      <c r="CC104" s="36">
        <v>224.239</v>
      </c>
      <c r="CD104" s="36">
        <v>46.802999999999997</v>
      </c>
      <c r="CE104" s="36">
        <v>73.177999999999997</v>
      </c>
      <c r="CF104" s="36">
        <v>106.21599999999999</v>
      </c>
      <c r="CG104" s="36">
        <v>118.24299999999999</v>
      </c>
      <c r="CH104" s="36">
        <v>110.441</v>
      </c>
      <c r="CI104" s="36">
        <v>115.976</v>
      </c>
      <c r="CJ104" s="36">
        <v>125.214</v>
      </c>
      <c r="CK104" s="36">
        <v>122.52200000000001</v>
      </c>
      <c r="CL104" s="36">
        <v>170.55</v>
      </c>
      <c r="CM104" s="66">
        <f t="shared" si="23"/>
        <v>2001.6569999999995</v>
      </c>
      <c r="CN104" s="36">
        <v>182.636</v>
      </c>
      <c r="CO104" s="36">
        <v>119.11</v>
      </c>
      <c r="CP104" s="36">
        <v>182.02099999999999</v>
      </c>
      <c r="CQ104" s="36">
        <v>174.01599999999999</v>
      </c>
      <c r="CR104" s="36">
        <v>212.62299999999999</v>
      </c>
      <c r="CS104" s="36">
        <v>212.065</v>
      </c>
      <c r="CT104" s="36">
        <v>229.66</v>
      </c>
      <c r="CU104" s="36">
        <v>227.31399999999999</v>
      </c>
      <c r="CV104" s="36">
        <v>228.376</v>
      </c>
      <c r="CW104" s="36">
        <v>231.59100000000001</v>
      </c>
      <c r="CX104" s="36">
        <v>242.3</v>
      </c>
      <c r="CY104" s="36">
        <v>280.57499999999999</v>
      </c>
      <c r="CZ104" s="66">
        <f t="shared" si="30"/>
        <v>2522.2870000000003</v>
      </c>
      <c r="DA104" s="36">
        <v>241.17599999999999</v>
      </c>
      <c r="DB104" s="36">
        <v>249.815</v>
      </c>
      <c r="DC104" s="36">
        <v>282.166</v>
      </c>
      <c r="DD104" s="36">
        <v>284.13600000000002</v>
      </c>
      <c r="DE104" s="36">
        <v>341.72500000000002</v>
      </c>
      <c r="DF104" s="36">
        <v>349.488</v>
      </c>
      <c r="DG104" s="36">
        <v>358.47399999999999</v>
      </c>
      <c r="DH104" s="36">
        <v>379.32600000000002</v>
      </c>
      <c r="DI104" s="36">
        <v>396.86599999999999</v>
      </c>
      <c r="DJ104" s="36">
        <v>414.517</v>
      </c>
      <c r="DK104" s="36">
        <v>408.62700000000001</v>
      </c>
      <c r="DL104" s="36">
        <v>429.15499999999997</v>
      </c>
      <c r="DM104" s="66">
        <f t="shared" si="31"/>
        <v>4135.4709999999995</v>
      </c>
      <c r="DN104" s="36">
        <v>399.92099999999999</v>
      </c>
      <c r="DO104" s="36">
        <v>388.57499999999999</v>
      </c>
      <c r="DP104" s="36">
        <v>440.55099999999999</v>
      </c>
      <c r="DQ104" s="36">
        <v>417.9</v>
      </c>
      <c r="DR104" s="36">
        <v>475.48099999999999</v>
      </c>
      <c r="DS104" s="36">
        <v>460.58199999999999</v>
      </c>
      <c r="DT104" s="36">
        <v>452.27600000000001</v>
      </c>
      <c r="DU104" s="36">
        <v>447.69799999999998</v>
      </c>
      <c r="DV104" s="36">
        <v>461.35300000000001</v>
      </c>
      <c r="DW104" s="36">
        <v>481.48200000000003</v>
      </c>
      <c r="DX104" s="36">
        <v>475.25299999999999</v>
      </c>
      <c r="DY104" s="36">
        <v>506.86900000000003</v>
      </c>
      <c r="DZ104" s="66">
        <f t="shared" si="32"/>
        <v>5407.9409999999989</v>
      </c>
      <c r="EA104" s="36">
        <v>457.49200000000002</v>
      </c>
      <c r="EB104" s="36">
        <v>447.07900000000001</v>
      </c>
      <c r="EC104" s="36">
        <v>464.87400000000002</v>
      </c>
      <c r="ED104" s="36">
        <v>502.577</v>
      </c>
      <c r="EE104" s="36">
        <v>514.178</v>
      </c>
      <c r="EF104" s="36">
        <v>490.142</v>
      </c>
      <c r="EG104" s="36">
        <v>499.92599999999999</v>
      </c>
      <c r="EH104" s="36">
        <v>482.959</v>
      </c>
      <c r="EI104" s="36">
        <v>493.553</v>
      </c>
      <c r="EJ104" s="36">
        <v>515.572</v>
      </c>
      <c r="EK104" s="36">
        <v>492.52800000000002</v>
      </c>
      <c r="EL104" s="36">
        <v>546.38400000000001</v>
      </c>
      <c r="EM104" s="66">
        <f t="shared" si="33"/>
        <v>5907.2640000000001</v>
      </c>
      <c r="EN104" s="36">
        <v>495.46800000000002</v>
      </c>
      <c r="EO104" s="36">
        <v>453.64</v>
      </c>
      <c r="EP104" s="36">
        <v>492.29</v>
      </c>
      <c r="EQ104" s="36">
        <v>472.505</v>
      </c>
      <c r="ER104" s="36">
        <v>516.55899999999997</v>
      </c>
      <c r="ES104" s="36">
        <v>491.69799999999998</v>
      </c>
      <c r="ET104" s="36">
        <v>498.72800000000001</v>
      </c>
      <c r="EU104" s="36">
        <v>487.88400000000001</v>
      </c>
      <c r="EV104" s="36">
        <v>506.142</v>
      </c>
      <c r="EW104" s="36">
        <v>511.57</v>
      </c>
      <c r="EX104" s="36">
        <v>499.51900000000001</v>
      </c>
      <c r="EY104" s="36">
        <v>533.18499999999995</v>
      </c>
      <c r="EZ104" s="66">
        <f t="shared" si="34"/>
        <v>5959.1880000000001</v>
      </c>
      <c r="FA104" s="36">
        <v>479.82600000000002</v>
      </c>
      <c r="FB104" s="36">
        <v>453.01900000000001</v>
      </c>
      <c r="FC104" s="36">
        <v>493.45499999999998</v>
      </c>
      <c r="FD104" s="36">
        <v>501.24900000000002</v>
      </c>
      <c r="FE104" s="36">
        <v>516.16099999999994</v>
      </c>
      <c r="FF104" s="36">
        <v>509.45</v>
      </c>
      <c r="FG104" s="36">
        <v>493.88499999999999</v>
      </c>
      <c r="FH104" s="36"/>
      <c r="FI104" s="36"/>
      <c r="FJ104" s="36"/>
      <c r="FK104" s="36"/>
      <c r="FL104" s="36"/>
      <c r="FM104" s="66">
        <f t="shared" si="35"/>
        <v>3447.0450000000001</v>
      </c>
    </row>
    <row r="105" spans="2:169" s="33" customFormat="1" ht="15" customHeight="1">
      <c r="B105" s="71" t="s">
        <v>152</v>
      </c>
      <c r="C105" s="36">
        <v>0</v>
      </c>
      <c r="D105" s="36">
        <v>0</v>
      </c>
      <c r="E105" s="36">
        <v>0</v>
      </c>
      <c r="F105" s="36">
        <v>0</v>
      </c>
      <c r="G105" s="36">
        <v>0</v>
      </c>
      <c r="H105" s="36">
        <v>0</v>
      </c>
      <c r="I105" s="36">
        <v>0</v>
      </c>
      <c r="J105" s="36">
        <v>0</v>
      </c>
      <c r="K105" s="36">
        <v>0</v>
      </c>
      <c r="L105" s="36">
        <v>32.476999999999997</v>
      </c>
      <c r="M105" s="36">
        <v>217.447</v>
      </c>
      <c r="N105" s="36">
        <v>242.94399999999999</v>
      </c>
      <c r="O105" s="36">
        <v>272.38099999999997</v>
      </c>
      <c r="P105" s="36">
        <v>269.07600000000002</v>
      </c>
      <c r="Q105" s="36">
        <v>347.976</v>
      </c>
      <c r="R105" s="36">
        <v>325.43599999999998</v>
      </c>
      <c r="S105" s="36">
        <v>286.28699999999998</v>
      </c>
      <c r="T105" s="36">
        <v>315.24299999999999</v>
      </c>
      <c r="U105" s="36">
        <v>301.82100000000003</v>
      </c>
      <c r="V105" s="36">
        <v>310.459</v>
      </c>
      <c r="W105" s="36">
        <v>300.226</v>
      </c>
      <c r="X105" s="36">
        <v>317.81299999999999</v>
      </c>
      <c r="Y105" s="36">
        <v>344.55</v>
      </c>
      <c r="Z105" s="36">
        <v>332.55099999999999</v>
      </c>
      <c r="AA105" s="36">
        <v>364.166</v>
      </c>
      <c r="AB105" s="36">
        <v>322.50299999999999</v>
      </c>
      <c r="AC105" s="36">
        <v>371.44600000000003</v>
      </c>
      <c r="AD105" s="36">
        <v>322.65699999999998</v>
      </c>
      <c r="AE105" s="36">
        <v>311.80900000000003</v>
      </c>
      <c r="AF105" s="36">
        <v>320.58</v>
      </c>
      <c r="AG105" s="36">
        <v>320.76799999999997</v>
      </c>
      <c r="AH105" s="36">
        <v>319.54700000000003</v>
      </c>
      <c r="AI105" s="36">
        <v>310.49400000000003</v>
      </c>
      <c r="AJ105" s="36">
        <v>311.88</v>
      </c>
      <c r="AK105" s="36">
        <v>321.44600000000003</v>
      </c>
      <c r="AL105" s="36">
        <v>305.82299999999998</v>
      </c>
      <c r="AM105" s="36">
        <v>306.97000000000003</v>
      </c>
      <c r="AN105" s="36">
        <v>298.62799999999999</v>
      </c>
      <c r="AO105" s="36">
        <v>339.15199999999999</v>
      </c>
      <c r="AP105" s="36">
        <v>311.24400000000003</v>
      </c>
      <c r="AQ105" s="36">
        <v>304.76900000000001</v>
      </c>
      <c r="AR105" s="36">
        <v>323.98899999999998</v>
      </c>
      <c r="AS105" s="36">
        <v>298.88099999999997</v>
      </c>
      <c r="AT105" s="36">
        <v>307.00400000000002</v>
      </c>
      <c r="AU105" s="36">
        <v>294.28300000000002</v>
      </c>
      <c r="AV105" s="36">
        <v>293.97500000000002</v>
      </c>
      <c r="AW105" s="36">
        <v>308.24599999999998</v>
      </c>
      <c r="AX105" s="36">
        <v>294.73200000000003</v>
      </c>
      <c r="AY105" s="36">
        <v>304.846</v>
      </c>
      <c r="AZ105" s="36">
        <v>295.44499999999999</v>
      </c>
      <c r="BA105" s="36">
        <v>336.62299999999999</v>
      </c>
      <c r="BB105" s="36">
        <v>308.48099999999999</v>
      </c>
      <c r="BC105" s="36">
        <v>301.78399999999999</v>
      </c>
      <c r="BD105" s="36">
        <v>312.82799999999997</v>
      </c>
      <c r="BE105" s="36">
        <v>299.38799999999998</v>
      </c>
      <c r="BF105" s="36">
        <v>319.53399999999999</v>
      </c>
      <c r="BG105" s="36">
        <v>331.54199999999997</v>
      </c>
      <c r="BH105" s="36">
        <v>343.233</v>
      </c>
      <c r="BI105" s="36">
        <v>346.73500000000001</v>
      </c>
      <c r="BJ105" s="36">
        <v>345.89699999999999</v>
      </c>
      <c r="BK105" s="36">
        <v>347.89400000000001</v>
      </c>
      <c r="BL105" s="36">
        <v>351.85700000000003</v>
      </c>
      <c r="BM105" s="36">
        <v>398.79199999999997</v>
      </c>
      <c r="BN105" s="36">
        <v>369</v>
      </c>
      <c r="BO105" s="36">
        <v>354.32900000000001</v>
      </c>
      <c r="BP105" s="36">
        <v>388.10500000000002</v>
      </c>
      <c r="BQ105" s="36">
        <v>383.19200000000001</v>
      </c>
      <c r="BR105" s="36">
        <v>417.63499999999999</v>
      </c>
      <c r="BS105" s="36">
        <v>409.19200000000001</v>
      </c>
      <c r="BT105" s="36">
        <v>429.12599999999998</v>
      </c>
      <c r="BU105" s="36">
        <v>434.13400000000001</v>
      </c>
      <c r="BV105" s="36">
        <v>428.03500000000003</v>
      </c>
      <c r="BW105" s="36">
        <v>461.19200000000001</v>
      </c>
      <c r="BX105" s="36">
        <v>448.21</v>
      </c>
      <c r="BY105" s="36">
        <v>488.928</v>
      </c>
      <c r="BZ105" s="51">
        <f t="shared" si="29"/>
        <v>5011.0779999999995</v>
      </c>
      <c r="CA105" s="36">
        <v>455.64400000000001</v>
      </c>
      <c r="CB105" s="36">
        <v>447.43</v>
      </c>
      <c r="CC105" s="36">
        <v>252.76900000000001</v>
      </c>
      <c r="CD105" s="36">
        <v>48.759</v>
      </c>
      <c r="CE105" s="36">
        <v>74.444000000000003</v>
      </c>
      <c r="CF105" s="36">
        <v>98.98</v>
      </c>
      <c r="CG105" s="36">
        <v>127.93600000000001</v>
      </c>
      <c r="CH105" s="36">
        <v>131.14400000000001</v>
      </c>
      <c r="CI105" s="36">
        <v>135.34100000000001</v>
      </c>
      <c r="CJ105" s="36">
        <v>147.571</v>
      </c>
      <c r="CK105" s="36">
        <v>144.98400000000001</v>
      </c>
      <c r="CL105" s="36">
        <v>204.97900000000001</v>
      </c>
      <c r="CM105" s="66">
        <f t="shared" si="23"/>
        <v>2269.9809999999998</v>
      </c>
      <c r="CN105" s="36">
        <v>225.26599999999999</v>
      </c>
      <c r="CO105" s="36">
        <v>144.91900000000001</v>
      </c>
      <c r="CP105" s="36">
        <v>219.65299999999999</v>
      </c>
      <c r="CQ105" s="36">
        <v>210.06299999999999</v>
      </c>
      <c r="CR105" s="36">
        <v>252.76900000000001</v>
      </c>
      <c r="CS105" s="36">
        <v>251.471</v>
      </c>
      <c r="CT105" s="36">
        <v>269.39999999999998</v>
      </c>
      <c r="CU105" s="36">
        <v>264.64699999999999</v>
      </c>
      <c r="CV105" s="36">
        <v>262.98700000000002</v>
      </c>
      <c r="CW105" s="36">
        <v>257.262</v>
      </c>
      <c r="CX105" s="36">
        <v>267.185</v>
      </c>
      <c r="CY105" s="36">
        <v>313.959</v>
      </c>
      <c r="CZ105" s="66">
        <f t="shared" si="30"/>
        <v>2939.5810000000001</v>
      </c>
      <c r="DA105" s="36">
        <v>269.02699999999999</v>
      </c>
      <c r="DB105" s="36">
        <v>272.17099999999999</v>
      </c>
      <c r="DC105" s="36">
        <v>299.42200000000003</v>
      </c>
      <c r="DD105" s="36">
        <v>300.89800000000002</v>
      </c>
      <c r="DE105" s="36">
        <v>363.28399999999999</v>
      </c>
      <c r="DF105" s="36">
        <v>373.91399999999999</v>
      </c>
      <c r="DG105" s="36">
        <v>382.22500000000002</v>
      </c>
      <c r="DH105" s="36">
        <v>399.88</v>
      </c>
      <c r="DI105" s="36">
        <v>417.65499999999997</v>
      </c>
      <c r="DJ105" s="36">
        <v>435.26299999999998</v>
      </c>
      <c r="DK105" s="36">
        <v>422.483</v>
      </c>
      <c r="DL105" s="36">
        <v>451.95100000000002</v>
      </c>
      <c r="DM105" s="66">
        <f t="shared" si="31"/>
        <v>4388.1730000000007</v>
      </c>
      <c r="DN105" s="36">
        <v>420.73200000000003</v>
      </c>
      <c r="DO105" s="36">
        <v>396.10399999999998</v>
      </c>
      <c r="DP105" s="36">
        <v>449.50400000000002</v>
      </c>
      <c r="DQ105" s="36">
        <v>426.48399999999998</v>
      </c>
      <c r="DR105" s="36">
        <v>458.07400000000001</v>
      </c>
      <c r="DS105" s="36">
        <v>444.20400000000001</v>
      </c>
      <c r="DT105" s="36">
        <v>438.68200000000002</v>
      </c>
      <c r="DU105" s="36">
        <v>450.13499999999999</v>
      </c>
      <c r="DV105" s="36">
        <v>448.45299999999997</v>
      </c>
      <c r="DW105" s="36">
        <v>475.03800000000001</v>
      </c>
      <c r="DX105" s="36">
        <v>467.72899999999998</v>
      </c>
      <c r="DY105" s="36">
        <v>471.029</v>
      </c>
      <c r="DZ105" s="66">
        <f t="shared" si="32"/>
        <v>5346.1680000000015</v>
      </c>
      <c r="EA105" s="36">
        <v>464.33300000000003</v>
      </c>
      <c r="EB105" s="36">
        <v>445.82900000000001</v>
      </c>
      <c r="EC105" s="36">
        <v>458.11200000000002</v>
      </c>
      <c r="ED105" s="36">
        <v>457.59300000000002</v>
      </c>
      <c r="EE105" s="36">
        <v>466.04500000000002</v>
      </c>
      <c r="EF105" s="36">
        <v>447.82600000000002</v>
      </c>
      <c r="EG105" s="36">
        <v>465.75799999999998</v>
      </c>
      <c r="EH105" s="36">
        <v>452.14600000000002</v>
      </c>
      <c r="EI105" s="36">
        <v>432.209</v>
      </c>
      <c r="EJ105" s="36">
        <v>466.56900000000002</v>
      </c>
      <c r="EK105" s="36">
        <v>476.95299999999997</v>
      </c>
      <c r="EL105" s="36">
        <v>532.57600000000002</v>
      </c>
      <c r="EM105" s="66">
        <f t="shared" si="33"/>
        <v>5565.9489999999996</v>
      </c>
      <c r="EN105" s="36">
        <v>479.988</v>
      </c>
      <c r="EO105" s="36">
        <v>446.78100000000001</v>
      </c>
      <c r="EP105" s="36">
        <v>478.721</v>
      </c>
      <c r="EQ105" s="36">
        <v>450.97199999999998</v>
      </c>
      <c r="ER105" s="36">
        <v>478.15899999999999</v>
      </c>
      <c r="ES105" s="36">
        <v>449.09100000000001</v>
      </c>
      <c r="ET105" s="36">
        <v>450.74799999999999</v>
      </c>
      <c r="EU105" s="36">
        <v>450.84399999999999</v>
      </c>
      <c r="EV105" s="36">
        <v>444.15699999999998</v>
      </c>
      <c r="EW105" s="36">
        <v>453.85599999999999</v>
      </c>
      <c r="EX105" s="36">
        <v>445.28800000000001</v>
      </c>
      <c r="EY105" s="36">
        <v>488.392</v>
      </c>
      <c r="EZ105" s="66">
        <f t="shared" si="34"/>
        <v>5516.9969999999994</v>
      </c>
      <c r="FA105" s="36">
        <v>439.05099999999999</v>
      </c>
      <c r="FB105" s="36">
        <v>403.17200000000003</v>
      </c>
      <c r="FC105" s="36">
        <v>446.95</v>
      </c>
      <c r="FD105" s="36">
        <v>435.363</v>
      </c>
      <c r="FE105" s="36">
        <v>464.48599999999999</v>
      </c>
      <c r="FF105" s="36">
        <v>458.49</v>
      </c>
      <c r="FG105" s="36">
        <v>454.22</v>
      </c>
      <c r="FH105" s="36"/>
      <c r="FI105" s="36"/>
      <c r="FJ105" s="36"/>
      <c r="FK105" s="36"/>
      <c r="FL105" s="36"/>
      <c r="FM105" s="66">
        <f t="shared" si="35"/>
        <v>3101.732</v>
      </c>
    </row>
    <row r="106" spans="2:169" s="33" customFormat="1" ht="15" customHeight="1">
      <c r="B106" s="71" t="s">
        <v>153</v>
      </c>
      <c r="C106" s="36">
        <v>0</v>
      </c>
      <c r="D106" s="36">
        <v>0</v>
      </c>
      <c r="E106" s="36">
        <v>0</v>
      </c>
      <c r="F106" s="36">
        <v>0</v>
      </c>
      <c r="G106" s="36">
        <v>0</v>
      </c>
      <c r="H106" s="36">
        <v>0</v>
      </c>
      <c r="I106" s="36">
        <v>0</v>
      </c>
      <c r="J106" s="36">
        <v>0</v>
      </c>
      <c r="K106" s="36">
        <v>0</v>
      </c>
      <c r="L106" s="36">
        <v>97.234999999999999</v>
      </c>
      <c r="M106" s="36">
        <v>687.61300000000006</v>
      </c>
      <c r="N106" s="36">
        <v>743.81700000000001</v>
      </c>
      <c r="O106" s="36">
        <v>803.73099999999999</v>
      </c>
      <c r="P106" s="36">
        <v>781.29600000000005</v>
      </c>
      <c r="Q106" s="36">
        <v>846.70100000000002</v>
      </c>
      <c r="R106" s="36">
        <v>704.81899999999996</v>
      </c>
      <c r="S106" s="36">
        <v>603.83199999999999</v>
      </c>
      <c r="T106" s="36">
        <v>694.11099999999999</v>
      </c>
      <c r="U106" s="36">
        <v>650.05899999999997</v>
      </c>
      <c r="V106" s="36">
        <v>678.12800000000004</v>
      </c>
      <c r="W106" s="36">
        <v>650.32000000000005</v>
      </c>
      <c r="X106" s="36">
        <v>650.26499999999999</v>
      </c>
      <c r="Y106" s="36">
        <v>636.827</v>
      </c>
      <c r="Z106" s="36">
        <v>603.73400000000004</v>
      </c>
      <c r="AA106" s="36">
        <v>570.58100000000002</v>
      </c>
      <c r="AB106" s="36">
        <v>583.27099999999996</v>
      </c>
      <c r="AC106" s="36">
        <v>660.745</v>
      </c>
      <c r="AD106" s="36">
        <v>610.73099999999999</v>
      </c>
      <c r="AE106" s="36">
        <v>581.63699999999994</v>
      </c>
      <c r="AF106" s="36">
        <v>587.83199999999999</v>
      </c>
      <c r="AG106" s="36">
        <v>575.80600000000004</v>
      </c>
      <c r="AH106" s="36">
        <v>587.55899999999997</v>
      </c>
      <c r="AI106" s="36">
        <v>585.03300000000002</v>
      </c>
      <c r="AJ106" s="36">
        <v>604.37599999999998</v>
      </c>
      <c r="AK106" s="36">
        <v>608.005</v>
      </c>
      <c r="AL106" s="36">
        <v>587.39499999999998</v>
      </c>
      <c r="AM106" s="36">
        <v>613.74900000000002</v>
      </c>
      <c r="AN106" s="36">
        <v>595.92499999999995</v>
      </c>
      <c r="AO106" s="36">
        <v>682.45399999999995</v>
      </c>
      <c r="AP106" s="36">
        <v>635.15099999999995</v>
      </c>
      <c r="AQ106" s="36">
        <v>578.45100000000002</v>
      </c>
      <c r="AR106" s="36">
        <v>637.88300000000004</v>
      </c>
      <c r="AS106" s="36">
        <v>579.21799999999996</v>
      </c>
      <c r="AT106" s="36">
        <v>607.00599999999997</v>
      </c>
      <c r="AU106" s="36">
        <v>594.15099999999995</v>
      </c>
      <c r="AV106" s="36">
        <v>610.03399999999999</v>
      </c>
      <c r="AW106" s="36">
        <v>628.08100000000002</v>
      </c>
      <c r="AX106" s="36">
        <v>587.02099999999996</v>
      </c>
      <c r="AY106" s="36">
        <v>595.05799999999999</v>
      </c>
      <c r="AZ106" s="36">
        <v>602.43200000000002</v>
      </c>
      <c r="BA106" s="36">
        <v>674.98800000000006</v>
      </c>
      <c r="BB106" s="36">
        <v>579.30200000000002</v>
      </c>
      <c r="BC106" s="36">
        <v>572.62099999999998</v>
      </c>
      <c r="BD106" s="36">
        <v>580.68299999999999</v>
      </c>
      <c r="BE106" s="36">
        <v>578.48800000000006</v>
      </c>
      <c r="BF106" s="36">
        <v>650.19399999999996</v>
      </c>
      <c r="BG106" s="36">
        <v>689.99900000000002</v>
      </c>
      <c r="BH106" s="36">
        <v>731.94399999999996</v>
      </c>
      <c r="BI106" s="36">
        <v>793.49300000000005</v>
      </c>
      <c r="BJ106" s="36">
        <v>758.40499999999997</v>
      </c>
      <c r="BK106" s="36">
        <v>793.58399999999995</v>
      </c>
      <c r="BL106" s="36">
        <v>812.38599999999997</v>
      </c>
      <c r="BM106" s="36">
        <v>938.90700000000004</v>
      </c>
      <c r="BN106" s="36">
        <v>872</v>
      </c>
      <c r="BO106" s="36">
        <v>817.34400000000005</v>
      </c>
      <c r="BP106" s="36">
        <v>888.38199999999995</v>
      </c>
      <c r="BQ106" s="36">
        <v>886.26599999999996</v>
      </c>
      <c r="BR106" s="36">
        <v>985.17899999999997</v>
      </c>
      <c r="BS106" s="36">
        <v>955.15800000000002</v>
      </c>
      <c r="BT106" s="36">
        <v>1003.789</v>
      </c>
      <c r="BU106" s="36">
        <v>1049.5730000000001</v>
      </c>
      <c r="BV106" s="36">
        <v>1002.051</v>
      </c>
      <c r="BW106" s="36">
        <v>1116.146</v>
      </c>
      <c r="BX106" s="36">
        <v>1106.4380000000001</v>
      </c>
      <c r="BY106" s="36">
        <v>1235.1400000000001</v>
      </c>
      <c r="BZ106" s="51">
        <f t="shared" si="29"/>
        <v>11917.466</v>
      </c>
      <c r="CA106" s="36">
        <v>1168.5</v>
      </c>
      <c r="CB106" s="36">
        <v>1151.184</v>
      </c>
      <c r="CC106" s="36">
        <v>663.23699999999997</v>
      </c>
      <c r="CD106" s="36">
        <v>141.85300000000001</v>
      </c>
      <c r="CE106" s="36">
        <v>231.16399999999999</v>
      </c>
      <c r="CF106" s="36">
        <v>305.27300000000002</v>
      </c>
      <c r="CG106" s="36">
        <v>312.553</v>
      </c>
      <c r="CH106" s="36">
        <v>300.12599999999998</v>
      </c>
      <c r="CI106" s="36">
        <v>305.08800000000002</v>
      </c>
      <c r="CJ106" s="36">
        <v>319.01499999999999</v>
      </c>
      <c r="CK106" s="36">
        <v>303.709</v>
      </c>
      <c r="CL106" s="36">
        <v>455.57799999999997</v>
      </c>
      <c r="CM106" s="66">
        <f t="shared" si="23"/>
        <v>5657.2800000000007</v>
      </c>
      <c r="CN106" s="36">
        <v>533.78200000000004</v>
      </c>
      <c r="CO106" s="36">
        <v>353.85300000000001</v>
      </c>
      <c r="CP106" s="36">
        <v>531.74900000000002</v>
      </c>
      <c r="CQ106" s="36">
        <v>518.36900000000003</v>
      </c>
      <c r="CR106" s="36">
        <v>615.66899999999998</v>
      </c>
      <c r="CS106" s="36">
        <v>636.78099999999995</v>
      </c>
      <c r="CT106" s="36">
        <v>653.24400000000003</v>
      </c>
      <c r="CU106" s="36">
        <v>646.55399999999997</v>
      </c>
      <c r="CV106" s="36">
        <v>649.60400000000004</v>
      </c>
      <c r="CW106" s="36">
        <v>605.49400000000003</v>
      </c>
      <c r="CX106" s="36">
        <v>636.69799999999998</v>
      </c>
      <c r="CY106" s="36">
        <v>733.41899999999998</v>
      </c>
      <c r="CZ106" s="66">
        <f t="shared" si="30"/>
        <v>7115.2160000000003</v>
      </c>
      <c r="DA106" s="36">
        <v>639.17399999999998</v>
      </c>
      <c r="DB106" s="36">
        <v>644.30700000000002</v>
      </c>
      <c r="DC106" s="36">
        <v>703.76800000000003</v>
      </c>
      <c r="DD106" s="36">
        <v>742.73500000000001</v>
      </c>
      <c r="DE106" s="36">
        <v>899.95500000000004</v>
      </c>
      <c r="DF106" s="36">
        <v>902.83799999999997</v>
      </c>
      <c r="DG106" s="36">
        <v>937.56100000000004</v>
      </c>
      <c r="DH106" s="36">
        <v>982.32500000000005</v>
      </c>
      <c r="DI106" s="36">
        <v>1006.038</v>
      </c>
      <c r="DJ106" s="36">
        <v>1094.932</v>
      </c>
      <c r="DK106" s="36">
        <v>1094.085</v>
      </c>
      <c r="DL106" s="36">
        <v>1182.595</v>
      </c>
      <c r="DM106" s="66">
        <f t="shared" si="31"/>
        <v>10830.313</v>
      </c>
      <c r="DN106" s="36">
        <v>1102.8800000000001</v>
      </c>
      <c r="DO106" s="36">
        <v>1065.827</v>
      </c>
      <c r="DP106" s="36">
        <v>1204.4380000000001</v>
      </c>
      <c r="DQ106" s="36">
        <v>1144.075</v>
      </c>
      <c r="DR106" s="36">
        <v>1241.1189999999999</v>
      </c>
      <c r="DS106" s="36">
        <v>1202.085</v>
      </c>
      <c r="DT106" s="36">
        <v>1203.4960000000001</v>
      </c>
      <c r="DU106" s="36">
        <v>1229.4970000000001</v>
      </c>
      <c r="DV106" s="36">
        <v>1182.0050000000001</v>
      </c>
      <c r="DW106" s="36">
        <v>1251.8130000000001</v>
      </c>
      <c r="DX106" s="36">
        <v>1252.5039999999999</v>
      </c>
      <c r="DY106" s="36">
        <v>1378.933</v>
      </c>
      <c r="DZ106" s="66">
        <f t="shared" si="32"/>
        <v>14458.671999999999</v>
      </c>
      <c r="EA106" s="36">
        <v>1287.682</v>
      </c>
      <c r="EB106" s="36">
        <v>1259.126</v>
      </c>
      <c r="EC106" s="36">
        <v>1307.653</v>
      </c>
      <c r="ED106" s="36">
        <v>1338.5540000000001</v>
      </c>
      <c r="EE106" s="36">
        <v>1385.5219999999999</v>
      </c>
      <c r="EF106" s="36">
        <v>1335.433</v>
      </c>
      <c r="EG106" s="36">
        <v>1386.636</v>
      </c>
      <c r="EH106" s="36">
        <v>1384.9459999999999</v>
      </c>
      <c r="EI106" s="36">
        <v>1346.3140000000001</v>
      </c>
      <c r="EJ106" s="36">
        <v>1414.1279999999999</v>
      </c>
      <c r="EK106" s="36">
        <v>1410.9449999999999</v>
      </c>
      <c r="EL106" s="36">
        <v>1554.49</v>
      </c>
      <c r="EM106" s="66">
        <f t="shared" si="33"/>
        <v>16411.429</v>
      </c>
      <c r="EN106" s="36">
        <v>1427.173</v>
      </c>
      <c r="EO106" s="36">
        <v>1339.6030000000001</v>
      </c>
      <c r="EP106" s="36">
        <v>1479.779</v>
      </c>
      <c r="EQ106" s="36">
        <v>1373.7619999999999</v>
      </c>
      <c r="ER106" s="36">
        <v>1484.269</v>
      </c>
      <c r="ES106" s="36">
        <v>1389.38</v>
      </c>
      <c r="ET106" s="36">
        <v>1444.2539999999999</v>
      </c>
      <c r="EU106" s="36">
        <v>1424.5630000000001</v>
      </c>
      <c r="EV106" s="36">
        <v>1404.579</v>
      </c>
      <c r="EW106" s="36">
        <v>1443.3389999999999</v>
      </c>
      <c r="EX106" s="36">
        <v>1406.4760000000001</v>
      </c>
      <c r="EY106" s="36">
        <v>1532.279</v>
      </c>
      <c r="EZ106" s="66">
        <f t="shared" si="34"/>
        <v>17149.456000000002</v>
      </c>
      <c r="FA106" s="36">
        <v>1403.77</v>
      </c>
      <c r="FB106" s="36">
        <v>1316.9970000000001</v>
      </c>
      <c r="FC106" s="36">
        <v>1427.971</v>
      </c>
      <c r="FD106" s="36">
        <v>1382.433</v>
      </c>
      <c r="FE106" s="36">
        <v>1445.6959999999999</v>
      </c>
      <c r="FF106" s="36">
        <v>1426.546</v>
      </c>
      <c r="FG106" s="36">
        <v>1396.855</v>
      </c>
      <c r="FH106" s="36"/>
      <c r="FI106" s="36"/>
      <c r="FJ106" s="36"/>
      <c r="FK106" s="36"/>
      <c r="FL106" s="36"/>
      <c r="FM106" s="66">
        <f t="shared" si="35"/>
        <v>9800.2679999999982</v>
      </c>
    </row>
    <row r="107" spans="2:169" s="33" customFormat="1" ht="15" customHeight="1">
      <c r="B107" s="108" t="s">
        <v>154</v>
      </c>
      <c r="C107" s="41"/>
      <c r="AP107" s="57"/>
      <c r="AQ107" s="57"/>
    </row>
    <row r="108" spans="2:169" s="33" customFormat="1" ht="14.25">
      <c r="B108" s="109"/>
      <c r="C108" s="41"/>
    </row>
    <row r="109" spans="2:169" s="33" customFormat="1" ht="14.25">
      <c r="B109" s="109"/>
      <c r="C109" s="41"/>
    </row>
    <row r="110" spans="2:169" s="33" customFormat="1" ht="14.25">
      <c r="C110" s="41"/>
      <c r="BZ110" s="33" t="s">
        <v>155</v>
      </c>
    </row>
    <row r="111" spans="2:169" s="33" customFormat="1" ht="14.25">
      <c r="C111" s="41"/>
    </row>
    <row r="112" spans="2:169" s="33" customFormat="1" ht="14.25">
      <c r="C112" s="41"/>
    </row>
    <row r="113" spans="3:3" s="33" customFormat="1" ht="14.25">
      <c r="C113" s="41"/>
    </row>
    <row r="114" spans="3:3" s="33" customFormat="1" ht="14.25">
      <c r="C114" s="41"/>
    </row>
  </sheetData>
  <sheetProtection sort="0" autoFilter="0"/>
  <mergeCells count="189">
    <mergeCell ref="DN54:DY54"/>
    <mergeCell ref="DZ54:DZ55"/>
    <mergeCell ref="DN67:DY67"/>
    <mergeCell ref="DZ67:DZ68"/>
    <mergeCell ref="DN78:DY78"/>
    <mergeCell ref="DZ78:DZ79"/>
    <mergeCell ref="DN6:DY6"/>
    <mergeCell ref="DZ6:DZ7"/>
    <mergeCell ref="DN16:DY16"/>
    <mergeCell ref="DZ16:DZ17"/>
    <mergeCell ref="DN28:DY28"/>
    <mergeCell ref="DZ28:DZ29"/>
    <mergeCell ref="DN34:DY34"/>
    <mergeCell ref="DZ34:DZ35"/>
    <mergeCell ref="DN43:DY43"/>
    <mergeCell ref="DZ43:DZ44"/>
    <mergeCell ref="CA43:CL43"/>
    <mergeCell ref="CM43:CM44"/>
    <mergeCell ref="BZ54:BZ55"/>
    <mergeCell ref="CA54:CL54"/>
    <mergeCell ref="CM54:CM55"/>
    <mergeCell ref="BZ67:BZ68"/>
    <mergeCell ref="CA67:CL67"/>
    <mergeCell ref="CM67:CM68"/>
    <mergeCell ref="BZ78:BZ79"/>
    <mergeCell ref="CA78:CL78"/>
    <mergeCell ref="CM78:CM79"/>
    <mergeCell ref="CA6:CL6"/>
    <mergeCell ref="CM6:CM7"/>
    <mergeCell ref="BZ16:BZ17"/>
    <mergeCell ref="CA16:CL16"/>
    <mergeCell ref="CM16:CM17"/>
    <mergeCell ref="BZ28:BZ29"/>
    <mergeCell ref="CA28:CL28"/>
    <mergeCell ref="CM28:CM29"/>
    <mergeCell ref="BZ34:BZ35"/>
    <mergeCell ref="CA34:CL34"/>
    <mergeCell ref="CM34:CM35"/>
    <mergeCell ref="BN54:BY54"/>
    <mergeCell ref="BN67:BY67"/>
    <mergeCell ref="BN78:BY78"/>
    <mergeCell ref="BN6:BY6"/>
    <mergeCell ref="BN16:BY16"/>
    <mergeCell ref="BN28:BY28"/>
    <mergeCell ref="BN34:BY34"/>
    <mergeCell ref="BN43:BY43"/>
    <mergeCell ref="BZ6:BZ7"/>
    <mergeCell ref="BZ43:BZ44"/>
    <mergeCell ref="AP6:BA6"/>
    <mergeCell ref="BB6:BM6"/>
    <mergeCell ref="A1:B1"/>
    <mergeCell ref="A2:B2"/>
    <mergeCell ref="A3:B3"/>
    <mergeCell ref="B6:B7"/>
    <mergeCell ref="C6:E6"/>
    <mergeCell ref="F6:Q6"/>
    <mergeCell ref="R6:AC6"/>
    <mergeCell ref="AD6:AO6"/>
    <mergeCell ref="BB16:BM16"/>
    <mergeCell ref="B28:B29"/>
    <mergeCell ref="C28:E28"/>
    <mergeCell ref="F28:Q28"/>
    <mergeCell ref="R28:AC28"/>
    <mergeCell ref="AD28:AO28"/>
    <mergeCell ref="AP28:BA28"/>
    <mergeCell ref="BB28:BM28"/>
    <mergeCell ref="B16:B17"/>
    <mergeCell ref="C16:E16"/>
    <mergeCell ref="F16:Q16"/>
    <mergeCell ref="R16:AC16"/>
    <mergeCell ref="AD16:AO16"/>
    <mergeCell ref="AP16:BA16"/>
    <mergeCell ref="C54:E54"/>
    <mergeCell ref="F54:Q54"/>
    <mergeCell ref="R54:AC54"/>
    <mergeCell ref="AD54:AO54"/>
    <mergeCell ref="AP54:BA54"/>
    <mergeCell ref="BB34:BM34"/>
    <mergeCell ref="B43:B44"/>
    <mergeCell ref="C43:E43"/>
    <mergeCell ref="F43:Q43"/>
    <mergeCell ref="R43:AC43"/>
    <mergeCell ref="AD43:AO43"/>
    <mergeCell ref="AP43:BA43"/>
    <mergeCell ref="BB43:BM43"/>
    <mergeCell ref="B34:B35"/>
    <mergeCell ref="C34:E34"/>
    <mergeCell ref="F34:Q34"/>
    <mergeCell ref="R34:AC34"/>
    <mergeCell ref="AD34:AO34"/>
    <mergeCell ref="AP34:BA34"/>
    <mergeCell ref="CN6:CY6"/>
    <mergeCell ref="CZ6:CZ7"/>
    <mergeCell ref="CN16:CY16"/>
    <mergeCell ref="CZ16:CZ17"/>
    <mergeCell ref="CN28:CY28"/>
    <mergeCell ref="CZ28:CZ29"/>
    <mergeCell ref="B107:B109"/>
    <mergeCell ref="B23:B25"/>
    <mergeCell ref="BB78:BM78"/>
    <mergeCell ref="B78:B79"/>
    <mergeCell ref="C78:E78"/>
    <mergeCell ref="F78:Q78"/>
    <mergeCell ref="R78:AC78"/>
    <mergeCell ref="AD78:AO78"/>
    <mergeCell ref="AP78:BA78"/>
    <mergeCell ref="BB54:BM54"/>
    <mergeCell ref="B67:B68"/>
    <mergeCell ref="C67:E67"/>
    <mergeCell ref="F67:Q67"/>
    <mergeCell ref="R67:AC67"/>
    <mergeCell ref="AD67:AO67"/>
    <mergeCell ref="AP67:BA67"/>
    <mergeCell ref="BB67:BM67"/>
    <mergeCell ref="B54:B55"/>
    <mergeCell ref="CN67:CY67"/>
    <mergeCell ref="CZ67:CZ68"/>
    <mergeCell ref="CN78:CY78"/>
    <mergeCell ref="CZ78:CZ79"/>
    <mergeCell ref="CN34:CY34"/>
    <mergeCell ref="CZ34:CZ35"/>
    <mergeCell ref="CN43:CY43"/>
    <mergeCell ref="CZ43:CZ44"/>
    <mergeCell ref="CN54:CY54"/>
    <mergeCell ref="CZ54:CZ55"/>
    <mergeCell ref="DA54:DL54"/>
    <mergeCell ref="DM54:DM55"/>
    <mergeCell ref="DA67:DL67"/>
    <mergeCell ref="DM67:DM68"/>
    <mergeCell ref="DA78:DL78"/>
    <mergeCell ref="DM78:DM79"/>
    <mergeCell ref="DA6:DL6"/>
    <mergeCell ref="DM6:DM7"/>
    <mergeCell ref="DA16:DL16"/>
    <mergeCell ref="DM16:DM17"/>
    <mergeCell ref="DA28:DL28"/>
    <mergeCell ref="DM28:DM29"/>
    <mergeCell ref="DA34:DL34"/>
    <mergeCell ref="DM34:DM35"/>
    <mergeCell ref="DA43:DL43"/>
    <mergeCell ref="DM43:DM44"/>
    <mergeCell ref="EA54:EL54"/>
    <mergeCell ref="EM54:EM55"/>
    <mergeCell ref="EA67:EL67"/>
    <mergeCell ref="EM67:EM68"/>
    <mergeCell ref="EA78:EL78"/>
    <mergeCell ref="EM78:EM79"/>
    <mergeCell ref="EA6:EL6"/>
    <mergeCell ref="EM6:EM7"/>
    <mergeCell ref="EA16:EL16"/>
    <mergeCell ref="EM16:EM17"/>
    <mergeCell ref="EA28:EL28"/>
    <mergeCell ref="EM28:EM29"/>
    <mergeCell ref="EA34:EL34"/>
    <mergeCell ref="EM34:EM35"/>
    <mergeCell ref="EA43:EL43"/>
    <mergeCell ref="EM43:EM44"/>
    <mergeCell ref="EN54:EY54"/>
    <mergeCell ref="EZ54:EZ55"/>
    <mergeCell ref="EN67:EY67"/>
    <mergeCell ref="EZ67:EZ68"/>
    <mergeCell ref="EN78:EY78"/>
    <mergeCell ref="EZ78:EZ79"/>
    <mergeCell ref="EN6:EY6"/>
    <mergeCell ref="EZ6:EZ7"/>
    <mergeCell ref="EN16:EY16"/>
    <mergeCell ref="EZ16:EZ17"/>
    <mergeCell ref="EN28:EY28"/>
    <mergeCell ref="EZ28:EZ29"/>
    <mergeCell ref="EN34:EY34"/>
    <mergeCell ref="EZ34:EZ35"/>
    <mergeCell ref="EN43:EY43"/>
    <mergeCell ref="EZ43:EZ44"/>
    <mergeCell ref="FA54:FL54"/>
    <mergeCell ref="FM54:FM55"/>
    <mergeCell ref="FA67:FL67"/>
    <mergeCell ref="FM67:FM68"/>
    <mergeCell ref="FA78:FL78"/>
    <mergeCell ref="FM78:FM79"/>
    <mergeCell ref="FA6:FL6"/>
    <mergeCell ref="FM6:FM7"/>
    <mergeCell ref="FA16:FL16"/>
    <mergeCell ref="FM16:FM17"/>
    <mergeCell ref="FA28:FL28"/>
    <mergeCell ref="FM28:FM29"/>
    <mergeCell ref="FA34:FL34"/>
    <mergeCell ref="FM34:FM35"/>
    <mergeCell ref="FA43:FL43"/>
    <mergeCell ref="FM43:FM44"/>
  </mergeCells>
  <conditionalFormatting sqref="CD81:CD106">
    <cfRule type="duplicateValues" dxfId="27" priority="27"/>
    <cfRule type="duplicateValues" dxfId="26" priority="28"/>
  </conditionalFormatting>
  <conditionalFormatting sqref="CE81:CG81">
    <cfRule type="duplicateValues" dxfId="25" priority="25"/>
    <cfRule type="duplicateValues" dxfId="24" priority="26"/>
  </conditionalFormatting>
  <conditionalFormatting sqref="CQ81:CQ106">
    <cfRule type="duplicateValues" dxfId="23" priority="23"/>
    <cfRule type="duplicateValues" dxfId="22" priority="24"/>
  </conditionalFormatting>
  <conditionalFormatting sqref="CR81:CT81">
    <cfRule type="duplicateValues" dxfId="21" priority="21"/>
    <cfRule type="duplicateValues" dxfId="20" priority="22"/>
  </conditionalFormatting>
  <conditionalFormatting sqref="DD81:DD106">
    <cfRule type="duplicateValues" dxfId="19" priority="19"/>
    <cfRule type="duplicateValues" dxfId="18" priority="20"/>
  </conditionalFormatting>
  <conditionalFormatting sqref="DE81:DG81">
    <cfRule type="duplicateValues" dxfId="17" priority="17"/>
    <cfRule type="duplicateValues" dxfId="16" priority="18"/>
  </conditionalFormatting>
  <conditionalFormatting sqref="DQ81:DQ106">
    <cfRule type="duplicateValues" dxfId="15" priority="15"/>
    <cfRule type="duplicateValues" dxfId="14" priority="16"/>
  </conditionalFormatting>
  <conditionalFormatting sqref="DR81:DT81">
    <cfRule type="duplicateValues" dxfId="13" priority="13"/>
    <cfRule type="duplicateValues" dxfId="12" priority="14"/>
  </conditionalFormatting>
  <conditionalFormatting sqref="ED81:ED106">
    <cfRule type="duplicateValues" dxfId="11" priority="11"/>
    <cfRule type="duplicateValues" dxfId="10" priority="12"/>
  </conditionalFormatting>
  <conditionalFormatting sqref="EE81:EG81">
    <cfRule type="duplicateValues" dxfId="9" priority="9"/>
    <cfRule type="duplicateValues" dxfId="8" priority="10"/>
  </conditionalFormatting>
  <conditionalFormatting sqref="EQ81:EQ106">
    <cfRule type="duplicateValues" dxfId="7" priority="7"/>
    <cfRule type="duplicateValues" dxfId="6" priority="8"/>
  </conditionalFormatting>
  <conditionalFormatting sqref="ER81:ET81">
    <cfRule type="duplicateValues" dxfId="5" priority="5"/>
    <cfRule type="duplicateValues" dxfId="4" priority="6"/>
  </conditionalFormatting>
  <conditionalFormatting sqref="FD81:FD106">
    <cfRule type="duplicateValues" dxfId="3" priority="3"/>
    <cfRule type="duplicateValues" dxfId="2" priority="4"/>
  </conditionalFormatting>
  <conditionalFormatting sqref="FE81:FG81">
    <cfRule type="duplicateValues" dxfId="1" priority="1"/>
    <cfRule type="duplicateValues" dxfId="0" priority="2"/>
  </conditionalFormatting>
  <hyperlinks>
    <hyperlink ref="A1" location="ÍNDICE!A1" display="ÍNDICE" xr:uid="{00000000-0004-0000-0300-000000000000}"/>
  </hyperlink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e54454-2a4b-4e60-ad22-aa7250d5e526">
      <Terms xmlns="http://schemas.microsoft.com/office/infopath/2007/PartnerControls"/>
    </lcf76f155ced4ddcb4097134ff3c332f>
    <Observaciones xmlns="18e54454-2a4b-4e60-ad22-aa7250d5e526" xsi:nil="true"/>
    <TaxCatchAll xmlns="770ddb75-8ca1-44cd-b1c6-bde8169000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63EA5D98D69AF40BC323A0DE9F74C5D" ma:contentTypeVersion="17" ma:contentTypeDescription="Crear nuevo documento." ma:contentTypeScope="" ma:versionID="276a819cde254bbe5202f85a2b2278ef">
  <xsd:schema xmlns:xsd="http://www.w3.org/2001/XMLSchema" xmlns:xs="http://www.w3.org/2001/XMLSchema" xmlns:p="http://schemas.microsoft.com/office/2006/metadata/properties" xmlns:ns2="18e54454-2a4b-4e60-ad22-aa7250d5e526" xmlns:ns3="770ddb75-8ca1-44cd-b1c6-bde8169000b9" targetNamespace="http://schemas.microsoft.com/office/2006/metadata/properties" ma:root="true" ma:fieldsID="b5fc9b6e25cfa7ac9dacadc96a3c090b" ns2:_="" ns3:_="">
    <xsd:import namespace="18e54454-2a4b-4e60-ad22-aa7250d5e526"/>
    <xsd:import namespace="770ddb75-8ca1-44cd-b1c6-bde8169000b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BillingMetadata" minOccurs="0"/>
                <xsd:element ref="ns2:MediaServiceOCR" minOccurs="0"/>
                <xsd:element ref="ns2:Observacion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54454-2a4b-4e60-ad22-aa7250d5e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589cf5e1-223e-42b0-ba5b-9ee8187eda3a" ma:termSetId="09814cd3-568e-fe90-9814-8d621ff8fb84" ma:anchorId="fba54fb3-c3e1-fe81-a776-ca4b69148c4d" ma:open="true" ma:isKeyword="false">
      <xsd:complexType>
        <xsd:sequence>
          <xsd:element ref="pc:Terms" minOccurs="0" maxOccurs="1"/>
        </xsd:sequence>
      </xsd:complex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Observaciones" ma:index="23" nillable="true" ma:displayName="Observaciones" ma:description="Me sale error en la fórmula, consultar." ma:format="Dropdown" ma:internalName="Observaciones">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0ddb75-8ca1-44cd-b1c6-bde8169000b9"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3b1227f-6ca3-4011-9703-4250737eae20}" ma:internalName="TaxCatchAll" ma:showField="CatchAllData" ma:web="770ddb75-8ca1-44cd-b1c6-bde8169000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19772-A3DA-4C39-B3A2-E30341E38E54}">
  <ds:schemaRefs>
    <ds:schemaRef ds:uri="http://schemas.microsoft.com/office/2006/metadata/properties"/>
    <ds:schemaRef ds:uri="http://www.w3.org/XML/1998/namespace"/>
    <ds:schemaRef ds:uri="http://schemas.microsoft.com/office/2006/documentManagement/types"/>
    <ds:schemaRef ds:uri="http://purl.org/dc/terms/"/>
    <ds:schemaRef ds:uri="http://purl.org/dc/elements/1.1/"/>
    <ds:schemaRef ds:uri="http://purl.org/dc/dcmitype/"/>
    <ds:schemaRef ds:uri="18e54454-2a4b-4e60-ad22-aa7250d5e526"/>
    <ds:schemaRef ds:uri="770ddb75-8ca1-44cd-b1c6-bde8169000b9"/>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4A87BBE-6FD6-4361-9F49-3606BA2C3EBD}">
  <ds:schemaRefs>
    <ds:schemaRef ds:uri="http://schemas.microsoft.com/sharepoint/v3/contenttype/forms"/>
  </ds:schemaRefs>
</ds:datastoreItem>
</file>

<file path=customXml/itemProps3.xml><?xml version="1.0" encoding="utf-8"?>
<ds:datastoreItem xmlns:ds="http://schemas.openxmlformats.org/officeDocument/2006/customXml" ds:itemID="{DE1866E5-AA52-4468-A956-6C0FFE9F9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e54454-2a4b-4e60-ad22-aa7250d5e526"/>
    <ds:schemaRef ds:uri="770ddb75-8ca1-44cd-b1c6-bde8169000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ÍNDICE</vt:lpstr>
      <vt:lpstr>1. FVCA</vt:lpstr>
      <vt:lpstr>2. FSO</vt:lpstr>
      <vt:lpstr>3. Línea 1</vt:lpstr>
      <vt:lpstr>ÍNDICE!Área_de_impresión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anselmo</dc:creator>
  <cp:keywords/>
  <dc:description/>
  <cp:lastModifiedBy>Any Valeria Cardoza Silva</cp:lastModifiedBy>
  <cp:revision/>
  <dcterms:created xsi:type="dcterms:W3CDTF">2016-12-17T22:53:22Z</dcterms:created>
  <dcterms:modified xsi:type="dcterms:W3CDTF">2026-09-08T18:35:19Z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0x010100663EA5D98D69AF40BC323A0DE9F74C5D</vt:lpwstr>
  </property>
  <property fmtid="{D5CDD505-2E9C-101B-9397-08002B2CF9AE}" pid="3" name="MediaServiceImageTags">
    <vt:lpwstr/>
  </property>
</Properties>
</file>