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Edison\Documents\OSITRAN\1_BOLETIN NUEVO\7_2025\sesries\"/>
    </mc:Choice>
  </mc:AlternateContent>
  <xr:revisionPtr revIDLastSave="0" documentId="13_ncr:1_{D77170F7-44C2-47D6-BB7E-9923884A18BE}" xr6:coauthVersionLast="47" xr6:coauthVersionMax="47" xr10:uidLastSave="{00000000-0000-0000-0000-000000000000}"/>
  <bookViews>
    <workbookView xWindow="-108" yWindow="-108" windowWidth="23256" windowHeight="12576" tabRatio="88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26" i="7"/>
  <c r="GT18" i="7"/>
  <c r="GT19" i="7"/>
  <c r="GT14" i="7"/>
  <c r="GT8" i="7"/>
  <c r="GT29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AB54" i="11" s="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V47" i="11"/>
  <c r="U47" i="11"/>
  <c r="U46" i="11" s="1"/>
  <c r="T47" i="1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M46" i="11"/>
  <c r="EL46" i="11"/>
  <c r="DZ46" i="11"/>
  <c r="DY46" i="11"/>
  <c r="DX46" i="11"/>
  <c r="DV46" i="11"/>
  <c r="DP46" i="11"/>
  <c r="DM46" i="11"/>
  <c r="CW46" i="11"/>
  <c r="CV46" i="11"/>
  <c r="CT46" i="11"/>
  <c r="CM46" i="11"/>
  <c r="CK46" i="11"/>
  <c r="BX46" i="11"/>
  <c r="BW46" i="11"/>
  <c r="BV46" i="11"/>
  <c r="BT46" i="11"/>
  <c r="BM46" i="11"/>
  <c r="BK46" i="11"/>
  <c r="AW46" i="11"/>
  <c r="AV46" i="11"/>
  <c r="AT46" i="11"/>
  <c r="AM46" i="11"/>
  <c r="AK46" i="11"/>
  <c r="W46" i="11"/>
  <c r="V46" i="11"/>
  <c r="T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V23" i="11" s="1"/>
  <c r="EU24" i="11"/>
  <c r="ET24" i="11"/>
  <c r="ES24" i="11"/>
  <c r="ER24" i="11"/>
  <c r="EQ24" i="11"/>
  <c r="EP24" i="1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T23" i="11" s="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K23" i="11" s="1"/>
  <c r="DJ24" i="11"/>
  <c r="DI24" i="11"/>
  <c r="DH24" i="11"/>
  <c r="DG24" i="11"/>
  <c r="DF24" i="11"/>
  <c r="DE24" i="11"/>
  <c r="DE23" i="11" s="1"/>
  <c r="DC24" i="11"/>
  <c r="DA24" i="11"/>
  <c r="DA23" i="11" s="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V24" i="11"/>
  <c r="BU24" i="11"/>
  <c r="BU23" i="11" s="1"/>
  <c r="BT24" i="11"/>
  <c r="BS24" i="11"/>
  <c r="BS23" i="11" s="1"/>
  <c r="BR24" i="11"/>
  <c r="BQ24" i="11"/>
  <c r="BP24" i="11"/>
  <c r="BN24" i="11"/>
  <c r="BN23" i="11" s="1"/>
  <c r="BM24" i="11"/>
  <c r="BL24" i="11"/>
  <c r="BL23" i="11" s="1"/>
  <c r="BK24" i="11"/>
  <c r="BJ24" i="11"/>
  <c r="BJ23" i="11" s="1"/>
  <c r="BI24" i="11"/>
  <c r="BH24" i="11"/>
  <c r="BG24" i="11"/>
  <c r="BF24" i="11"/>
  <c r="BE24" i="11"/>
  <c r="BE23" i="11" s="1"/>
  <c r="BD24" i="11"/>
  <c r="BD23" i="11" s="1"/>
  <c r="BC24" i="11"/>
  <c r="BA24" i="11"/>
  <c r="BA23" i="11" s="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J23" i="11" s="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J23" i="11" s="1"/>
  <c r="I24" i="11"/>
  <c r="H24" i="11"/>
  <c r="G24" i="11"/>
  <c r="F24" i="11"/>
  <c r="E24" i="11"/>
  <c r="D24" i="11"/>
  <c r="D23" i="11" s="1"/>
  <c r="C24" i="11"/>
  <c r="GO23" i="11"/>
  <c r="GB23" i="11"/>
  <c r="EP23" i="11"/>
  <c r="BW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BB23" i="11" l="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<sst xmlns="http://schemas.openxmlformats.org/spreadsheetml/2006/main" count="10483" uniqueCount="178">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</sst>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78" formatCode="#,##0.0000000000"/>
    <numFmt numFmtId="179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9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9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8" fontId="6" fillId="0" borderId="85" xfId="4" applyNumberFormat="1" applyFont="1" applyFill="1" applyBorder="1" applyAlignment="1">
      <alignment vertical="center" wrapText="1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2" applyNumberFormat="1" applyFont="1" applyFill="1" applyBorder="1" applyAlignment="1">
      <alignment horizontal="center"/>
    </xf>
    <xf numFmtId="169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C23" sqref="C23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P12" activePane="bottomRight" state="frozen"/>
      <selection pane="topRight" activeCell="HN17" sqref="HC17:HN17"/>
      <selection pane="bottomLeft" activeCell="HN17" sqref="HC17:HN17"/>
      <selection pane="bottomRight" activeCell="GT44" sqref="GT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9" t="s">
        <v>0</v>
      </c>
      <c r="B1" s="179"/>
    </row>
    <row r="2" spans="1:210" ht="30" customHeight="1" x14ac:dyDescent="0.25">
      <c r="A2" s="180" t="s">
        <v>133</v>
      </c>
      <c r="B2" s="181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7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/>
      <c r="GV8" s="47"/>
      <c r="GW8" s="47"/>
      <c r="GX8" s="47"/>
      <c r="GY8" s="47"/>
      <c r="GZ8" s="47"/>
      <c r="HA8" s="47"/>
      <c r="HB8" s="47">
        <f>+SUM(GP8:HA8)</f>
        <v>1061472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/>
      <c r="GV9" s="49"/>
      <c r="GW9" s="49"/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/>
      <c r="GV10" s="50"/>
      <c r="GW10" s="50"/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/>
      <c r="GV11" s="47"/>
      <c r="GW11" s="47"/>
      <c r="GX11" s="47"/>
      <c r="GY11" s="47"/>
      <c r="GZ11" s="47"/>
      <c r="HA11" s="47"/>
      <c r="HB11" s="47">
        <f>+SUM(GP11:HA11)</f>
        <v>564037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/>
      <c r="GV12" s="49"/>
      <c r="GW12" s="49"/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/>
      <c r="GV13" s="50"/>
      <c r="GW13" s="50"/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/>
      <c r="GV14" s="47"/>
      <c r="GW14" s="47"/>
      <c r="GX14" s="47"/>
      <c r="GY14" s="47"/>
      <c r="GZ14" s="47"/>
      <c r="HA14" s="47"/>
      <c r="HB14" s="47">
        <f>+SUM(GP14:HA14)</f>
        <v>656557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/>
      <c r="GV15" s="49"/>
      <c r="GW15" s="49"/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/>
      <c r="GV16" s="50"/>
      <c r="GW16" s="50"/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>+GS14+GS11+GS8</f>
        <v>449242</v>
      </c>
      <c r="GT17" s="86">
        <f>+GT14+GT11+GT8</f>
        <v>479947</v>
      </c>
      <c r="GU17" s="52"/>
      <c r="GV17" s="52"/>
      <c r="GW17" s="52"/>
      <c r="GX17" s="52"/>
      <c r="GY17" s="52"/>
      <c r="GZ17" s="52"/>
      <c r="HA17" s="52"/>
      <c r="HB17" s="52">
        <f>+SUM(GP17:HA17)</f>
        <v>2282066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>+GS15+GS12+GS9</f>
        <v>267938</v>
      </c>
      <c r="GT18" s="88">
        <f>+GT15+GT12+GT9</f>
        <v>288556</v>
      </c>
      <c r="GU18" s="56"/>
      <c r="GV18" s="56"/>
      <c r="GW18" s="56"/>
      <c r="GX18" s="56"/>
      <c r="GY18" s="56"/>
      <c r="GZ18" s="56"/>
      <c r="HA18" s="56"/>
      <c r="HB18" s="56">
        <f>+SUM(GP18:HA18)</f>
        <v>1368285</v>
      </c>
    </row>
    <row r="19" spans="2:210" x14ac:dyDescent="0.25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>+GS16+GS13+GS10</f>
        <v>181304</v>
      </c>
      <c r="GT19" s="88">
        <f>+GT16+GT13+GT10</f>
        <v>191391</v>
      </c>
      <c r="GU19" s="56"/>
      <c r="GV19" s="56"/>
      <c r="GW19" s="56"/>
      <c r="GX19" s="56"/>
      <c r="GY19" s="56"/>
      <c r="GZ19" s="56"/>
      <c r="HA19" s="56"/>
      <c r="HB19" s="56">
        <f>+SUM(GP19:HA19)</f>
        <v>913781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7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47"/>
      <c r="GV26" s="47"/>
      <c r="GW26" s="47"/>
      <c r="GX26" s="47"/>
      <c r="GY26" s="47"/>
      <c r="GZ26" s="47"/>
      <c r="HA26" s="47"/>
      <c r="HB26" s="47">
        <f>+SUM(GP26:HA26)</f>
        <v>2453188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/>
      <c r="GV27" s="49"/>
      <c r="GW27" s="49"/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/>
      <c r="GV28" s="50"/>
      <c r="GW28" s="50"/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47"/>
      <c r="GV29" s="47"/>
      <c r="GW29" s="47"/>
      <c r="GX29" s="47"/>
      <c r="GY29" s="47"/>
      <c r="GZ29" s="47"/>
      <c r="HA29" s="47"/>
      <c r="HB29" s="47">
        <f>+SUM(GP29:HA29)</f>
        <v>1337641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/>
      <c r="GV30" s="49"/>
      <c r="GW30" s="49"/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/>
      <c r="GV31" s="50"/>
      <c r="GW31" s="50"/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47"/>
      <c r="GV32" s="47"/>
      <c r="GW32" s="47"/>
      <c r="GX32" s="47"/>
      <c r="GY32" s="47"/>
      <c r="GZ32" s="47"/>
      <c r="HA32" s="47"/>
      <c r="HB32" s="47">
        <f>+SUM(GP32:HA32)</f>
        <v>1216473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/>
      <c r="GV33" s="49"/>
      <c r="GW33" s="49"/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/>
      <c r="GV34" s="50"/>
      <c r="GW34" s="50"/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>+GS32+GS29+GS26</f>
        <v>989327</v>
      </c>
      <c r="GT35" s="86">
        <f>+GT32+GT29+GT26</f>
        <v>1060355</v>
      </c>
      <c r="GU35" s="52"/>
      <c r="GV35" s="52"/>
      <c r="GW35" s="52"/>
      <c r="GX35" s="52"/>
      <c r="GY35" s="52"/>
      <c r="GZ35" s="52"/>
      <c r="HA35" s="52"/>
      <c r="HB35" s="52">
        <f>+SUM(GP35:HA35)</f>
        <v>5007302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>+GS33+GS30+GS27</f>
        <v>267938</v>
      </c>
      <c r="GT36" s="88">
        <f>+GT33+GT30+GT27</f>
        <v>288556</v>
      </c>
      <c r="GU36" s="56"/>
      <c r="GV36" s="56"/>
      <c r="GW36" s="56"/>
      <c r="GX36" s="56"/>
      <c r="GY36" s="56"/>
      <c r="GZ36" s="56"/>
      <c r="HA36" s="56"/>
      <c r="HB36" s="56">
        <f>+SUM(GP36:HA36)</f>
        <v>1368285</v>
      </c>
    </row>
    <row r="37" spans="2:210" x14ac:dyDescent="0.25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>+GS34+GS31+GS28</f>
        <v>721389</v>
      </c>
      <c r="GT37" s="88">
        <f>+GT34+GT31+GT28</f>
        <v>771799</v>
      </c>
      <c r="GU37" s="56"/>
      <c r="GV37" s="56"/>
      <c r="GW37" s="56"/>
      <c r="GX37" s="56"/>
      <c r="GY37" s="56"/>
      <c r="GZ37" s="56"/>
      <c r="HA37" s="56"/>
      <c r="HB37" s="56">
        <f>+SUM(GP37:HA37)</f>
        <v>3639017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/>
      <c r="GV43" s="52"/>
      <c r="GW43" s="52"/>
      <c r="GX43" s="52"/>
      <c r="GY43" s="52"/>
      <c r="GZ43" s="52"/>
      <c r="HA43" s="52"/>
      <c r="HB43" s="52">
        <f>+SUM(GP43:HA43)</f>
        <v>41126550.799999997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/>
      <c r="GV44" s="56"/>
      <c r="GW44" s="56"/>
      <c r="GX44" s="56"/>
      <c r="GY44" s="56"/>
      <c r="GZ44" s="56"/>
      <c r="HA44" s="56"/>
      <c r="HB44" s="56">
        <f>+SUM(GP44:HA44)</f>
        <v>11155211.700000003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/>
      <c r="GV45" s="56"/>
      <c r="GW45" s="56"/>
      <c r="GX45" s="56"/>
      <c r="GY45" s="56"/>
      <c r="GZ45" s="56"/>
      <c r="HA45" s="56"/>
      <c r="HB45" s="56">
        <f>+SUM(GP45:HA45)</f>
        <v>29971339.100000001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HZ30" activePane="bottomRight" state="frozen"/>
      <selection pane="topRight" activeCell="C1" sqref="C1"/>
      <selection pane="bottomLeft" activeCell="A4" sqref="A4"/>
      <selection pane="bottomRight" activeCell="IG46" sqref="IG4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9" t="s">
        <v>0</v>
      </c>
      <c r="B1" s="179"/>
    </row>
    <row r="2" spans="1:249" ht="30" customHeight="1" x14ac:dyDescent="0.25">
      <c r="A2" s="180" t="s">
        <v>138</v>
      </c>
      <c r="B2" s="181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7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/>
      <c r="II11" s="47"/>
      <c r="IJ11" s="47"/>
      <c r="IK11" s="47"/>
      <c r="IL11" s="47"/>
      <c r="IM11" s="47"/>
      <c r="IN11" s="47"/>
      <c r="IO11" s="47">
        <f>+SUM(IC11:IN11)</f>
        <v>272119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/>
      <c r="II14" s="47"/>
      <c r="IJ14" s="47"/>
      <c r="IK14" s="47"/>
      <c r="IL14" s="47"/>
      <c r="IM14" s="47"/>
      <c r="IN14" s="47"/>
      <c r="IO14" s="47">
        <f>+SUM(IC14:IN14)</f>
        <v>170251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/>
      <c r="II17" s="47"/>
      <c r="IJ17" s="47"/>
      <c r="IK17" s="47"/>
      <c r="IL17" s="47"/>
      <c r="IM17" s="47"/>
      <c r="IN17" s="47"/>
      <c r="IO17" s="47">
        <f>+SUM(IC17:IN17)</f>
        <v>0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/>
      <c r="II20" s="47"/>
      <c r="IJ20" s="47"/>
      <c r="IK20" s="47"/>
      <c r="IL20" s="47"/>
      <c r="IM20" s="47"/>
      <c r="IN20" s="47"/>
      <c r="IO20" s="47">
        <f>+SUM(IC20:IN20)</f>
        <v>243808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/>
      <c r="II23" s="84"/>
      <c r="IJ23" s="84"/>
      <c r="IK23" s="84"/>
      <c r="IL23" s="84"/>
      <c r="IM23" s="84"/>
      <c r="IN23" s="84"/>
      <c r="IO23" s="84">
        <f>+SUM(IC23:IN23)</f>
        <v>686178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/>
      <c r="II24" s="125"/>
      <c r="IJ24" s="125"/>
      <c r="IK24" s="125"/>
      <c r="IL24" s="125"/>
      <c r="IM24" s="125"/>
      <c r="IN24" s="125"/>
      <c r="IO24" s="125">
        <f>+SUM(IC24:IN24)</f>
        <v>398445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/>
      <c r="II25" s="125"/>
      <c r="IJ25" s="125"/>
      <c r="IK25" s="125"/>
      <c r="IL25" s="125"/>
      <c r="IM25" s="125"/>
      <c r="IN25" s="125"/>
      <c r="IO25" s="125">
        <f>+SUM(IC25:IN25)</f>
        <v>287733</v>
      </c>
    </row>
    <row r="29" spans="2:249" x14ac:dyDescent="0.25">
      <c r="B29" s="5" t="s">
        <v>71</v>
      </c>
    </row>
    <row r="30" spans="2:249" ht="15" customHeight="1" x14ac:dyDescent="0.25">
      <c r="B30" s="177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78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47"/>
      <c r="II32" s="47"/>
      <c r="IJ32" s="47"/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9"/>
      <c r="II33" s="49"/>
      <c r="IJ33" s="49"/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47"/>
      <c r="II35" s="47"/>
      <c r="IJ35" s="47"/>
      <c r="IK35" s="47"/>
      <c r="IL35" s="47"/>
      <c r="IM35" s="47"/>
      <c r="IN35" s="47"/>
      <c r="IO35" s="47">
        <f>+SUM(IC35:IN35)</f>
        <v>530114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9"/>
      <c r="II36" s="49"/>
      <c r="IJ36" s="49"/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47"/>
      <c r="II38" s="47"/>
      <c r="IJ38" s="47"/>
      <c r="IK38" s="47"/>
      <c r="IL38" s="47"/>
      <c r="IM38" s="47"/>
      <c r="IN38" s="47"/>
      <c r="IO38" s="47">
        <f>+SUM(IC38:IN38)</f>
        <v>511095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9"/>
      <c r="II39" s="49"/>
      <c r="IJ39" s="49"/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50"/>
      <c r="II40" s="50"/>
      <c r="IJ40" s="50"/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47"/>
      <c r="II41" s="47"/>
      <c r="IJ41" s="47"/>
      <c r="IK41" s="47"/>
      <c r="IL41" s="47"/>
      <c r="IM41" s="47"/>
      <c r="IN41" s="47"/>
      <c r="IO41" s="47">
        <f>+SUM(IC41:IN41)</f>
        <v>0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9"/>
      <c r="II42" s="49"/>
      <c r="IJ42" s="49"/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50"/>
      <c r="II43" s="50"/>
      <c r="IJ43" s="50"/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47"/>
      <c r="II44" s="47"/>
      <c r="IJ44" s="47"/>
      <c r="IK44" s="47"/>
      <c r="IL44" s="47"/>
      <c r="IM44" s="47"/>
      <c r="IN44" s="47"/>
      <c r="IO44" s="47">
        <f>+SUM(IC44:IN44)</f>
        <v>506913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9"/>
      <c r="II45" s="49"/>
      <c r="IJ45" s="49"/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50"/>
      <c r="II46" s="50"/>
      <c r="IJ46" s="50"/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/>
      <c r="II47" s="84"/>
      <c r="IJ47" s="84"/>
      <c r="IK47" s="84"/>
      <c r="IL47" s="84"/>
      <c r="IM47" s="84"/>
      <c r="IN47" s="84"/>
      <c r="IO47" s="84">
        <f>+SUM(IC47:IN47)</f>
        <v>1548122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125"/>
      <c r="II48" s="125"/>
      <c r="IJ48" s="125"/>
      <c r="IK48" s="125"/>
      <c r="IL48" s="125"/>
      <c r="IM48" s="125"/>
      <c r="IN48" s="125"/>
      <c r="IO48" s="125">
        <f>+SUM(IC48:IN48)</f>
        <v>398445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125"/>
      <c r="II49" s="125"/>
      <c r="IJ49" s="125"/>
      <c r="IK49" s="125"/>
      <c r="IL49" s="125"/>
      <c r="IM49" s="125"/>
      <c r="IN49" s="125"/>
      <c r="IO49" s="125">
        <f>+SUM(IC49:IN49)</f>
        <v>1149677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1018378.2</v>
      </c>
      <c r="IH55" s="84"/>
      <c r="II55" s="84"/>
      <c r="IJ55" s="84"/>
      <c r="IK55" s="84"/>
      <c r="IL55" s="84"/>
      <c r="IM55" s="84"/>
      <c r="IN55" s="84"/>
      <c r="IO55" s="84">
        <f>+SUM(IC55:IN55)</f>
        <v>5658186.2999999998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/>
      <c r="II56" s="125"/>
      <c r="IJ56" s="125"/>
      <c r="IK56" s="125"/>
      <c r="IL56" s="125"/>
      <c r="IM56" s="125"/>
      <c r="IN56" s="125"/>
      <c r="IO56" s="125">
        <f>+SUM(IC56:IN56)</f>
        <v>1553935.5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1343439.2999999998</v>
      </c>
      <c r="IH57" s="125"/>
      <c r="II57" s="125"/>
      <c r="IJ57" s="125"/>
      <c r="IK57" s="125"/>
      <c r="IL57" s="125"/>
      <c r="IM57" s="125"/>
      <c r="IN57" s="125"/>
      <c r="IO57" s="125">
        <f>+SUM(IC57:IN57)</f>
        <v>4754373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12" activePane="bottomRight" state="frozen"/>
      <selection pane="topRight" activeCell="C1" sqref="C1"/>
      <selection pane="bottomLeft" activeCell="A4" sqref="A4"/>
      <selection pane="bottomRight" activeCell="FX24" sqref="FX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146</v>
      </c>
      <c r="B2" s="181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/>
      <c r="FV8" s="47"/>
      <c r="FW8" s="47"/>
      <c r="FX8" s="47"/>
      <c r="FY8" s="47"/>
      <c r="FZ8" s="47"/>
      <c r="GA8" s="47"/>
      <c r="GB8" s="84">
        <f t="shared" ref="GB8:GB13" si="14">+SUM(FP8:GA8)</f>
        <v>137355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/>
      <c r="FV9" s="49"/>
      <c r="FW9" s="49"/>
      <c r="FX9" s="49"/>
      <c r="FY9" s="49"/>
      <c r="FZ9" s="49"/>
      <c r="GA9" s="49"/>
      <c r="GB9" s="47">
        <f t="shared" si="14"/>
        <v>96859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/>
      <c r="FV10" s="50"/>
      <c r="FW10" s="50"/>
      <c r="FX10" s="50"/>
      <c r="FY10" s="50"/>
      <c r="FZ10" s="50"/>
      <c r="GA10" s="50"/>
      <c r="GB10" s="47">
        <f t="shared" si="14"/>
        <v>40496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/>
      <c r="FV11" s="52"/>
      <c r="FW11" s="52"/>
      <c r="FX11" s="52"/>
      <c r="FY11" s="52"/>
      <c r="FZ11" s="52"/>
      <c r="GA11" s="52"/>
      <c r="GB11" s="84">
        <f t="shared" si="14"/>
        <v>137355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/>
      <c r="FV12" s="56"/>
      <c r="FW12" s="56"/>
      <c r="FX12" s="56"/>
      <c r="FY12" s="56"/>
      <c r="FZ12" s="56"/>
      <c r="GA12" s="56"/>
      <c r="GB12" s="47">
        <f t="shared" si="14"/>
        <v>96859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/>
      <c r="FV13" s="56"/>
      <c r="FW13" s="56"/>
      <c r="FX13" s="56"/>
      <c r="FY13" s="56"/>
      <c r="FZ13" s="56"/>
      <c r="GA13" s="56"/>
      <c r="GB13" s="47">
        <f t="shared" si="14"/>
        <v>40496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7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/>
      <c r="FV19" s="47"/>
      <c r="FW19" s="47"/>
      <c r="FX19" s="47"/>
      <c r="FY19" s="47"/>
      <c r="FZ19" s="47"/>
      <c r="GA19" s="47"/>
      <c r="GB19" s="84">
        <f t="shared" ref="GB19:GB24" si="51">+SUM(FP19:GA19)</f>
        <v>248817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/>
      <c r="FV20" s="49"/>
      <c r="FW20" s="49"/>
      <c r="FX20" s="49"/>
      <c r="FY20" s="49"/>
      <c r="FZ20" s="49"/>
      <c r="GA20" s="49"/>
      <c r="GB20" s="47">
        <f t="shared" si="51"/>
        <v>96859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/>
      <c r="FV21" s="50"/>
      <c r="FW21" s="50"/>
      <c r="FX21" s="50"/>
      <c r="FY21" s="50"/>
      <c r="FZ21" s="50"/>
      <c r="GA21" s="50"/>
      <c r="GB21" s="47">
        <f t="shared" si="51"/>
        <v>151958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/>
      <c r="FV22" s="52"/>
      <c r="FW22" s="52"/>
      <c r="FX22" s="52"/>
      <c r="FY22" s="52"/>
      <c r="FZ22" s="52"/>
      <c r="GA22" s="52"/>
      <c r="GB22" s="84">
        <f t="shared" si="51"/>
        <v>248817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/>
      <c r="FV23" s="56"/>
      <c r="FW23" s="56"/>
      <c r="FX23" s="56"/>
      <c r="FY23" s="56"/>
      <c r="FZ23" s="56"/>
      <c r="GA23" s="56"/>
      <c r="GB23" s="47">
        <f t="shared" si="51"/>
        <v>96859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/>
      <c r="FV24" s="56"/>
      <c r="FW24" s="56"/>
      <c r="FX24" s="56"/>
      <c r="FY24" s="56"/>
      <c r="FZ24" s="56"/>
      <c r="GA24" s="56"/>
      <c r="GB24" s="47">
        <f t="shared" si="51"/>
        <v>151958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/>
      <c r="FV30" s="52"/>
      <c r="FW30" s="52"/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/>
      <c r="FV31" s="56"/>
      <c r="FW31" s="56"/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/>
      <c r="FV32" s="56"/>
      <c r="FW32" s="56"/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P24" activePane="bottomRight" state="frozen"/>
      <selection pane="topRight" activeCell="C1" sqref="C1"/>
      <selection pane="bottomLeft" activeCell="A4" sqref="A4"/>
      <selection pane="bottomRight" activeCell="FU19" sqref="FU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151</v>
      </c>
      <c r="B2" s="181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/>
      <c r="FV8" s="47"/>
      <c r="FW8" s="47"/>
      <c r="FX8" s="47"/>
      <c r="FY8" s="47"/>
      <c r="FZ8" s="47"/>
      <c r="GA8" s="47"/>
      <c r="GB8" s="47">
        <f>+SUM(FP8:GA8)</f>
        <v>125074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/>
      <c r="FV9" s="49"/>
      <c r="FW9" s="49"/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/>
      <c r="FV10" s="50"/>
      <c r="FW10" s="50"/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/>
      <c r="FV11" s="47"/>
      <c r="FW11" s="47"/>
      <c r="FX11" s="47"/>
      <c r="FY11" s="47"/>
      <c r="FZ11" s="47"/>
      <c r="GA11" s="47"/>
      <c r="GB11" s="47">
        <f>+SUM(FP11:GA11)</f>
        <v>48505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/>
      <c r="FV12" s="49"/>
      <c r="FW12" s="49"/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/>
      <c r="FV13" s="50"/>
      <c r="FW13" s="50"/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/>
      <c r="FV14" s="47"/>
      <c r="FW14" s="47"/>
      <c r="FX14" s="47"/>
      <c r="FY14" s="47"/>
      <c r="FZ14" s="47"/>
      <c r="GA14" s="47"/>
      <c r="GB14" s="47">
        <f>+SUM(FP14:GA14)</f>
        <v>322476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/>
      <c r="FV15" s="49"/>
      <c r="FW15" s="49"/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/>
      <c r="FV16" s="50"/>
      <c r="FW16" s="50"/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/>
      <c r="FV17" s="52"/>
      <c r="FW17" s="52"/>
      <c r="FX17" s="52"/>
      <c r="FY17" s="52"/>
      <c r="FZ17" s="52"/>
      <c r="GA17" s="52"/>
      <c r="GB17" s="52">
        <f>+SUM(FP17:GA17)</f>
        <v>496055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/>
      <c r="FV18" s="56"/>
      <c r="FW18" s="56"/>
      <c r="FX18" s="56"/>
      <c r="FY18" s="56"/>
      <c r="FZ18" s="56"/>
      <c r="GA18" s="56"/>
      <c r="GB18" s="56">
        <f>+SUM(FP18:GA18)</f>
        <v>399391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/>
      <c r="FV19" s="56"/>
      <c r="FW19" s="56"/>
      <c r="FX19" s="56"/>
      <c r="FY19" s="56"/>
      <c r="FZ19" s="56"/>
      <c r="GA19" s="56"/>
      <c r="GB19" s="56">
        <f>+SUM(FP19:GA19)</f>
        <v>96664</v>
      </c>
    </row>
    <row r="22" spans="2:184" x14ac:dyDescent="0.25">
      <c r="B22" s="5" t="s">
        <v>71</v>
      </c>
    </row>
    <row r="23" spans="2:184" ht="15" customHeight="1" x14ac:dyDescent="0.25">
      <c r="B23" s="177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/>
      <c r="FV25" s="47"/>
      <c r="FW25" s="47"/>
      <c r="FX25" s="47"/>
      <c r="FY25" s="47"/>
      <c r="FZ25" s="47"/>
      <c r="GA25" s="47"/>
      <c r="GB25" s="47">
        <f>+SUM(FP25:GA25)</f>
        <v>186672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/>
      <c r="FV26" s="49"/>
      <c r="FW26" s="49"/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/>
      <c r="FV27" s="50"/>
      <c r="FW27" s="50"/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/>
      <c r="FV28" s="47"/>
      <c r="FW28" s="47"/>
      <c r="FX28" s="47"/>
      <c r="FY28" s="47"/>
      <c r="FZ28" s="47"/>
      <c r="GA28" s="47"/>
      <c r="GB28" s="47">
        <f>+SUM(FP28:GA28)</f>
        <v>80256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/>
      <c r="FV29" s="49"/>
      <c r="FW29" s="49"/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/>
      <c r="FV30" s="50"/>
      <c r="FW30" s="50"/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/>
      <c r="FV31" s="47"/>
      <c r="FW31" s="47"/>
      <c r="FX31" s="47"/>
      <c r="FY31" s="47"/>
      <c r="FZ31" s="47"/>
      <c r="GA31" s="47"/>
      <c r="GB31" s="47">
        <f>+SUM(FP31:GA31)</f>
        <v>503306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/>
      <c r="FV32" s="49"/>
      <c r="FW32" s="49"/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/>
      <c r="FV33" s="50"/>
      <c r="FW33" s="50"/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/>
      <c r="FV34" s="52"/>
      <c r="FW34" s="52"/>
      <c r="FX34" s="52"/>
      <c r="FY34" s="52"/>
      <c r="FZ34" s="52"/>
      <c r="GA34" s="52"/>
      <c r="GB34" s="52">
        <f>+SUM(FP34:GA34)</f>
        <v>770234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/>
      <c r="FV35" s="56"/>
      <c r="FW35" s="56"/>
      <c r="FX35" s="56"/>
      <c r="FY35" s="56"/>
      <c r="FZ35" s="56"/>
      <c r="GA35" s="56"/>
      <c r="GB35" s="56">
        <f>+SUM(FP35:GA35)</f>
        <v>399391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/>
      <c r="FV36" s="56"/>
      <c r="FW36" s="56"/>
      <c r="FX36" s="56"/>
      <c r="FY36" s="56"/>
      <c r="FZ36" s="56"/>
      <c r="GA36" s="56"/>
      <c r="GB36" s="56">
        <f>+SUM(FP36:GA36)</f>
        <v>370843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/>
      <c r="FV42" s="52"/>
      <c r="FW42" s="52"/>
      <c r="FX42" s="52"/>
      <c r="FY42" s="52"/>
      <c r="FZ42" s="52"/>
      <c r="GA42" s="44"/>
      <c r="GB42" s="52">
        <f>+SUM(FP42:GA42)</f>
        <v>6748887.5999999996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/>
      <c r="FV43" s="56"/>
      <c r="FW43" s="56"/>
      <c r="FX43" s="56"/>
      <c r="FY43" s="56"/>
      <c r="FZ43" s="56"/>
      <c r="GA43" s="43"/>
      <c r="GB43" s="56">
        <f>+SUM(FP43:GA43)</f>
        <v>3498942.6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/>
      <c r="FV44" s="56"/>
      <c r="FW44" s="56"/>
      <c r="FX44" s="56"/>
      <c r="FY44" s="56"/>
      <c r="FZ44" s="56"/>
      <c r="GA44" s="43"/>
      <c r="GB44" s="56">
        <f>+SUM(FP44:GA44)</f>
        <v>3249945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O52"/>
  <sheetViews>
    <sheetView showGridLines="0" zoomScale="60" zoomScaleNormal="60" workbookViewId="0">
      <pane xSplit="2" ySplit="3" topLeftCell="GA4" activePane="bottomRight" state="frozen"/>
      <selection pane="topRight" activeCell="C1" sqref="C1"/>
      <selection pane="bottomLeft" activeCell="A4" sqref="A4"/>
      <selection pane="bottomRight" activeCell="GG16" sqref="GG16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197" x14ac:dyDescent="0.25">
      <c r="A1" s="185" t="s">
        <v>0</v>
      </c>
      <c r="B1" s="185"/>
    </row>
    <row r="2" spans="1:197" ht="30" customHeight="1" x14ac:dyDescent="0.25">
      <c r="A2" s="180" t="s">
        <v>156</v>
      </c>
      <c r="B2" s="181"/>
    </row>
    <row r="3" spans="1:197" x14ac:dyDescent="0.25">
      <c r="A3" s="39" t="s">
        <v>157</v>
      </c>
    </row>
    <row r="5" spans="1:197" x14ac:dyDescent="0.25">
      <c r="B5" s="5" t="s">
        <v>38</v>
      </c>
    </row>
    <row r="6" spans="1:197" ht="15" customHeight="1" x14ac:dyDescent="0.25">
      <c r="B6" s="177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</row>
    <row r="7" spans="1:197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</row>
    <row r="8" spans="1:197" x14ac:dyDescent="0.25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/>
      <c r="GI8" s="47"/>
      <c r="GJ8" s="47"/>
      <c r="GK8" s="47"/>
      <c r="GL8" s="47"/>
      <c r="GM8" s="47"/>
      <c r="GN8" s="47"/>
      <c r="GO8" s="47">
        <f>+SUM(GC8:GN8)</f>
        <v>74647</v>
      </c>
    </row>
    <row r="9" spans="1:197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/>
      <c r="GI9" s="49"/>
      <c r="GJ9" s="49"/>
      <c r="GK9" s="49"/>
      <c r="GL9" s="49"/>
      <c r="GM9" s="49"/>
      <c r="GN9" s="49"/>
      <c r="GO9" s="49"/>
    </row>
    <row r="10" spans="1:197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/>
      <c r="GI10" s="50"/>
      <c r="GJ10" s="50"/>
      <c r="GK10" s="50"/>
      <c r="GL10" s="50"/>
      <c r="GM10" s="50"/>
      <c r="GN10" s="50"/>
      <c r="GO10" s="50"/>
    </row>
    <row r="11" spans="1:197" x14ac:dyDescent="0.25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/>
      <c r="GI11" s="47"/>
      <c r="GJ11" s="47"/>
      <c r="GK11" s="47"/>
      <c r="GL11" s="47"/>
      <c r="GM11" s="47"/>
      <c r="GN11" s="47"/>
      <c r="GO11" s="47">
        <f>+SUM(GC11:GN11)</f>
        <v>90804</v>
      </c>
    </row>
    <row r="12" spans="1:197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/>
      <c r="GI12" s="49"/>
      <c r="GJ12" s="49"/>
      <c r="GK12" s="49"/>
      <c r="GL12" s="49"/>
      <c r="GM12" s="49"/>
      <c r="GN12" s="49"/>
      <c r="GO12" s="49"/>
    </row>
    <row r="13" spans="1:197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/>
      <c r="GI13" s="50"/>
      <c r="GJ13" s="50"/>
      <c r="GK13" s="50"/>
      <c r="GL13" s="50"/>
      <c r="GM13" s="50"/>
      <c r="GN13" s="50"/>
      <c r="GO13" s="50"/>
    </row>
    <row r="14" spans="1:197" x14ac:dyDescent="0.25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/>
      <c r="GI14" s="47"/>
      <c r="GJ14" s="47"/>
      <c r="GK14" s="47"/>
      <c r="GL14" s="47"/>
      <c r="GM14" s="47"/>
      <c r="GN14" s="47"/>
      <c r="GO14" s="47">
        <f>+SUM(GC14:GN14)</f>
        <v>248153</v>
      </c>
    </row>
    <row r="15" spans="1:197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/>
      <c r="GI15" s="49"/>
      <c r="GJ15" s="49"/>
      <c r="GK15" s="49"/>
      <c r="GL15" s="49"/>
      <c r="GM15" s="49"/>
      <c r="GN15" s="49"/>
      <c r="GO15" s="49"/>
    </row>
    <row r="16" spans="1:197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/>
      <c r="GI16" s="50"/>
      <c r="GJ16" s="50"/>
      <c r="GK16" s="50"/>
      <c r="GL16" s="50"/>
      <c r="GM16" s="50"/>
      <c r="GN16" s="50"/>
      <c r="GO16" s="50"/>
    </row>
    <row r="17" spans="2:197" x14ac:dyDescent="0.25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/>
      <c r="GI17" s="52"/>
      <c r="GJ17" s="52"/>
      <c r="GK17" s="52"/>
      <c r="GL17" s="52"/>
      <c r="GM17" s="52"/>
      <c r="GN17" s="52"/>
      <c r="GO17" s="52">
        <f>+SUM(GC17:GN17)</f>
        <v>413604</v>
      </c>
    </row>
    <row r="18" spans="2:197" x14ac:dyDescent="0.25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/>
      <c r="GI18" s="56"/>
      <c r="GJ18" s="56"/>
      <c r="GK18" s="56"/>
      <c r="GL18" s="56"/>
      <c r="GM18" s="56"/>
      <c r="GN18" s="56"/>
      <c r="GO18" s="56">
        <f>+SUM(GC18:GN18)</f>
        <v>280259</v>
      </c>
    </row>
    <row r="19" spans="2:197" x14ac:dyDescent="0.25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/>
      <c r="GI19" s="56"/>
      <c r="GJ19" s="56"/>
      <c r="GK19" s="56"/>
      <c r="GL19" s="56"/>
      <c r="GM19" s="56"/>
      <c r="GN19" s="56"/>
      <c r="GO19" s="56">
        <f>+SUM(GC19:GN19)</f>
        <v>133345</v>
      </c>
    </row>
    <row r="22" spans="2:197" x14ac:dyDescent="0.25">
      <c r="B22" s="5" t="s">
        <v>71</v>
      </c>
    </row>
    <row r="23" spans="2:197" ht="15" customHeight="1" x14ac:dyDescent="0.25">
      <c r="B23" s="177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</row>
    <row r="24" spans="2:197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</row>
    <row r="25" spans="2:197" x14ac:dyDescent="0.25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/>
      <c r="GI25" s="47"/>
      <c r="GJ25" s="47"/>
      <c r="GK25" s="47"/>
      <c r="GL25" s="47"/>
      <c r="GM25" s="47"/>
      <c r="GN25" s="47"/>
      <c r="GO25" s="47">
        <f>+SUM(GC25:GN25)</f>
        <v>188993</v>
      </c>
    </row>
    <row r="26" spans="2:197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/>
      <c r="GI26" s="49"/>
      <c r="GJ26" s="49"/>
      <c r="GK26" s="49"/>
      <c r="GL26" s="49"/>
      <c r="GM26" s="49"/>
      <c r="GN26" s="49"/>
      <c r="GO26" s="49"/>
    </row>
    <row r="27" spans="2:197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/>
      <c r="GI28" s="47"/>
      <c r="GJ28" s="47"/>
      <c r="GK28" s="47"/>
      <c r="GL28" s="47"/>
      <c r="GM28" s="47"/>
      <c r="GN28" s="47"/>
      <c r="GO28" s="47">
        <f>+SUM(GC28:GN28)</f>
        <v>208249</v>
      </c>
    </row>
    <row r="29" spans="2:197" x14ac:dyDescent="0.25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/>
      <c r="GI29" s="49"/>
      <c r="GJ29" s="49"/>
      <c r="GK29" s="49"/>
      <c r="GL29" s="49"/>
      <c r="GM29" s="49"/>
      <c r="GN29" s="49"/>
      <c r="GO29" s="49"/>
    </row>
    <row r="30" spans="2:197" x14ac:dyDescent="0.25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/>
      <c r="GI31" s="47"/>
      <c r="GJ31" s="47"/>
      <c r="GK31" s="47"/>
      <c r="GL31" s="47"/>
      <c r="GM31" s="47"/>
      <c r="GN31" s="47"/>
      <c r="GO31" s="47">
        <f>+SUM(GC31:GN31)</f>
        <v>423812</v>
      </c>
    </row>
    <row r="32" spans="2:197" x14ac:dyDescent="0.25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/>
      <c r="GI32" s="49"/>
      <c r="GJ32" s="49"/>
      <c r="GK32" s="49"/>
      <c r="GL32" s="49"/>
      <c r="GM32" s="49"/>
      <c r="GN32" s="49"/>
      <c r="GO32" s="49"/>
    </row>
    <row r="33" spans="2:197" x14ac:dyDescent="0.25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/>
      <c r="GI34" s="52"/>
      <c r="GJ34" s="52"/>
      <c r="GK34" s="52"/>
      <c r="GL34" s="52"/>
      <c r="GM34" s="52"/>
      <c r="GN34" s="52"/>
      <c r="GO34" s="52">
        <f>+SUM(GC34:GN34)</f>
        <v>821054</v>
      </c>
    </row>
    <row r="35" spans="2:197" x14ac:dyDescent="0.25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/>
      <c r="GI35" s="56"/>
      <c r="GJ35" s="56"/>
      <c r="GK35" s="56"/>
      <c r="GL35" s="56"/>
      <c r="GM35" s="56"/>
      <c r="GN35" s="56"/>
      <c r="GO35" s="56">
        <f>+SUM(GC35:GN35)</f>
        <v>280259</v>
      </c>
    </row>
    <row r="36" spans="2:197" x14ac:dyDescent="0.25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/>
      <c r="GI36" s="56"/>
      <c r="GJ36" s="56"/>
      <c r="GK36" s="56"/>
      <c r="GL36" s="56"/>
      <c r="GM36" s="56"/>
      <c r="GN36" s="56"/>
      <c r="GO36" s="56">
        <f>+SUM(GC36:GN36)</f>
        <v>540795</v>
      </c>
    </row>
    <row r="39" spans="2:197" x14ac:dyDescent="0.25">
      <c r="B39" s="5" t="s">
        <v>72</v>
      </c>
    </row>
    <row r="40" spans="2:197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197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197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/>
      <c r="GI42" s="52"/>
      <c r="GJ42" s="52"/>
      <c r="GK42" s="52"/>
      <c r="GL42" s="52"/>
      <c r="GM42" s="52"/>
      <c r="GN42" s="52"/>
      <c r="GO42" s="52">
        <f>+SUM(GC42:GN42)</f>
        <v>6642542.5</v>
      </c>
    </row>
    <row r="43" spans="2:197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/>
      <c r="GI43" s="56"/>
      <c r="GJ43" s="56"/>
      <c r="GK43" s="56"/>
      <c r="GL43" s="56"/>
      <c r="GM43" s="56"/>
      <c r="GN43" s="56"/>
      <c r="GO43" s="56">
        <f>+SUM(GC43:GN43)</f>
        <v>2196464.7000000007</v>
      </c>
    </row>
    <row r="44" spans="2:197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/>
      <c r="GI44" s="56"/>
      <c r="GJ44" s="56"/>
      <c r="GK44" s="56"/>
      <c r="GL44" s="56"/>
      <c r="GM44" s="56"/>
      <c r="GN44" s="56"/>
      <c r="GO44" s="56">
        <f>+SUM(GC44:GN44)</f>
        <v>4446077.8000000007</v>
      </c>
    </row>
    <row r="45" spans="2:197" x14ac:dyDescent="0.25">
      <c r="B45" s="33"/>
    </row>
    <row r="46" spans="2:197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197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197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C4" activePane="bottomRight" state="frozen"/>
      <selection pane="topRight" activeCell="C1" sqref="C1"/>
      <selection pane="bottomLeft" activeCell="A4" sqref="A4"/>
      <selection pane="bottomRight" activeCell="II15" sqref="II1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4" width="11.44140625" style="2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7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/>
      <c r="II8" s="47"/>
      <c r="IJ8" s="47"/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/>
      <c r="II9" s="49"/>
      <c r="IJ9" s="49"/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/>
      <c r="II11" s="47"/>
      <c r="IJ11" s="47"/>
      <c r="IK11" s="47"/>
      <c r="IL11" s="47"/>
      <c r="IM11" s="47"/>
      <c r="IN11" s="47"/>
      <c r="IO11" s="47">
        <f>+SUM(IC11:IN11)</f>
        <v>282124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/>
      <c r="II12" s="49"/>
      <c r="IJ12" s="49"/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/>
      <c r="II14" s="47"/>
      <c r="IJ14" s="47"/>
      <c r="IK14" s="47"/>
      <c r="IL14" s="47"/>
      <c r="IM14" s="47"/>
      <c r="IN14" s="47"/>
      <c r="IO14" s="47">
        <f>+SUM(IC14:IN14)</f>
        <v>640215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/>
      <c r="II15" s="49"/>
      <c r="IJ15" s="49"/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/>
      <c r="II17" s="47"/>
      <c r="IJ17" s="47"/>
      <c r="IK17" s="47"/>
      <c r="IL17" s="47"/>
      <c r="IM17" s="47"/>
      <c r="IN17" s="47"/>
      <c r="IO17" s="47">
        <f>+SUM(IC17:IN17)</f>
        <v>182467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/>
      <c r="II18" s="49"/>
      <c r="IJ18" s="49"/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/>
      <c r="II20" s="47"/>
      <c r="IJ20" s="47"/>
      <c r="IK20" s="47"/>
      <c r="IL20" s="47"/>
      <c r="IM20" s="47"/>
      <c r="IN20" s="47"/>
      <c r="IO20" s="47">
        <f>+SUM(IC20:IN20)</f>
        <v>687841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/>
      <c r="II21" s="49"/>
      <c r="IJ21" s="49"/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/>
      <c r="II23" s="47"/>
      <c r="IJ23" s="47"/>
      <c r="IK23" s="47"/>
      <c r="IL23" s="47"/>
      <c r="IM23" s="47"/>
      <c r="IN23" s="47"/>
      <c r="IO23" s="47">
        <f>+SUM(IC23:IN23)</f>
        <v>355063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/>
      <c r="II24" s="49"/>
      <c r="IJ24" s="49"/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/>
      <c r="II26" s="47"/>
      <c r="IJ26" s="47"/>
      <c r="IK26" s="47"/>
      <c r="IL26" s="47"/>
      <c r="IM26" s="47"/>
      <c r="IN26" s="47"/>
      <c r="IO26" s="47">
        <f>+SUM(IC26:IN26)</f>
        <v>1475160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/>
      <c r="II27" s="49"/>
      <c r="IJ27" s="49"/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/>
      <c r="II29" s="84"/>
      <c r="IJ29" s="84"/>
      <c r="IK29" s="84"/>
      <c r="IL29" s="84"/>
      <c r="IM29" s="84"/>
      <c r="IN29" s="84"/>
      <c r="IO29" s="84">
        <f>+SUM(IC29:IN29)</f>
        <v>3622870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/>
      <c r="II30" s="125"/>
      <c r="IJ30" s="125"/>
      <c r="IK30" s="125"/>
      <c r="IL30" s="125"/>
      <c r="IM30" s="125"/>
      <c r="IN30" s="125"/>
      <c r="IO30" s="125">
        <f>+SUM(IC30:IN30)</f>
        <v>2198264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/>
      <c r="II31" s="125"/>
      <c r="IJ31" s="125"/>
      <c r="IK31" s="125"/>
      <c r="IL31" s="125"/>
      <c r="IM31" s="125"/>
      <c r="IN31" s="125"/>
      <c r="IO31" s="125">
        <f>+SUM(IC31:IN31)</f>
        <v>1424606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7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78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/>
      <c r="II37" s="47"/>
      <c r="IJ37" s="47"/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/>
      <c r="II38" s="49"/>
      <c r="IJ38" s="49"/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/>
      <c r="II39" s="50"/>
      <c r="IJ39" s="50"/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/>
      <c r="II40" s="47"/>
      <c r="IJ40" s="47"/>
      <c r="IK40" s="47"/>
      <c r="IL40" s="47"/>
      <c r="IM40" s="47"/>
      <c r="IN40" s="47"/>
      <c r="IO40" s="47">
        <f>+SUM(IC40:IN40)</f>
        <v>549966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/>
      <c r="II41" s="49"/>
      <c r="IJ41" s="49"/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/>
      <c r="II42" s="50"/>
      <c r="IJ42" s="50"/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/>
      <c r="II43" s="47"/>
      <c r="IJ43" s="47"/>
      <c r="IK43" s="47"/>
      <c r="IL43" s="47"/>
      <c r="IM43" s="47"/>
      <c r="IN43" s="47"/>
      <c r="IO43" s="47">
        <f>+SUM(IC43:IN43)</f>
        <v>1511833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/>
      <c r="II44" s="49"/>
      <c r="IJ44" s="49"/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/>
      <c r="II45" s="50"/>
      <c r="IJ45" s="50"/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/>
      <c r="II46" s="47"/>
      <c r="IJ46" s="47"/>
      <c r="IK46" s="47"/>
      <c r="IL46" s="47"/>
      <c r="IM46" s="47"/>
      <c r="IN46" s="47"/>
      <c r="IO46" s="47">
        <f>+SUM(IC46:IN46)</f>
        <v>455722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/>
      <c r="II47" s="49"/>
      <c r="IJ47" s="49"/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/>
      <c r="II49" s="47"/>
      <c r="IJ49" s="47"/>
      <c r="IK49" s="47"/>
      <c r="IL49" s="47"/>
      <c r="IM49" s="47"/>
      <c r="IN49" s="47"/>
      <c r="IO49" s="47">
        <f>+SUM(IC49:IN49)</f>
        <v>1717704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/>
      <c r="II50" s="49"/>
      <c r="IJ50" s="49"/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/>
      <c r="II52" s="47"/>
      <c r="IJ52" s="47"/>
      <c r="IK52" s="47"/>
      <c r="IL52" s="47"/>
      <c r="IM52" s="47"/>
      <c r="IN52" s="47"/>
      <c r="IO52" s="47">
        <f>+SUM(IC52:IN52)</f>
        <v>826897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/>
      <c r="II53" s="49"/>
      <c r="IJ53" s="49"/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/>
      <c r="II55" s="47"/>
      <c r="IJ55" s="47"/>
      <c r="IK55" s="47"/>
      <c r="IL55" s="47"/>
      <c r="IM55" s="47"/>
      <c r="IN55" s="47"/>
      <c r="IO55" s="47">
        <f>+SUM(IC55:IN55)</f>
        <v>3446735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/>
      <c r="II56" s="49"/>
      <c r="IJ56" s="49"/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/>
      <c r="II58" s="84"/>
      <c r="IJ58" s="84"/>
      <c r="IK58" s="84"/>
      <c r="IL58" s="84"/>
      <c r="IM58" s="84"/>
      <c r="IN58" s="84"/>
      <c r="IO58" s="84">
        <f>+SUM(IC58:IN58)</f>
        <v>8508857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/>
      <c r="II59" s="125"/>
      <c r="IJ59" s="125"/>
      <c r="IK59" s="125"/>
      <c r="IL59" s="125"/>
      <c r="IM59" s="125"/>
      <c r="IN59" s="125"/>
      <c r="IO59" s="125">
        <f>+SUM(IC59:IN59)</f>
        <v>2198264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/>
      <c r="II60" s="125"/>
      <c r="IJ60" s="125"/>
      <c r="IK60" s="125"/>
      <c r="IL60" s="125"/>
      <c r="IM60" s="125"/>
      <c r="IN60" s="125"/>
      <c r="IO60" s="125">
        <f>+SUM(IC60:IN60)</f>
        <v>6310593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2" t="s">
        <v>110</v>
      </c>
      <c r="P64" s="187">
        <v>2008</v>
      </c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72" t="s">
        <v>111</v>
      </c>
      <c r="AC64" s="187">
        <v>2009</v>
      </c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72" t="s">
        <v>91</v>
      </c>
      <c r="AP64" s="187">
        <v>2010</v>
      </c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72" t="s">
        <v>80</v>
      </c>
      <c r="BC64" s="187">
        <v>2011</v>
      </c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72" t="s">
        <v>81</v>
      </c>
      <c r="BP64" s="187">
        <v>2012</v>
      </c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72" t="s">
        <v>82</v>
      </c>
      <c r="CC64" s="187">
        <v>2013</v>
      </c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72" t="s">
        <v>40</v>
      </c>
      <c r="CP64" s="187">
        <v>2014</v>
      </c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72" t="s">
        <v>41</v>
      </c>
      <c r="DC64" s="187">
        <v>2015</v>
      </c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72" t="s">
        <v>42</v>
      </c>
      <c r="DP64" s="187">
        <v>2016</v>
      </c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/>
      <c r="II66" s="84"/>
      <c r="IJ66" s="84"/>
      <c r="IK66" s="84"/>
      <c r="IL66" s="84"/>
      <c r="IM66" s="84"/>
      <c r="IN66" s="84"/>
      <c r="IO66" s="84">
        <f>+SUM(IC66:IN66)</f>
        <v>34831211.700000003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/>
      <c r="II67" s="125"/>
      <c r="IJ67" s="125"/>
      <c r="IK67" s="125"/>
      <c r="IL67" s="125"/>
      <c r="IM67" s="125"/>
      <c r="IN67" s="125"/>
      <c r="IO67" s="125">
        <f>+SUM(IC67:IN67)</f>
        <v>9982550.7999999989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/>
      <c r="II68" s="125"/>
      <c r="IJ68" s="125"/>
      <c r="IK68" s="125"/>
      <c r="IL68" s="125"/>
      <c r="IM68" s="125"/>
      <c r="IN68" s="125"/>
      <c r="IO68" s="125">
        <f>+SUM(IC68:IN68)</f>
        <v>24848660.899999999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L4" activePane="bottomRight" state="frozen"/>
      <selection pane="topRight" activeCell="C1" sqref="C1"/>
      <selection pane="bottomLeft" activeCell="A4" sqref="A4"/>
      <selection pane="bottomRight" activeCell="DE33" sqref="DE33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80" t="s">
        <v>170</v>
      </c>
      <c r="B2" s="181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7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78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/>
      <c r="CT8" s="47"/>
      <c r="CU8" s="47"/>
      <c r="CV8" s="47"/>
      <c r="CW8" s="47"/>
      <c r="CX8" s="47"/>
      <c r="CY8" s="47"/>
      <c r="CZ8" s="47">
        <f t="shared" ref="CZ8:CZ13" si="9">+SUM(CN8:CY8)</f>
        <v>101131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/>
      <c r="CT9" s="49"/>
      <c r="CU9" s="49"/>
      <c r="CV9" s="49"/>
      <c r="CW9" s="49"/>
      <c r="CX9" s="49"/>
      <c r="CY9" s="49"/>
      <c r="CZ9" s="47">
        <f t="shared" si="9"/>
        <v>92360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/>
      <c r="CT10" s="50"/>
      <c r="CU10" s="50"/>
      <c r="CV10" s="50"/>
      <c r="CW10" s="50"/>
      <c r="CX10" s="50"/>
      <c r="CY10" s="50"/>
      <c r="CZ10" s="47">
        <f t="shared" si="9"/>
        <v>8771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/>
      <c r="CT11" s="139"/>
      <c r="CU11" s="139"/>
      <c r="CV11" s="139"/>
      <c r="CW11" s="139"/>
      <c r="CX11" s="139"/>
      <c r="CY11" s="139"/>
      <c r="CZ11" s="84">
        <f t="shared" si="9"/>
        <v>101131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/>
      <c r="CT12" s="50"/>
      <c r="CU12" s="50"/>
      <c r="CV12" s="50"/>
      <c r="CW12" s="50"/>
      <c r="CX12" s="50"/>
      <c r="CY12" s="50"/>
      <c r="CZ12" s="47">
        <f t="shared" si="9"/>
        <v>92360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/>
      <c r="CT13" s="50"/>
      <c r="CU13" s="50"/>
      <c r="CV13" s="50"/>
      <c r="CW13" s="47"/>
      <c r="CX13" s="47"/>
      <c r="CY13" s="47"/>
      <c r="CZ13" s="47">
        <f t="shared" si="9"/>
        <v>8771</v>
      </c>
    </row>
    <row r="16" spans="1:104" x14ac:dyDescent="0.25">
      <c r="B16" s="5" t="s">
        <v>71</v>
      </c>
    </row>
    <row r="17" spans="2:104" ht="15" customHeight="1" x14ac:dyDescent="0.25">
      <c r="B17" s="177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78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/>
      <c r="CT19" s="47"/>
      <c r="CU19" s="47"/>
      <c r="CV19" s="47"/>
      <c r="CW19" s="47"/>
      <c r="CX19" s="47"/>
      <c r="CY19" s="47"/>
      <c r="CZ19" s="47">
        <f t="shared" ref="CZ19:CZ24" si="30">+SUM(CN19:CY19)</f>
        <v>111290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/>
      <c r="CT20" s="49"/>
      <c r="CU20" s="49"/>
      <c r="CV20" s="49"/>
      <c r="CW20" s="49"/>
      <c r="CX20" s="49"/>
      <c r="CY20" s="49"/>
      <c r="CZ20" s="47">
        <f t="shared" si="30"/>
        <v>92360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/>
      <c r="CT21" s="50"/>
      <c r="CU21" s="50"/>
      <c r="CV21" s="50"/>
      <c r="CW21" s="50"/>
      <c r="CX21" s="50"/>
      <c r="CY21" s="50"/>
      <c r="CZ21" s="47">
        <f t="shared" si="30"/>
        <v>18930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/>
      <c r="CT22" s="139"/>
      <c r="CU22" s="139"/>
      <c r="CV22" s="139"/>
      <c r="CW22" s="139"/>
      <c r="CX22" s="139"/>
      <c r="CY22" s="139"/>
      <c r="CZ22" s="84">
        <f t="shared" si="30"/>
        <v>111290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/>
      <c r="CT23" s="50"/>
      <c r="CU23" s="50"/>
      <c r="CV23" s="50"/>
      <c r="CW23" s="50"/>
      <c r="CX23" s="50"/>
      <c r="CY23" s="50"/>
      <c r="CZ23" s="47">
        <f t="shared" si="30"/>
        <v>92360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/>
      <c r="CT24" s="50"/>
      <c r="CU24" s="50"/>
      <c r="CV24" s="50"/>
      <c r="CW24" s="47"/>
      <c r="CX24" s="47"/>
      <c r="CY24" s="47"/>
      <c r="CZ24" s="47">
        <f t="shared" si="30"/>
        <v>18930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/>
      <c r="CT30" s="84"/>
      <c r="CU30" s="84"/>
      <c r="CV30" s="84"/>
      <c r="CW30" s="84"/>
      <c r="CX30" s="84"/>
      <c r="CY30" s="84"/>
      <c r="CZ30" s="84">
        <f>+SUM(CN30:CY30)</f>
        <v>333870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/>
      <c r="CT31" s="80"/>
      <c r="CU31" s="80"/>
      <c r="CV31" s="80"/>
      <c r="CW31" s="80"/>
      <c r="CX31" s="80"/>
      <c r="CY31" s="80"/>
      <c r="CZ31" s="47">
        <f>+SUM(CN31:CY31)</f>
        <v>277080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/>
      <c r="CT32" s="82"/>
      <c r="CU32" s="82"/>
      <c r="CV32" s="82"/>
      <c r="CW32" s="82"/>
      <c r="CX32" s="82"/>
      <c r="CY32" s="82"/>
      <c r="CZ32" s="47">
        <f>+SUM(CN32:CY32)</f>
        <v>56790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C15" activePane="bottomRight" state="frozen"/>
      <selection pane="topRight" activeCell="C1" sqref="C1"/>
      <selection pane="bottomLeft" activeCell="A4" sqref="A4"/>
      <selection pane="bottomRight" activeCell="CH12" sqref="CH1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25">
      <c r="A2" s="180" t="s">
        <v>173</v>
      </c>
      <c r="B2" s="181"/>
    </row>
    <row r="3" spans="1:93" x14ac:dyDescent="0.25">
      <c r="A3" s="39" t="s">
        <v>174</v>
      </c>
    </row>
    <row r="5" spans="1:93" x14ac:dyDescent="0.25">
      <c r="B5" s="5" t="s">
        <v>38</v>
      </c>
    </row>
    <row r="6" spans="1:93" ht="15" customHeight="1" x14ac:dyDescent="0.25">
      <c r="B6" s="177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/>
      <c r="CI8" s="47"/>
      <c r="CJ8" s="47"/>
      <c r="CK8" s="142"/>
      <c r="CL8" s="47"/>
      <c r="CM8" s="47"/>
      <c r="CN8" s="47"/>
      <c r="CO8" s="84">
        <f t="shared" ref="CO8:CO13" si="6">+SUM(CC8:CN8)</f>
        <v>299945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/>
      <c r="CI9" s="49"/>
      <c r="CJ9" s="49"/>
      <c r="CK9" s="143"/>
      <c r="CL9" s="49"/>
      <c r="CM9" s="49"/>
      <c r="CN9" s="49"/>
      <c r="CO9" s="47">
        <f t="shared" si="6"/>
        <v>263720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/>
      <c r="CI10" s="50"/>
      <c r="CJ10" s="50"/>
      <c r="CK10" s="144"/>
      <c r="CL10" s="50"/>
      <c r="CM10" s="50"/>
      <c r="CN10" s="50"/>
      <c r="CO10" s="47">
        <f t="shared" si="6"/>
        <v>36225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/>
      <c r="CI11" s="139"/>
      <c r="CJ11" s="139"/>
      <c r="CK11" s="145"/>
      <c r="CL11" s="139"/>
      <c r="CM11" s="139"/>
      <c r="CN11" s="139"/>
      <c r="CO11" s="84">
        <f t="shared" si="6"/>
        <v>293268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/>
      <c r="CI12" s="50"/>
      <c r="CJ12" s="50"/>
      <c r="CK12" s="146"/>
      <c r="CL12" s="50"/>
      <c r="CM12" s="50"/>
      <c r="CN12" s="50"/>
      <c r="CO12" s="47">
        <f t="shared" si="6"/>
        <v>263720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/>
      <c r="CI13" s="50"/>
      <c r="CJ13" s="50"/>
      <c r="CK13" s="146"/>
      <c r="CL13" s="50"/>
      <c r="CM13" s="50"/>
      <c r="CN13" s="50"/>
      <c r="CO13" s="47">
        <f t="shared" si="6"/>
        <v>36225</v>
      </c>
    </row>
    <row r="16" spans="1:93" x14ac:dyDescent="0.25">
      <c r="B16" s="5" t="s">
        <v>71</v>
      </c>
    </row>
    <row r="17" spans="2:93" ht="15" customHeight="1" x14ac:dyDescent="0.25">
      <c r="B17" s="177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/>
      <c r="CI19" s="47"/>
      <c r="CJ19" s="47"/>
      <c r="CK19" s="142"/>
      <c r="CL19" s="47"/>
      <c r="CM19" s="47"/>
      <c r="CN19" s="47"/>
      <c r="CO19" s="84">
        <f t="shared" ref="CO19:CO24" si="20">+SUM(CC19:CN19)</f>
        <v>369181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/>
      <c r="CI20" s="49"/>
      <c r="CJ20" s="49"/>
      <c r="CK20" s="143"/>
      <c r="CL20" s="49"/>
      <c r="CM20" s="49"/>
      <c r="CN20" s="49"/>
      <c r="CO20" s="47">
        <f t="shared" si="20"/>
        <v>263720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/>
      <c r="CI21" s="50"/>
      <c r="CJ21" s="50"/>
      <c r="CK21" s="144"/>
      <c r="CL21" s="50"/>
      <c r="CM21" s="50"/>
      <c r="CN21" s="50"/>
      <c r="CO21" s="47">
        <f t="shared" si="20"/>
        <v>105461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/>
      <c r="CI22" s="139"/>
      <c r="CJ22" s="139"/>
      <c r="CK22" s="145"/>
      <c r="CL22" s="139"/>
      <c r="CM22" s="139"/>
      <c r="CN22" s="139"/>
      <c r="CO22" s="84">
        <f t="shared" si="20"/>
        <v>369181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/>
      <c r="CI23" s="50"/>
      <c r="CJ23" s="50"/>
      <c r="CK23" s="146"/>
      <c r="CL23" s="50"/>
      <c r="CM23" s="50"/>
      <c r="CN23" s="50"/>
      <c r="CO23" s="47">
        <f t="shared" si="20"/>
        <v>263720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/>
      <c r="CI24" s="50"/>
      <c r="CJ24" s="50"/>
      <c r="CK24" s="146"/>
      <c r="CL24" s="50"/>
      <c r="CM24" s="50"/>
      <c r="CN24" s="50"/>
      <c r="CO24" s="47">
        <f t="shared" si="20"/>
        <v>105461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/>
      <c r="CI30" s="84"/>
      <c r="CJ30" s="84"/>
      <c r="CK30" s="84"/>
      <c r="CL30" s="84"/>
      <c r="CM30" s="84"/>
      <c r="CN30" s="84"/>
      <c r="CO30" s="84">
        <f>+SUM(CC30:CN30)</f>
        <v>1073911.5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/>
      <c r="CI31" s="49"/>
      <c r="CJ31" s="49"/>
      <c r="CK31" s="49"/>
      <c r="CL31" s="49"/>
      <c r="CM31" s="49"/>
      <c r="CN31" s="49"/>
      <c r="CO31" s="47">
        <f>+SUM(CC31:CN31)</f>
        <v>757528.5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/>
      <c r="CI32" s="50"/>
      <c r="CJ32" s="50"/>
      <c r="CK32" s="50"/>
      <c r="CL32" s="50"/>
      <c r="CM32" s="50"/>
      <c r="CN32" s="50"/>
      <c r="CO32" s="47">
        <f>+SUM(CC32:CN32)</f>
        <v>316383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tabSelected="1" zoomScale="60" zoomScaleNormal="60" workbookViewId="0">
      <pane xSplit="2" ySplit="3" topLeftCell="FC4" activePane="bottomRight" state="frozen"/>
      <selection pane="topRight" activeCell="DK48" sqref="DK48:DK50"/>
      <selection pane="bottomLeft" activeCell="DK48" sqref="DK48:DK50"/>
      <selection pane="bottomRight" activeCell="FG49" sqref="FG4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1.44140625" style="2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9" t="s">
        <v>0</v>
      </c>
      <c r="B1" s="179"/>
    </row>
    <row r="2" spans="1:171" ht="30" customHeight="1" x14ac:dyDescent="0.25">
      <c r="A2" s="180" t="s">
        <v>36</v>
      </c>
      <c r="B2" s="181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7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8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8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8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8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/>
      <c r="FI8" s="47"/>
      <c r="FJ8" s="47"/>
      <c r="FK8" s="47"/>
      <c r="FL8" s="47"/>
      <c r="FM8" s="47"/>
      <c r="FN8" s="47"/>
      <c r="FO8" s="47">
        <f>+SUM(FC8:FN8)</f>
        <v>616262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/>
      <c r="FI9" s="49"/>
      <c r="FJ9" s="47"/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/>
      <c r="FI10" s="50"/>
      <c r="FJ10" s="47"/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/>
      <c r="FI11" s="47"/>
      <c r="FJ11" s="47"/>
      <c r="FK11" s="47"/>
      <c r="FL11" s="47"/>
      <c r="FM11" s="47"/>
      <c r="FN11" s="47"/>
      <c r="FO11" s="47">
        <f>+SUM(FC11:FN11)</f>
        <v>274732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/>
      <c r="FI12" s="49"/>
      <c r="FJ12" s="47"/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/>
      <c r="FI13" s="50"/>
      <c r="FJ13" s="47"/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/>
      <c r="FI14" s="47"/>
      <c r="FJ14" s="47"/>
      <c r="FK14" s="47"/>
      <c r="FL14" s="47"/>
      <c r="FM14" s="47"/>
      <c r="FN14" s="47"/>
      <c r="FO14" s="47">
        <f>+SUM(FC14:FN14)</f>
        <v>310883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/>
      <c r="FI15" s="49"/>
      <c r="FJ15" s="47"/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/>
      <c r="FI16" s="50"/>
      <c r="FJ16" s="47"/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/>
      <c r="FI17" s="47"/>
      <c r="FJ17" s="47"/>
      <c r="FK17" s="47"/>
      <c r="FL17" s="47"/>
      <c r="FM17" s="47"/>
      <c r="FN17" s="47"/>
      <c r="FO17" s="47">
        <f>+SUM(FC17:FN17)</f>
        <v>350246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/>
      <c r="FI18" s="49"/>
      <c r="FJ18" s="47"/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/>
      <c r="FI19" s="50"/>
      <c r="FJ19" s="47"/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/>
      <c r="FI20" s="52"/>
      <c r="FJ20" s="52"/>
      <c r="FK20" s="52"/>
      <c r="FL20" s="52"/>
      <c r="FM20" s="52"/>
      <c r="FN20" s="52"/>
      <c r="FO20" s="52">
        <f>+SUM(FC20:FN20)</f>
        <v>1552123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/>
      <c r="FI21" s="53"/>
      <c r="FJ21" s="53"/>
      <c r="FK21" s="53"/>
      <c r="FL21" s="53"/>
      <c r="FM21" s="53"/>
      <c r="FN21" s="53"/>
      <c r="FO21" s="53">
        <f>+SUM(FC21:FN21)</f>
        <v>1026325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/>
      <c r="FI22" s="53"/>
      <c r="FJ22" s="53"/>
      <c r="FK22" s="53"/>
      <c r="FL22" s="53"/>
      <c r="FM22" s="53"/>
      <c r="FN22" s="53"/>
      <c r="FO22" s="53">
        <f>+SUM(FC22:FN22)</f>
        <v>525798</v>
      </c>
    </row>
    <row r="25" spans="2:171" x14ac:dyDescent="0.25">
      <c r="B25" s="5" t="s">
        <v>71</v>
      </c>
    </row>
    <row r="26" spans="2:171" ht="15" customHeight="1" x14ac:dyDescent="0.25">
      <c r="B26" s="177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77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77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77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77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78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8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8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8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8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/>
      <c r="FI28" s="47"/>
      <c r="FJ28" s="47"/>
      <c r="FK28" s="47"/>
      <c r="FL28" s="47"/>
      <c r="FM28" s="47"/>
      <c r="FN28" s="47"/>
      <c r="FO28" s="47">
        <f>+SUM(FC28:FN28)</f>
        <v>1469818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/>
      <c r="FI29" s="49"/>
      <c r="FJ29" s="47"/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/>
      <c r="FI30" s="50"/>
      <c r="FJ30" s="47"/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/>
      <c r="FI31" s="47"/>
      <c r="FJ31" s="47"/>
      <c r="FK31" s="47"/>
      <c r="FL31" s="47"/>
      <c r="FM31" s="47"/>
      <c r="FN31" s="47"/>
      <c r="FO31" s="47">
        <f>+SUM(FC31:FN31)</f>
        <v>640798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/>
      <c r="FI32" s="49"/>
      <c r="FJ32" s="47"/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/>
      <c r="FI33" s="50"/>
      <c r="FJ33" s="47"/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/>
      <c r="FI34" s="47"/>
      <c r="FJ34" s="47"/>
      <c r="FK34" s="47"/>
      <c r="FL34" s="47"/>
      <c r="FM34" s="47"/>
      <c r="FN34" s="47"/>
      <c r="FO34" s="47">
        <f>+SUM(FC34:FN34)</f>
        <v>696049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/>
      <c r="FI35" s="49"/>
      <c r="FJ35" s="47"/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/>
      <c r="FI36" s="50"/>
      <c r="FJ36" s="47"/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/>
      <c r="FI37" s="47"/>
      <c r="FJ37" s="47"/>
      <c r="FK37" s="47"/>
      <c r="FL37" s="47"/>
      <c r="FM37" s="47"/>
      <c r="FN37" s="47"/>
      <c r="FO37" s="47">
        <f>+SUM(FC37:FN37)</f>
        <v>490519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/>
      <c r="FI38" s="49"/>
      <c r="FJ38" s="47"/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/>
      <c r="FI39" s="50"/>
      <c r="FJ39" s="47"/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/>
      <c r="FI40" s="52"/>
      <c r="FJ40" s="52"/>
      <c r="FK40" s="52"/>
      <c r="FL40" s="52"/>
      <c r="FM40" s="52"/>
      <c r="FN40" s="52"/>
      <c r="FO40" s="52">
        <f>+SUM(FC40:FN40)</f>
        <v>3333868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>+FF38+FF35+FF32+FF29</f>
        <v>183093</v>
      </c>
      <c r="FG41" s="53">
        <f>+FG38+FG35+FG32+FG29</f>
        <v>182924</v>
      </c>
      <c r="FH41" s="53"/>
      <c r="FI41" s="53"/>
      <c r="FJ41" s="53"/>
      <c r="FK41" s="53"/>
      <c r="FL41" s="53"/>
      <c r="FM41" s="53"/>
      <c r="FN41" s="53"/>
      <c r="FO41" s="53">
        <f>+SUM(FC41:FN41)</f>
        <v>1026325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>+FF39+FF36+FF33+FF30</f>
        <v>468613</v>
      </c>
      <c r="FG42" s="53">
        <f>+FG39+FG36+FG33+FG30</f>
        <v>488348</v>
      </c>
      <c r="FH42" s="53"/>
      <c r="FI42" s="53"/>
      <c r="FJ42" s="53"/>
      <c r="FK42" s="53"/>
      <c r="FL42" s="53"/>
      <c r="FM42" s="53"/>
      <c r="FN42" s="53"/>
      <c r="FO42" s="53">
        <f>+SUM(FC42:FN42)</f>
        <v>2307543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77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77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77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77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8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8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8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8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166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/>
      <c r="FI48" s="58"/>
      <c r="FJ48" s="58"/>
      <c r="FK48" s="58"/>
      <c r="FL48" s="58"/>
      <c r="FM48" s="58"/>
      <c r="FN48" s="58"/>
      <c r="FO48" s="58">
        <f>+SUM(FC48:FN48)</f>
        <v>26114676.999999993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1"/>
      <c r="FI49" s="43"/>
      <c r="FJ49" s="61"/>
      <c r="FK49" s="64"/>
      <c r="FL49" s="61"/>
      <c r="FM49" s="64"/>
      <c r="FN49" s="64"/>
      <c r="FO49" s="61">
        <f>+SUM(FC49:FN49)</f>
        <v>7991357.6000000006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1"/>
      <c r="FI50" s="43"/>
      <c r="FJ50" s="61"/>
      <c r="FK50" s="64"/>
      <c r="FL50" s="61"/>
      <c r="FM50" s="64"/>
      <c r="FN50" s="64"/>
      <c r="FO50" s="61">
        <f>+SUM(FC50:FN50)</f>
        <v>18123319.399999995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U14" sqref="GU1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9" t="s">
        <v>0</v>
      </c>
      <c r="B1" s="179"/>
    </row>
    <row r="2" spans="1:210" ht="30" customHeight="1" x14ac:dyDescent="0.3">
      <c r="A2" s="180" t="s">
        <v>78</v>
      </c>
      <c r="B2" s="181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7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/>
      <c r="GV8" s="72"/>
      <c r="GW8" s="72"/>
      <c r="GX8" s="72"/>
      <c r="GY8" s="72"/>
      <c r="GZ8" s="72"/>
      <c r="HA8" s="72"/>
      <c r="HB8" s="72">
        <f>+SUM(GP8:HA8)</f>
        <v>72172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/>
      <c r="GV9" s="73"/>
      <c r="GW9" s="73"/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/>
      <c r="GV10" s="73"/>
      <c r="GW10" s="73"/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/>
      <c r="GV11" s="74"/>
      <c r="GW11" s="74"/>
      <c r="GX11" s="74"/>
      <c r="GY11" s="74"/>
      <c r="GZ11" s="74"/>
      <c r="HA11" s="74"/>
      <c r="HB11" s="74">
        <f>+SUM(GP11:HA11)</f>
        <v>72172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/>
      <c r="GV12" s="72"/>
      <c r="GW12" s="73"/>
      <c r="GX12" s="72"/>
      <c r="GY12" s="72"/>
      <c r="GZ12" s="72"/>
      <c r="HA12" s="72"/>
      <c r="HB12" s="72">
        <f>+SUM(GP12:HA12)</f>
        <v>61492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/>
      <c r="GV13" s="72"/>
      <c r="GW13" s="73"/>
      <c r="GX13" s="72"/>
      <c r="GY13" s="72"/>
      <c r="GZ13" s="72"/>
      <c r="HA13" s="72"/>
      <c r="HB13" s="72">
        <f>+SUM(GP13:HA13)</f>
        <v>10680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7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78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/>
      <c r="GV19" s="72"/>
      <c r="GW19" s="72"/>
      <c r="GX19" s="72"/>
      <c r="GY19" s="72"/>
      <c r="GZ19" s="72"/>
      <c r="HA19" s="72"/>
      <c r="HB19" s="72">
        <f>+SUM(GP19:HA19)</f>
        <v>86093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/>
      <c r="GV20" s="73"/>
      <c r="GW20" s="73"/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/>
      <c r="GV21" s="73"/>
      <c r="GW21" s="73"/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/>
      <c r="GV22" s="74"/>
      <c r="GW22" s="74"/>
      <c r="GX22" s="74"/>
      <c r="GY22" s="74"/>
      <c r="GZ22" s="74"/>
      <c r="HA22" s="74"/>
      <c r="HB22" s="74">
        <f>+SUM(GP22:HA22)</f>
        <v>86093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/>
      <c r="GV23" s="72"/>
      <c r="GW23" s="73"/>
      <c r="GX23" s="72"/>
      <c r="GY23" s="72"/>
      <c r="GZ23" s="72"/>
      <c r="HA23" s="72"/>
      <c r="HB23" s="72">
        <f>+SUM(GP23:HA23)</f>
        <v>61492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/>
      <c r="GV24" s="72"/>
      <c r="GW24" s="73"/>
      <c r="GX24" s="72"/>
      <c r="GY24" s="72"/>
      <c r="GZ24" s="72"/>
      <c r="HA24" s="72"/>
      <c r="HB24" s="72">
        <f>+SUM(GP24:HA24)</f>
        <v>24601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/>
      <c r="GV30" s="75"/>
      <c r="GW30" s="75"/>
      <c r="GX30" s="75"/>
      <c r="GY30" s="75"/>
      <c r="GZ30" s="75"/>
      <c r="HA30" s="75"/>
      <c r="HB30" s="74">
        <f>+SUM(GP30:HA30)</f>
        <v>280400.10000000003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/>
      <c r="GV31" s="72"/>
      <c r="GW31" s="72"/>
      <c r="GX31" s="72"/>
      <c r="GY31" s="72"/>
      <c r="GZ31" s="72"/>
      <c r="HA31" s="72"/>
      <c r="HB31" s="72">
        <f>+SUM(GP31:HA31)</f>
        <v>200328.80000000002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/>
      <c r="GV32" s="72"/>
      <c r="GW32" s="72"/>
      <c r="GX32" s="72"/>
      <c r="GY32" s="72"/>
      <c r="GZ32" s="72"/>
      <c r="HA32" s="72"/>
      <c r="HB32" s="72">
        <f>+SUM(GP32:HA32)</f>
        <v>80071.300000000017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50" zoomScaleNormal="50" workbookViewId="0">
      <pane xSplit="2" ySplit="3" topLeftCell="EO4" activePane="bottomRight" state="frozen"/>
      <selection pane="topRight" activeCell="C1" sqref="C1"/>
      <selection pane="bottomLeft" activeCell="A4" sqref="A4"/>
      <selection pane="bottomRight" activeCell="EW28" sqref="EW2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9" t="s">
        <v>0</v>
      </c>
      <c r="B1" s="179"/>
      <c r="CY1" s="2" t="s">
        <v>84</v>
      </c>
    </row>
    <row r="2" spans="1:158" ht="30" customHeight="1" x14ac:dyDescent="0.25">
      <c r="A2" s="180" t="s">
        <v>85</v>
      </c>
      <c r="B2" s="181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7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/>
      <c r="EV8" s="47"/>
      <c r="EW8" s="47"/>
      <c r="EX8" s="47"/>
      <c r="EY8" s="47"/>
      <c r="EZ8" s="47"/>
      <c r="FA8" s="47"/>
      <c r="FB8" s="78">
        <f>+SUM(EP8:FA8)</f>
        <v>406810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/>
      <c r="EV9" s="49"/>
      <c r="EW9" s="47"/>
      <c r="EX9" s="47"/>
      <c r="EY9" s="49"/>
      <c r="EZ9" s="49"/>
      <c r="FA9" s="49"/>
      <c r="FB9" s="78">
        <f t="shared" ref="FB9:FB16" si="13">+SUM(EP9:FA9)</f>
        <v>255034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/>
      <c r="EV10" s="50"/>
      <c r="EW10" s="47"/>
      <c r="EX10" s="47"/>
      <c r="EY10" s="50"/>
      <c r="EZ10" s="50"/>
      <c r="FA10" s="50"/>
      <c r="FB10" s="78">
        <f t="shared" si="13"/>
        <v>151776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/>
      <c r="EV11" s="47"/>
      <c r="EW11" s="47"/>
      <c r="EX11" s="47"/>
      <c r="EY11" s="47"/>
      <c r="EZ11" s="47"/>
      <c r="FA11" s="47"/>
      <c r="FB11" s="78">
        <f t="shared" si="13"/>
        <v>725722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/>
      <c r="EV12" s="49"/>
      <c r="EW12" s="47"/>
      <c r="EX12" s="47"/>
      <c r="EY12" s="49"/>
      <c r="EZ12" s="49"/>
      <c r="FA12" s="49"/>
      <c r="FB12" s="78">
        <f t="shared" si="13"/>
        <v>538746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/>
      <c r="EV13" s="50"/>
      <c r="EW13" s="47"/>
      <c r="EX13" s="47"/>
      <c r="EY13" s="50"/>
      <c r="EZ13" s="50"/>
      <c r="FA13" s="50"/>
      <c r="FB13" s="78">
        <f t="shared" si="13"/>
        <v>186976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/>
      <c r="EV14" s="84"/>
      <c r="EW14" s="84"/>
      <c r="EX14" s="84"/>
      <c r="EY14" s="84"/>
      <c r="EZ14" s="84"/>
      <c r="FA14" s="84"/>
      <c r="FB14" s="85">
        <f t="shared" si="13"/>
        <v>1132532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/>
      <c r="EV15" s="87"/>
      <c r="EW15" s="87"/>
      <c r="EX15" s="87"/>
      <c r="EY15" s="87"/>
      <c r="EZ15" s="87"/>
      <c r="FA15" s="87"/>
      <c r="FB15" s="53">
        <f t="shared" si="13"/>
        <v>793780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/>
      <c r="EV16" s="87"/>
      <c r="EW16" s="87"/>
      <c r="EX16" s="87"/>
      <c r="EY16" s="87"/>
      <c r="EZ16" s="87"/>
      <c r="FA16" s="87"/>
      <c r="FB16" s="53">
        <f t="shared" si="13"/>
        <v>338752</v>
      </c>
    </row>
    <row r="19" spans="2:158" x14ac:dyDescent="0.25">
      <c r="B19" s="5" t="s">
        <v>71</v>
      </c>
    </row>
    <row r="20" spans="2:158" ht="15" customHeight="1" x14ac:dyDescent="0.25">
      <c r="B20" s="177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78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/>
      <c r="EV22" s="47"/>
      <c r="EW22" s="47"/>
      <c r="EX22" s="47"/>
      <c r="EY22" s="47"/>
      <c r="EZ22" s="47"/>
      <c r="FA22" s="47"/>
      <c r="FB22" s="78">
        <f>+SUM(EP22:FA22)</f>
        <v>954522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/>
      <c r="EV23" s="49"/>
      <c r="EW23" s="47"/>
      <c r="EX23" s="47"/>
      <c r="EY23" s="49"/>
      <c r="EZ23" s="49"/>
      <c r="FA23" s="49"/>
      <c r="FB23" s="78">
        <f t="shared" ref="FB23:FB30" si="52">+SUM(EP23:FA23)</f>
        <v>255034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/>
      <c r="EV24" s="50"/>
      <c r="EW24" s="47"/>
      <c r="EX24" s="47"/>
      <c r="EY24" s="50"/>
      <c r="EZ24" s="50"/>
      <c r="FA24" s="50"/>
      <c r="FB24" s="78">
        <f t="shared" si="52"/>
        <v>699488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/>
      <c r="EV25" s="47"/>
      <c r="EW25" s="47"/>
      <c r="EX25" s="47"/>
      <c r="EY25" s="47"/>
      <c r="EZ25" s="47"/>
      <c r="FA25" s="47"/>
      <c r="FB25" s="78">
        <f t="shared" si="52"/>
        <v>1063540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/>
      <c r="EV26" s="49"/>
      <c r="EW26" s="47"/>
      <c r="EX26" s="47"/>
      <c r="EY26" s="49"/>
      <c r="EZ26" s="49"/>
      <c r="FA26" s="49"/>
      <c r="FB26" s="78">
        <f t="shared" si="52"/>
        <v>538746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/>
      <c r="EV27" s="50"/>
      <c r="EW27" s="47"/>
      <c r="EX27" s="47"/>
      <c r="EY27" s="50"/>
      <c r="EZ27" s="50"/>
      <c r="FA27" s="50"/>
      <c r="FB27" s="78">
        <f t="shared" si="52"/>
        <v>524794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/>
      <c r="EV28" s="84"/>
      <c r="EW28" s="84"/>
      <c r="EX28" s="84"/>
      <c r="EY28" s="84"/>
      <c r="EZ28" s="84"/>
      <c r="FA28" s="84"/>
      <c r="FB28" s="85">
        <f t="shared" si="52"/>
        <v>2018062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/>
      <c r="EV29" s="87"/>
      <c r="EW29" s="87"/>
      <c r="EX29" s="87"/>
      <c r="EY29" s="87"/>
      <c r="EZ29" s="87"/>
      <c r="FA29" s="87"/>
      <c r="FB29" s="53">
        <f t="shared" si="52"/>
        <v>793780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/>
      <c r="EV30" s="87"/>
      <c r="EW30" s="87"/>
      <c r="EX30" s="87"/>
      <c r="EY30" s="87"/>
      <c r="EZ30" s="87"/>
      <c r="FA30" s="87"/>
      <c r="FB30" s="53">
        <f t="shared" si="52"/>
        <v>1224282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/>
      <c r="EV36" s="89"/>
      <c r="EW36" s="89"/>
      <c r="EX36" s="89"/>
      <c r="EY36" s="89"/>
      <c r="EZ36" s="89"/>
      <c r="FA36" s="89"/>
      <c r="FB36" s="85">
        <f>+SUM(EP36:FA36)</f>
        <v>7531990.9999999991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/>
      <c r="EV37" s="90"/>
      <c r="EW37" s="90"/>
      <c r="EX37" s="90"/>
      <c r="EY37" s="90"/>
      <c r="EZ37" s="90"/>
      <c r="FA37" s="90"/>
      <c r="FB37" s="53">
        <f>+SUM(EP37:FA37)</f>
        <v>2870550.8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/>
      <c r="EV38" s="90"/>
      <c r="EW38" s="90"/>
      <c r="EX38" s="90"/>
      <c r="EY38" s="90"/>
      <c r="EZ38" s="90"/>
      <c r="FA38" s="90"/>
      <c r="FB38" s="53">
        <f>+SUM(EP38:FA38)</f>
        <v>4661440.2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GY33" activePane="bottomRight" state="frozen"/>
      <selection pane="topRight" activeCell="DK48" sqref="DK48:DK50"/>
      <selection pane="bottomLeft" activeCell="DK48" sqref="DK48:DK50"/>
      <selection pane="bottomRight" activeCell="HF60" sqref="HF60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7" width="14.6640625" style="2" bestFit="1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89</v>
      </c>
      <c r="B2" s="181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7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92"/>
      <c r="HI8" s="92"/>
      <c r="HJ8" s="92"/>
      <c r="HK8" s="92"/>
      <c r="HL8" s="92"/>
      <c r="HM8" s="92"/>
      <c r="HN8" s="92"/>
      <c r="HO8" s="93">
        <f>+SUM(HC8:HN8)</f>
        <v>1891392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73"/>
      <c r="HI9" s="73"/>
      <c r="HJ9" s="73"/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73"/>
      <c r="HI10" s="73"/>
      <c r="HJ10" s="73"/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92"/>
      <c r="HI11" s="92"/>
      <c r="HJ11" s="92"/>
      <c r="HK11" s="92"/>
      <c r="HL11" s="92"/>
      <c r="HM11" s="92"/>
      <c r="HN11" s="92"/>
      <c r="HO11" s="93">
        <f>+SUM(HC11:HN11)</f>
        <v>955473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73"/>
      <c r="HI12" s="73"/>
      <c r="HJ12" s="73"/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73"/>
      <c r="HI13" s="73"/>
      <c r="HJ13" s="73"/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92"/>
      <c r="HI14" s="92"/>
      <c r="HJ14" s="92"/>
      <c r="HK14" s="92"/>
      <c r="HL14" s="92"/>
      <c r="HM14" s="92"/>
      <c r="HN14" s="92"/>
      <c r="HO14" s="93">
        <f>+SUM(HC14:HN14)</f>
        <v>543386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73"/>
      <c r="HI15" s="73"/>
      <c r="HJ15" s="73"/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73"/>
      <c r="HI16" s="73"/>
      <c r="HJ16" s="73"/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92"/>
      <c r="HI17" s="92"/>
      <c r="HJ17" s="92"/>
      <c r="HK17" s="92"/>
      <c r="HL17" s="92"/>
      <c r="HM17" s="92"/>
      <c r="HN17" s="92"/>
      <c r="HO17" s="93">
        <f>+SUM(HC17:HN17)</f>
        <v>515018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73"/>
      <c r="HI18" s="73"/>
      <c r="HJ18" s="73"/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73"/>
      <c r="HI19" s="73"/>
      <c r="HJ19" s="73"/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92"/>
      <c r="HI20" s="92"/>
      <c r="HJ20" s="92"/>
      <c r="HK20" s="92"/>
      <c r="HL20" s="92"/>
      <c r="HM20" s="92"/>
      <c r="HN20" s="92"/>
      <c r="HO20" s="93">
        <f>+SUM(HC20:HN20)</f>
        <v>1259907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73"/>
      <c r="HI21" s="73"/>
      <c r="HJ21" s="73"/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73"/>
      <c r="HI22" s="73"/>
      <c r="HJ22" s="73"/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96"/>
      <c r="HI23" s="96"/>
      <c r="HJ23" s="96"/>
      <c r="HK23" s="96"/>
      <c r="HL23" s="96"/>
      <c r="HM23" s="96"/>
      <c r="HN23" s="96"/>
      <c r="HO23" s="96">
        <f>+SUM(HC23:HN23)</f>
        <v>5165176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3"/>
      <c r="HI24" s="93"/>
      <c r="HJ24" s="93"/>
      <c r="HK24" s="93"/>
      <c r="HL24" s="93"/>
      <c r="HM24" s="93"/>
      <c r="HN24" s="93"/>
      <c r="HO24" s="93">
        <f>+SUM(HC24:HN24)</f>
        <v>3060137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3"/>
      <c r="HI25" s="93"/>
      <c r="HJ25" s="93"/>
      <c r="HK25" s="93"/>
      <c r="HL25" s="93"/>
      <c r="HM25" s="93"/>
      <c r="HN25" s="93"/>
      <c r="HO25" s="93">
        <f>+SUM(HC25:HN25)</f>
        <v>2105039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7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78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92">
        <v>800373</v>
      </c>
      <c r="HH31" s="92"/>
      <c r="HI31" s="92"/>
      <c r="HJ31" s="92"/>
      <c r="HK31" s="92"/>
      <c r="HL31" s="92"/>
      <c r="HM31" s="92"/>
      <c r="HN31" s="92"/>
      <c r="HO31" s="93">
        <f>+SUM(HC31:HN31)</f>
        <v>3886315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73">
        <v>237682</v>
      </c>
      <c r="HH32" s="73"/>
      <c r="HI32" s="73"/>
      <c r="HJ32" s="73"/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73">
        <v>562691</v>
      </c>
      <c r="HH33" s="73"/>
      <c r="HI33" s="73"/>
      <c r="HJ33" s="73"/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92">
        <v>485872</v>
      </c>
      <c r="HH34" s="92"/>
      <c r="HI34" s="92"/>
      <c r="HJ34" s="92"/>
      <c r="HK34" s="92"/>
      <c r="HL34" s="92"/>
      <c r="HM34" s="92"/>
      <c r="HN34" s="92"/>
      <c r="HO34" s="93">
        <f>+SUM(HC34:HN34)</f>
        <v>2347597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73">
        <v>95688</v>
      </c>
      <c r="HH35" s="73"/>
      <c r="HI35" s="73"/>
      <c r="HJ35" s="73"/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73">
        <v>390184</v>
      </c>
      <c r="HH36" s="73"/>
      <c r="HI36" s="73"/>
      <c r="HJ36" s="73"/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92">
        <v>296732</v>
      </c>
      <c r="HH37" s="92"/>
      <c r="HI37" s="92"/>
      <c r="HJ37" s="92"/>
      <c r="HK37" s="92"/>
      <c r="HL37" s="92"/>
      <c r="HM37" s="92"/>
      <c r="HN37" s="92"/>
      <c r="HO37" s="93">
        <f>+SUM(HC37:HN37)</f>
        <v>1403552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73">
        <v>48472</v>
      </c>
      <c r="HH38" s="73"/>
      <c r="HI38" s="73"/>
      <c r="HJ38" s="73"/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73">
        <v>248260</v>
      </c>
      <c r="HH39" s="73"/>
      <c r="HI39" s="73"/>
      <c r="HJ39" s="73"/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92">
        <v>335666</v>
      </c>
      <c r="HH40" s="92"/>
      <c r="HI40" s="92"/>
      <c r="HJ40" s="92"/>
      <c r="HK40" s="92"/>
      <c r="HL40" s="92"/>
      <c r="HM40" s="92"/>
      <c r="HN40" s="92"/>
      <c r="HO40" s="93">
        <f>+SUM(HC40:HN40)</f>
        <v>1518668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73">
        <v>39970</v>
      </c>
      <c r="HH41" s="73"/>
      <c r="HI41" s="73"/>
      <c r="HJ41" s="73"/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73">
        <v>295696</v>
      </c>
      <c r="HH42" s="73"/>
      <c r="HI42" s="73"/>
      <c r="HJ42" s="73"/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92">
        <v>444875</v>
      </c>
      <c r="HH43" s="92"/>
      <c r="HI43" s="92"/>
      <c r="HJ43" s="92"/>
      <c r="HK43" s="92"/>
      <c r="HL43" s="92"/>
      <c r="HM43" s="92"/>
      <c r="HN43" s="92"/>
      <c r="HO43" s="93">
        <f>+SUM(HC43:HN43)</f>
        <v>2227508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73">
        <v>168661</v>
      </c>
      <c r="HH44" s="73"/>
      <c r="HI44" s="73"/>
      <c r="HJ44" s="73"/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73">
        <v>276214</v>
      </c>
      <c r="HH45" s="73"/>
      <c r="HI45" s="73"/>
      <c r="HJ45" s="73"/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96">
        <v>2363518</v>
      </c>
      <c r="HH46" s="96"/>
      <c r="HI46" s="96"/>
      <c r="HJ46" s="96"/>
      <c r="HK46" s="96"/>
      <c r="HL46" s="96"/>
      <c r="HM46" s="96"/>
      <c r="HN46" s="96"/>
      <c r="HO46" s="96">
        <f>+SUM(HC46:HN46)</f>
        <v>11383640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3">
        <v>590473</v>
      </c>
      <c r="HH47" s="93"/>
      <c r="HI47" s="93"/>
      <c r="HJ47" s="93"/>
      <c r="HK47" s="93"/>
      <c r="HL47" s="93"/>
      <c r="HM47" s="93"/>
      <c r="HN47" s="93"/>
      <c r="HO47" s="93">
        <f>+SUM(HC47:HN47)</f>
        <v>3060137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3">
        <v>1773045</v>
      </c>
      <c r="HH48" s="93"/>
      <c r="HI48" s="93"/>
      <c r="HJ48" s="93"/>
      <c r="HK48" s="93"/>
      <c r="HL48" s="93"/>
      <c r="HM48" s="93"/>
      <c r="HN48" s="93"/>
      <c r="HO48" s="93">
        <f>+SUM(HC48:HN48)</f>
        <v>8323503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/>
      <c r="HI54" s="101"/>
      <c r="HJ54" s="102"/>
      <c r="HK54" s="102"/>
      <c r="HL54" s="102"/>
      <c r="HM54" s="102"/>
      <c r="HN54" s="102"/>
      <c r="HO54" s="96">
        <f>+SUM(HC54:HN54)</f>
        <v>111687610.49999988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/>
      <c r="HI55" s="104"/>
      <c r="HJ55" s="104"/>
      <c r="HK55" s="104"/>
      <c r="HL55" s="104"/>
      <c r="HM55" s="104"/>
      <c r="HN55" s="104"/>
      <c r="HO55" s="93">
        <f>+SUM(HC55:HN55)</f>
        <v>30776043.59999989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/>
      <c r="HI56" s="104"/>
      <c r="HJ56" s="104"/>
      <c r="HK56" s="104"/>
      <c r="HL56" s="104"/>
      <c r="HM56" s="104"/>
      <c r="HN56" s="104"/>
      <c r="HO56" s="93">
        <f>+SUM(HC56:HN56)</f>
        <v>80911566.899999991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O65"/>
  <sheetViews>
    <sheetView showGridLines="0" zoomScale="60" zoomScaleNormal="60" workbookViewId="0">
      <pane xSplit="2" ySplit="3" topLeftCell="HD28" activePane="bottomRight" state="frozen"/>
      <selection pane="topRight" activeCell="EP48" sqref="EP48:FA48"/>
      <selection pane="bottomLeft" activeCell="EP48" sqref="EP48:FA48"/>
      <selection pane="bottomRight" activeCell="HH49" sqref="HH4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23" x14ac:dyDescent="0.25">
      <c r="A1" s="179" t="s">
        <v>0</v>
      </c>
      <c r="B1" s="179"/>
    </row>
    <row r="2" spans="1:223" ht="30" customHeight="1" x14ac:dyDescent="0.3">
      <c r="A2" s="180" t="s">
        <v>98</v>
      </c>
      <c r="B2" s="181"/>
    </row>
    <row r="3" spans="1:223" x14ac:dyDescent="0.25">
      <c r="A3" s="39" t="s">
        <v>99</v>
      </c>
    </row>
    <row r="4" spans="1:223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23" x14ac:dyDescent="0.25">
      <c r="B5" s="5" t="s">
        <v>38</v>
      </c>
    </row>
    <row r="6" spans="1:223" x14ac:dyDescent="0.25">
      <c r="B6" s="177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7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7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7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7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7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7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7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23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8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8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8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8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8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8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8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8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76"/>
      <c r="HI8" s="76"/>
      <c r="HJ8" s="76"/>
      <c r="HK8" s="76"/>
      <c r="HL8" s="76"/>
      <c r="HM8" s="76"/>
      <c r="HN8" s="76"/>
      <c r="HO8" s="76">
        <f>+SUM(HC8:HN8)</f>
        <v>1013299</v>
      </c>
    </row>
    <row r="9" spans="1:223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73"/>
      <c r="HI9" s="73"/>
      <c r="HJ9" s="73"/>
      <c r="HK9" s="73"/>
      <c r="HL9" s="73"/>
      <c r="HM9" s="73"/>
      <c r="HN9" s="73"/>
      <c r="HO9" s="73"/>
    </row>
    <row r="10" spans="1:223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73"/>
      <c r="HI10" s="73"/>
      <c r="HJ10" s="73"/>
      <c r="HK10" s="73"/>
      <c r="HL10" s="73"/>
      <c r="HM10" s="73"/>
      <c r="HN10" s="73"/>
      <c r="HO10" s="73"/>
    </row>
    <row r="11" spans="1:223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76"/>
      <c r="HI11" s="76"/>
      <c r="HJ11" s="76"/>
      <c r="HK11" s="76"/>
      <c r="HL11" s="76"/>
      <c r="HM11" s="76"/>
      <c r="HN11" s="76"/>
      <c r="HO11" s="76">
        <f>+SUM(HC11:HN11)</f>
        <v>904260</v>
      </c>
    </row>
    <row r="12" spans="1:223" x14ac:dyDescent="0.25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73"/>
      <c r="HI12" s="73"/>
      <c r="HJ12" s="73"/>
      <c r="HK12" s="73"/>
      <c r="HL12" s="73"/>
      <c r="HM12" s="73"/>
      <c r="HN12" s="73"/>
      <c r="HO12" s="73"/>
    </row>
    <row r="13" spans="1:223" x14ac:dyDescent="0.25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73"/>
      <c r="HI13" s="73"/>
      <c r="HJ13" s="73"/>
      <c r="HK13" s="73"/>
      <c r="HL13" s="73"/>
      <c r="HM13" s="73"/>
      <c r="HN13" s="73"/>
      <c r="HO13" s="73"/>
    </row>
    <row r="14" spans="1:223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76"/>
      <c r="HI14" s="76"/>
      <c r="HJ14" s="76"/>
      <c r="HK14" s="76"/>
      <c r="HL14" s="76"/>
      <c r="HM14" s="76"/>
      <c r="HN14" s="76"/>
      <c r="HO14" s="76">
        <f>+SUM(HC14:HN14)</f>
        <v>1161007</v>
      </c>
    </row>
    <row r="15" spans="1:223" x14ac:dyDescent="0.25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73"/>
      <c r="HI15" s="73"/>
      <c r="HJ15" s="73"/>
      <c r="HK15" s="73"/>
      <c r="HL15" s="73"/>
      <c r="HM15" s="73"/>
      <c r="HN15" s="73"/>
      <c r="HO15" s="73"/>
    </row>
    <row r="16" spans="1:223" x14ac:dyDescent="0.25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73"/>
      <c r="HI16" s="73"/>
      <c r="HJ16" s="73"/>
      <c r="HK16" s="73"/>
      <c r="HL16" s="73"/>
      <c r="HM16" s="73"/>
      <c r="HN16" s="73"/>
      <c r="HO16" s="73"/>
    </row>
    <row r="17" spans="2:223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76"/>
      <c r="HI17" s="76"/>
      <c r="HJ17" s="76"/>
      <c r="HK17" s="76"/>
      <c r="HL17" s="76"/>
      <c r="HM17" s="76"/>
      <c r="HN17" s="76"/>
      <c r="HO17" s="76">
        <f>+SUM(HC17:HN17)</f>
        <v>1590564</v>
      </c>
    </row>
    <row r="18" spans="2:223" x14ac:dyDescent="0.25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73"/>
      <c r="HI18" s="73"/>
      <c r="HJ18" s="73"/>
      <c r="HK18" s="73"/>
      <c r="HL18" s="73"/>
      <c r="HM18" s="73"/>
      <c r="HN18" s="73"/>
      <c r="HO18" s="73"/>
    </row>
    <row r="19" spans="2:223" x14ac:dyDescent="0.25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73"/>
      <c r="HI19" s="73"/>
      <c r="HJ19" s="73"/>
      <c r="HK19" s="73"/>
      <c r="HL19" s="73"/>
      <c r="HM19" s="73"/>
      <c r="HN19" s="73"/>
      <c r="HO19" s="73"/>
    </row>
    <row r="20" spans="2:223" x14ac:dyDescent="0.25">
      <c r="B20" s="46" t="s">
        <v>103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76"/>
      <c r="HI20" s="76"/>
      <c r="HJ20" s="76"/>
      <c r="HK20" s="76"/>
      <c r="HL20" s="76"/>
      <c r="HM20" s="76"/>
      <c r="HN20" s="76"/>
      <c r="HO20" s="76">
        <f>+SUM(HC20:HN20)</f>
        <v>316639</v>
      </c>
    </row>
    <row r="21" spans="2:223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73"/>
      <c r="HI21" s="73"/>
      <c r="HJ21" s="73"/>
      <c r="HK21" s="73"/>
      <c r="HL21" s="73"/>
      <c r="HM21" s="73"/>
      <c r="HN21" s="73"/>
      <c r="HO21" s="73"/>
    </row>
    <row r="22" spans="2:223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73"/>
      <c r="HI22" s="73"/>
      <c r="HJ22" s="73"/>
      <c r="HK22" s="73"/>
      <c r="HL22" s="73"/>
      <c r="HM22" s="73"/>
      <c r="HN22" s="73"/>
      <c r="HO22" s="73"/>
    </row>
    <row r="23" spans="2:223" x14ac:dyDescent="0.25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52"/>
      <c r="HI23" s="52"/>
      <c r="HJ23" s="52"/>
      <c r="HK23" s="52"/>
      <c r="HL23" s="52"/>
      <c r="HM23" s="52"/>
      <c r="HN23" s="52"/>
      <c r="HO23" s="52">
        <f>+SUM(HC23:HN23)</f>
        <v>4985769</v>
      </c>
    </row>
    <row r="24" spans="2:223" x14ac:dyDescent="0.25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1"/>
      <c r="HI24" s="111"/>
      <c r="HJ24" s="111"/>
      <c r="HK24" s="111"/>
      <c r="HL24" s="111"/>
      <c r="HM24" s="111"/>
      <c r="HN24" s="111"/>
      <c r="HO24" s="111">
        <f>+SUM(HC24:HN24)</f>
        <v>2374737</v>
      </c>
    </row>
    <row r="25" spans="2:223" x14ac:dyDescent="0.25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1"/>
      <c r="HI25" s="111"/>
      <c r="HJ25" s="111"/>
      <c r="HK25" s="111"/>
      <c r="HL25" s="111"/>
      <c r="HM25" s="111"/>
      <c r="HN25" s="111"/>
      <c r="HO25" s="111">
        <f>+SUM(HC25:HN25)</f>
        <v>2611032</v>
      </c>
    </row>
    <row r="26" spans="2:223" x14ac:dyDescent="0.2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</row>
    <row r="27" spans="2:223" x14ac:dyDescent="0.2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</row>
    <row r="28" spans="2:223" x14ac:dyDescent="0.25">
      <c r="B28" s="5" t="s">
        <v>71</v>
      </c>
    </row>
    <row r="29" spans="2:223" ht="15" customHeight="1" x14ac:dyDescent="0.25">
      <c r="B29" s="177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7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7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7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7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7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7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7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</row>
    <row r="30" spans="2:223" x14ac:dyDescent="0.25">
      <c r="B30" s="178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78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78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78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78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78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78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78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78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x14ac:dyDescent="0.25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76"/>
      <c r="HI31" s="76"/>
      <c r="HJ31" s="76"/>
      <c r="HK31" s="76"/>
      <c r="HL31" s="76"/>
      <c r="HM31" s="76"/>
      <c r="HN31" s="76"/>
      <c r="HO31" s="76">
        <f>+SUM(HC31:HN31)</f>
        <v>3005218</v>
      </c>
    </row>
    <row r="32" spans="2:223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73"/>
      <c r="HI32" s="73"/>
      <c r="HJ32" s="73"/>
      <c r="HK32" s="73"/>
      <c r="HL32" s="73"/>
      <c r="HM32" s="73"/>
      <c r="HN32" s="73"/>
      <c r="HO32" s="73"/>
    </row>
    <row r="33" spans="2:223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73"/>
      <c r="HI33" s="73"/>
      <c r="HJ33" s="73"/>
      <c r="HK33" s="73"/>
      <c r="HL33" s="73"/>
      <c r="HM33" s="73"/>
      <c r="HN33" s="73"/>
      <c r="HO33" s="73"/>
    </row>
    <row r="34" spans="2:223" x14ac:dyDescent="0.25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76"/>
      <c r="HI34" s="76"/>
      <c r="HJ34" s="76"/>
      <c r="HK34" s="76"/>
      <c r="HL34" s="76"/>
      <c r="HM34" s="76"/>
      <c r="HN34" s="76"/>
      <c r="HO34" s="76">
        <f>+SUM(HC34:HN34)</f>
        <v>2795127</v>
      </c>
    </row>
    <row r="35" spans="2:223" x14ac:dyDescent="0.25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73"/>
      <c r="HI35" s="73"/>
      <c r="HJ35" s="73"/>
      <c r="HK35" s="73"/>
      <c r="HL35" s="73"/>
      <c r="HM35" s="73"/>
      <c r="HN35" s="73"/>
      <c r="HO35" s="73"/>
    </row>
    <row r="36" spans="2:223" x14ac:dyDescent="0.25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73"/>
      <c r="HI36" s="73"/>
      <c r="HJ36" s="73"/>
      <c r="HK36" s="73"/>
      <c r="HL36" s="73"/>
      <c r="HM36" s="73"/>
      <c r="HN36" s="73"/>
      <c r="HO36" s="73"/>
    </row>
    <row r="37" spans="2:223" x14ac:dyDescent="0.25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76"/>
      <c r="HI37" s="76"/>
      <c r="HJ37" s="76"/>
      <c r="HK37" s="76"/>
      <c r="HL37" s="76"/>
      <c r="HM37" s="76"/>
      <c r="HN37" s="76"/>
      <c r="HO37" s="76">
        <f>+SUM(HC37:HN37)</f>
        <v>3149216</v>
      </c>
    </row>
    <row r="38" spans="2:223" x14ac:dyDescent="0.25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73"/>
      <c r="HI38" s="73"/>
      <c r="HJ38" s="73"/>
      <c r="HK38" s="73"/>
      <c r="HL38" s="73"/>
      <c r="HM38" s="73"/>
      <c r="HN38" s="73"/>
      <c r="HO38" s="73"/>
    </row>
    <row r="39" spans="2:223" x14ac:dyDescent="0.25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73"/>
      <c r="HI39" s="73"/>
      <c r="HJ39" s="73"/>
      <c r="HK39" s="73"/>
      <c r="HL39" s="73"/>
      <c r="HM39" s="73"/>
      <c r="HN39" s="73"/>
      <c r="HO39" s="73"/>
    </row>
    <row r="40" spans="2:223" x14ac:dyDescent="0.25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76"/>
      <c r="HI40" s="76"/>
      <c r="HJ40" s="76"/>
      <c r="HK40" s="76"/>
      <c r="HL40" s="76"/>
      <c r="HM40" s="76"/>
      <c r="HN40" s="76"/>
      <c r="HO40" s="76">
        <f>+SUM(HC40:HN40)</f>
        <v>3479279</v>
      </c>
    </row>
    <row r="41" spans="2:223" x14ac:dyDescent="0.25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73"/>
      <c r="HI41" s="73"/>
      <c r="HJ41" s="73"/>
      <c r="HK41" s="73"/>
      <c r="HL41" s="73"/>
      <c r="HM41" s="73"/>
      <c r="HN41" s="73"/>
      <c r="HO41" s="73"/>
    </row>
    <row r="42" spans="2:223" x14ac:dyDescent="0.25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73"/>
      <c r="HI42" s="73"/>
      <c r="HJ42" s="73"/>
      <c r="HK42" s="73"/>
      <c r="HL42" s="73"/>
      <c r="HM42" s="73"/>
      <c r="HN42" s="73"/>
      <c r="HO42" s="73"/>
    </row>
    <row r="43" spans="2:223" x14ac:dyDescent="0.25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76"/>
      <c r="HI43" s="76"/>
      <c r="HJ43" s="76"/>
      <c r="HK43" s="76"/>
      <c r="HL43" s="76"/>
      <c r="HM43" s="76"/>
      <c r="HN43" s="76"/>
      <c r="HO43" s="76">
        <f>+SUM(HC43:HN43)</f>
        <v>966047</v>
      </c>
    </row>
    <row r="44" spans="2:223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73"/>
      <c r="HI44" s="73"/>
      <c r="HJ44" s="73"/>
      <c r="HK44" s="73"/>
      <c r="HL44" s="73"/>
      <c r="HM44" s="73"/>
      <c r="HN44" s="73"/>
      <c r="HO44" s="73"/>
    </row>
    <row r="45" spans="2:223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73"/>
      <c r="HI45" s="73"/>
      <c r="HJ45" s="73"/>
      <c r="HK45" s="73"/>
      <c r="HL45" s="73"/>
      <c r="HM45" s="73"/>
      <c r="HN45" s="73"/>
      <c r="HO45" s="73"/>
    </row>
    <row r="46" spans="2:223" x14ac:dyDescent="0.25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52"/>
      <c r="HI46" s="75"/>
      <c r="HJ46" s="52"/>
      <c r="HK46" s="52"/>
      <c r="HL46" s="52"/>
      <c r="HM46" s="52"/>
      <c r="HN46" s="52"/>
      <c r="HO46" s="52">
        <f>+SUM(HC46:HN46)</f>
        <v>13394887</v>
      </c>
    </row>
    <row r="47" spans="2:223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1"/>
      <c r="HI47" s="111"/>
      <c r="HJ47" s="111"/>
      <c r="HK47" s="111"/>
      <c r="HL47" s="111"/>
      <c r="HM47" s="111"/>
      <c r="HN47" s="111"/>
      <c r="HO47" s="111">
        <f>+SUM(HC47:HN47)</f>
        <v>2374737</v>
      </c>
    </row>
    <row r="48" spans="2:223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1"/>
      <c r="HI48" s="111"/>
      <c r="HJ48" s="111"/>
      <c r="HK48" s="111"/>
      <c r="HL48" s="111"/>
      <c r="HM48" s="111"/>
      <c r="HN48" s="111"/>
      <c r="HO48" s="111">
        <f>+SUM(HC48:HN48)</f>
        <v>11020150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7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7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7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7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7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7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7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78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78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78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78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78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78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78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78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/>
      <c r="HI54" s="115"/>
      <c r="HJ54" s="115"/>
      <c r="HK54" s="115"/>
      <c r="HL54" s="115"/>
      <c r="HM54" s="115"/>
      <c r="HN54" s="115"/>
      <c r="HO54" s="52">
        <f>+SUM(HC54:HN54)</f>
        <v>141792642.19999999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/>
      <c r="HI55" s="111"/>
      <c r="HJ55" s="111"/>
      <c r="HK55" s="111"/>
      <c r="HL55" s="111"/>
      <c r="HM55" s="111"/>
      <c r="HN55" s="111"/>
      <c r="HO55" s="111">
        <f>+SUM(HC55:HN55)</f>
        <v>25125728.299999967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/>
      <c r="HI56" s="111"/>
      <c r="HJ56" s="111"/>
      <c r="HK56" s="111"/>
      <c r="HL56" s="111"/>
      <c r="HM56" s="111"/>
      <c r="HN56" s="111"/>
      <c r="HO56" s="111">
        <f>+SUM(HC56:HN56)</f>
        <v>116666913.90000004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12" activePane="bottomRight" state="frozen"/>
      <selection pane="topRight" activeCell="EP48" sqref="EP48:FA48"/>
      <selection pane="bottomLeft" activeCell="EP48" sqref="EP48:FA48"/>
      <selection pane="bottomRight" activeCell="KH32" sqref="KH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6" width="11.44140625" style="2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9" t="s">
        <v>0</v>
      </c>
      <c r="B1" s="179"/>
    </row>
    <row r="2" spans="1:301" ht="30" customHeight="1" x14ac:dyDescent="0.25">
      <c r="A2" s="180" t="s">
        <v>104</v>
      </c>
      <c r="B2" s="181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7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2"/>
      <c r="KI8" s="72"/>
      <c r="KJ8" s="72"/>
      <c r="KK8" s="72"/>
      <c r="KL8" s="72"/>
      <c r="KM8" s="72"/>
      <c r="KN8" s="72"/>
      <c r="KO8" s="76">
        <f>SUM(KC8:KN8)</f>
        <v>1852674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3"/>
      <c r="KI9" s="73"/>
      <c r="KJ9" s="73"/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3"/>
      <c r="KI10" s="73"/>
      <c r="KJ10" s="73"/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2"/>
      <c r="KI11" s="72"/>
      <c r="KJ11" s="72"/>
      <c r="KK11" s="72"/>
      <c r="KL11" s="72"/>
      <c r="KM11" s="72"/>
      <c r="KN11" s="72"/>
      <c r="KO11" s="76">
        <f>SUM(KC11:KN11)</f>
        <v>964043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3"/>
      <c r="KI12" s="73"/>
      <c r="KJ12" s="73"/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3"/>
      <c r="KI13" s="73"/>
      <c r="KJ13" s="73"/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2"/>
      <c r="KI14" s="72"/>
      <c r="KJ14" s="72"/>
      <c r="KK14" s="72"/>
      <c r="KL14" s="72"/>
      <c r="KM14" s="72"/>
      <c r="KN14" s="72"/>
      <c r="KO14" s="76">
        <f>SUM(KC14:KN14)</f>
        <v>2178045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3"/>
      <c r="KI15" s="73"/>
      <c r="KJ15" s="73"/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3"/>
      <c r="KI16" s="73"/>
      <c r="KJ16" s="73"/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52"/>
      <c r="KI17" s="52"/>
      <c r="KJ17" s="52"/>
      <c r="KK17" s="52"/>
      <c r="KL17" s="52"/>
      <c r="KM17" s="52"/>
      <c r="KN17" s="52"/>
      <c r="KO17" s="52">
        <f>SUM(KC17:KN17)</f>
        <v>4994762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56"/>
      <c r="KI18" s="56"/>
      <c r="KJ18" s="56"/>
      <c r="KK18" s="56"/>
      <c r="KL18" s="56"/>
      <c r="KM18" s="56"/>
      <c r="KN18" s="56"/>
      <c r="KO18" s="56">
        <f>SUM(KC18:KN18)</f>
        <v>2915469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56"/>
      <c r="KI19" s="56"/>
      <c r="KJ19" s="56"/>
      <c r="KK19" s="56"/>
      <c r="KL19" s="56"/>
      <c r="KM19" s="56"/>
      <c r="KN19" s="56"/>
      <c r="KO19" s="56">
        <f>SUM(KC19:KN19)</f>
        <v>2079293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7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2"/>
      <c r="KI26" s="72"/>
      <c r="KJ26" s="72"/>
      <c r="KK26" s="72"/>
      <c r="KL26" s="72"/>
      <c r="KM26" s="72"/>
      <c r="KN26" s="72"/>
      <c r="KO26" s="76">
        <f>SUM(KC26:KN26)</f>
        <v>4684653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/>
      <c r="KI27" s="73"/>
      <c r="KJ27" s="73"/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/>
      <c r="KI28" s="73"/>
      <c r="KJ28" s="73"/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2"/>
      <c r="KI29" s="72"/>
      <c r="KJ29" s="72"/>
      <c r="KK29" s="72"/>
      <c r="KL29" s="72"/>
      <c r="KM29" s="72"/>
      <c r="KN29" s="72"/>
      <c r="KO29" s="76">
        <f>SUM(KC29:KN29)</f>
        <v>4274185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/>
      <c r="KI30" s="73"/>
      <c r="KJ30" s="73"/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/>
      <c r="KI31" s="73"/>
      <c r="KJ31" s="73"/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2"/>
      <c r="KI32" s="72"/>
      <c r="KJ32" s="72"/>
      <c r="KK32" s="72"/>
      <c r="KL32" s="72"/>
      <c r="KM32" s="72"/>
      <c r="KN32" s="72"/>
      <c r="KO32" s="76">
        <f>SUM(KC32:KN32)</f>
        <v>2570259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/>
      <c r="KI33" s="73"/>
      <c r="KJ33" s="73"/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/>
      <c r="KI34" s="73"/>
      <c r="KJ34" s="73"/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/>
      <c r="KI35" s="52"/>
      <c r="KJ35" s="52"/>
      <c r="KK35" s="52"/>
      <c r="KL35" s="52"/>
      <c r="KM35" s="52"/>
      <c r="KN35" s="52"/>
      <c r="KO35" s="52">
        <f>SUM(KC35:KN35)</f>
        <v>11529097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/>
      <c r="KI36" s="56"/>
      <c r="KJ36" s="56"/>
      <c r="KK36" s="56"/>
      <c r="KL36" s="56"/>
      <c r="KM36" s="56"/>
      <c r="KN36" s="56"/>
      <c r="KO36" s="56">
        <f>SUM(KC36:KN36)</f>
        <v>2915469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/>
      <c r="KI37" s="56"/>
      <c r="KJ37" s="56"/>
      <c r="KK37" s="56"/>
      <c r="KL37" s="56"/>
      <c r="KM37" s="56"/>
      <c r="KN37" s="56"/>
      <c r="KO37" s="56">
        <f>SUM(KC37:KN37)</f>
        <v>8613628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/>
      <c r="KI43" s="52"/>
      <c r="KJ43" s="52"/>
      <c r="KK43" s="52"/>
      <c r="KL43" s="52"/>
      <c r="KM43" s="52"/>
      <c r="KN43" s="52"/>
      <c r="KO43" s="52">
        <f>SUM(KC43:KN43)</f>
        <v>119902608.80000001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/>
      <c r="KI44" s="56"/>
      <c r="KJ44" s="56"/>
      <c r="KK44" s="56"/>
      <c r="KL44" s="56"/>
      <c r="KM44" s="56"/>
      <c r="KN44" s="56"/>
      <c r="KO44" s="56">
        <f>SUM(KC44:KN44)</f>
        <v>30320877.600000001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/>
      <c r="KI45" s="56"/>
      <c r="KJ45" s="56"/>
      <c r="KK45" s="56"/>
      <c r="KL45" s="56"/>
      <c r="KM45" s="56"/>
      <c r="KN45" s="56"/>
      <c r="KO45" s="56">
        <f>SUM(KC45:KN45)</f>
        <v>89581731.200000018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C4" activePane="bottomRight" state="frozen"/>
      <selection pane="topRight" activeCell="EP48" sqref="EP48:FA48"/>
      <selection pane="bottomLeft" activeCell="EP48" sqref="EP48:FA48"/>
      <selection pane="bottomRight" activeCell="JG8" sqref="JG8:JG1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x14ac:dyDescent="0.25">
      <c r="A1" s="179" t="s">
        <v>0</v>
      </c>
      <c r="B1" s="179"/>
    </row>
    <row r="2" spans="1:275" ht="30" customHeight="1" x14ac:dyDescent="0.25">
      <c r="A2" s="180" t="s">
        <v>115</v>
      </c>
      <c r="B2" s="181"/>
    </row>
    <row r="3" spans="1:275" x14ac:dyDescent="0.25">
      <c r="A3" s="39" t="s">
        <v>116</v>
      </c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7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6"/>
      <c r="JI8" s="76"/>
      <c r="JJ8" s="76"/>
      <c r="JK8" s="76"/>
      <c r="JL8" s="76"/>
      <c r="JM8" s="76"/>
      <c r="JN8" s="76"/>
      <c r="JO8" s="76">
        <f>+SUM(JC8:JN8)</f>
        <v>4290244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3"/>
      <c r="JI9" s="73"/>
      <c r="JJ9" s="73"/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3"/>
      <c r="JI10" s="73"/>
      <c r="JJ10" s="73"/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6"/>
      <c r="JI11" s="76"/>
      <c r="JJ11" s="76"/>
      <c r="JK11" s="76"/>
      <c r="JL11" s="76"/>
      <c r="JM11" s="76"/>
      <c r="JN11" s="76"/>
      <c r="JO11" s="76">
        <f>+SUM(JC11:JN11)</f>
        <v>1761654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3"/>
      <c r="JI12" s="73"/>
      <c r="JJ12" s="73"/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3"/>
      <c r="JI13" s="73"/>
      <c r="JJ13" s="73"/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6"/>
      <c r="JI14" s="76"/>
      <c r="JJ14" s="76"/>
      <c r="JK14" s="76"/>
      <c r="JL14" s="76"/>
      <c r="JM14" s="76"/>
      <c r="JN14" s="76"/>
      <c r="JO14" s="76">
        <f>+SUM(JC14:JN14)</f>
        <v>2202754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3"/>
      <c r="JI15" s="73"/>
      <c r="JJ15" s="73"/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3"/>
      <c r="JI16" s="73"/>
      <c r="JJ16" s="73"/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52"/>
      <c r="JI17" s="52"/>
      <c r="JJ17" s="52"/>
      <c r="JK17" s="52"/>
      <c r="JL17" s="52"/>
      <c r="JM17" s="52"/>
      <c r="JN17" s="52"/>
      <c r="JO17" s="52">
        <f>+SUM(JC17:JN17)</f>
        <v>8254652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56"/>
      <c r="JI18" s="56"/>
      <c r="JJ18" s="56"/>
      <c r="JK18" s="56"/>
      <c r="JL18" s="56"/>
      <c r="JM18" s="56"/>
      <c r="JN18" s="56"/>
      <c r="JO18" s="56">
        <f>+SUM(JC18:JN18)</f>
        <v>5418736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56"/>
      <c r="JI19" s="56"/>
      <c r="JJ19" s="56"/>
      <c r="JK19" s="56"/>
      <c r="JL19" s="56"/>
      <c r="JM19" s="56"/>
      <c r="JN19" s="56"/>
      <c r="JO19" s="56">
        <f>+SUM(JC19:JN19)</f>
        <v>2835916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7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118"/>
      <c r="JI25" s="76"/>
      <c r="JJ25" s="76"/>
      <c r="JK25" s="76"/>
      <c r="JL25" s="76"/>
      <c r="JM25" s="76"/>
      <c r="JN25" s="76"/>
      <c r="JO25" s="76">
        <f>+SUM(JC25:JN25)</f>
        <v>7822180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119"/>
      <c r="JI26" s="73"/>
      <c r="JJ26" s="73"/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120"/>
      <c r="JI27" s="73"/>
      <c r="JJ27" s="73"/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118"/>
      <c r="JI28" s="76"/>
      <c r="JJ28" s="76"/>
      <c r="JK28" s="76"/>
      <c r="JL28" s="76"/>
      <c r="JM28" s="76"/>
      <c r="JN28" s="76"/>
      <c r="JO28" s="76">
        <f>+SUM(JC28:JN28)</f>
        <v>4061252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119"/>
      <c r="JI29" s="73"/>
      <c r="JJ29" s="73"/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120"/>
      <c r="JI30" s="73"/>
      <c r="JJ30" s="73"/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118"/>
      <c r="JI31" s="76"/>
      <c r="JJ31" s="76"/>
      <c r="JK31" s="76"/>
      <c r="JL31" s="76"/>
      <c r="JM31" s="76"/>
      <c r="JN31" s="76"/>
      <c r="JO31" s="76">
        <f>+SUM(JC31:JN31)</f>
        <v>5243852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119"/>
      <c r="JI32" s="73"/>
      <c r="JJ32" s="73"/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120"/>
      <c r="JI33" s="73"/>
      <c r="JJ33" s="73"/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121"/>
      <c r="JI34" s="52"/>
      <c r="JJ34" s="52"/>
      <c r="JK34" s="52"/>
      <c r="JL34" s="52"/>
      <c r="JM34" s="52"/>
      <c r="JN34" s="52"/>
      <c r="JO34" s="52">
        <f>+SUM(JC34:JN34)</f>
        <v>17127284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122"/>
      <c r="JI35" s="56"/>
      <c r="JJ35" s="56"/>
      <c r="JK35" s="56"/>
      <c r="JL35" s="56"/>
      <c r="JM35" s="56"/>
      <c r="JN35" s="56"/>
      <c r="JO35" s="56">
        <f>+SUM(JC35:JN35)</f>
        <v>5418736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122"/>
      <c r="JI36" s="56"/>
      <c r="JJ36" s="56"/>
      <c r="JK36" s="56"/>
      <c r="JL36" s="56"/>
      <c r="JM36" s="56"/>
      <c r="JN36" s="56"/>
      <c r="JO36" s="56">
        <f>+SUM(JC36:JN36)</f>
        <v>11708548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/>
      <c r="JI42" s="52"/>
      <c r="JJ42" s="52"/>
      <c r="JK42" s="52"/>
      <c r="JL42" s="52"/>
      <c r="JM42" s="52"/>
      <c r="JN42" s="52"/>
      <c r="JO42" s="52">
        <f>+SUM(JC42:JN42)</f>
        <v>164302337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/>
      <c r="JI43" s="56"/>
      <c r="JJ43" s="56"/>
      <c r="JK43" s="56"/>
      <c r="JL43" s="56"/>
      <c r="JM43" s="56"/>
      <c r="JN43" s="56"/>
      <c r="JO43" s="56">
        <f>+SUM(JC43:JN43)</f>
        <v>51925905.400000006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/>
      <c r="JI44" s="56"/>
      <c r="JJ44" s="56"/>
      <c r="JK44" s="56"/>
      <c r="JL44" s="56"/>
      <c r="JM44" s="56"/>
      <c r="JN44" s="56"/>
      <c r="JO44" s="56">
        <f>+SUM(JC44:JN44)</f>
        <v>112376431.59999999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P4" activePane="bottomRight" state="frozen"/>
      <selection pane="topRight" activeCell="C1" sqref="C1"/>
      <selection pane="bottomLeft" activeCell="A4" sqref="A4"/>
      <selection pane="bottomRight" activeCell="IT86" sqref="IT8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7" width="11.44140625" style="2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121</v>
      </c>
      <c r="B2" s="181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7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/>
      <c r="IV8" s="47"/>
      <c r="IW8" s="47"/>
      <c r="IX8" s="47"/>
      <c r="IY8" s="47"/>
      <c r="IZ8" s="47"/>
      <c r="JA8" s="47"/>
      <c r="JB8" s="47">
        <f>+SUM(IP8:JA8)</f>
        <v>155406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/>
      <c r="IV9" s="49"/>
      <c r="IW9" s="49"/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/>
      <c r="IV10" s="49"/>
      <c r="IW10" s="49"/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/>
      <c r="IV11" s="47"/>
      <c r="IW11" s="47"/>
      <c r="IX11" s="47"/>
      <c r="IY11" s="47"/>
      <c r="IZ11" s="47"/>
      <c r="JA11" s="47"/>
      <c r="JB11" s="47">
        <f>+SUM(IP11:JA11)</f>
        <v>423925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/>
      <c r="IV12" s="49"/>
      <c r="IW12" s="49"/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/>
      <c r="IV13" s="49"/>
      <c r="IW13" s="49"/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/>
      <c r="IV14" s="47"/>
      <c r="IW14" s="47"/>
      <c r="IX14" s="47"/>
      <c r="IY14" s="47"/>
      <c r="IZ14" s="47"/>
      <c r="JA14" s="47"/>
      <c r="JB14" s="47">
        <f>+SUM(IP14:JA14)</f>
        <v>86515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/>
      <c r="IV15" s="49"/>
      <c r="IW15" s="49"/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/>
      <c r="IV16" s="49"/>
      <c r="IW16" s="49"/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/>
      <c r="IV17" s="47"/>
      <c r="IW17" s="47"/>
      <c r="IX17" s="47"/>
      <c r="IY17" s="47"/>
      <c r="IZ17" s="47"/>
      <c r="JA17" s="47"/>
      <c r="JB17" s="47">
        <f>+SUM(IP17:JA17)</f>
        <v>240370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/>
      <c r="IV18" s="49"/>
      <c r="IW18" s="49"/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/>
      <c r="IV19" s="49"/>
      <c r="IW19" s="49"/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/>
      <c r="IV20" s="47"/>
      <c r="IW20" s="47"/>
      <c r="IX20" s="47"/>
      <c r="IY20" s="47"/>
      <c r="IZ20" s="47"/>
      <c r="JA20" s="47"/>
      <c r="JB20" s="47">
        <f>+SUM(IP20:JA20)</f>
        <v>620753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/>
      <c r="IV21" s="49"/>
      <c r="IW21" s="49"/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/>
      <c r="IV22" s="49"/>
      <c r="IW22" s="49"/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/>
      <c r="IV23" s="47"/>
      <c r="IW23" s="47"/>
      <c r="IX23" s="47"/>
      <c r="IY23" s="47"/>
      <c r="IZ23" s="47"/>
      <c r="JA23" s="47"/>
      <c r="JB23" s="47">
        <f>+SUM(IP23:JA23)</f>
        <v>97597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/>
      <c r="IV24" s="49"/>
      <c r="IW24" s="49"/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/>
      <c r="IV25" s="49"/>
      <c r="IW25" s="49"/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/>
      <c r="IV26" s="47"/>
      <c r="IW26" s="47"/>
      <c r="IX26" s="47"/>
      <c r="IY26" s="47"/>
      <c r="IZ26" s="47"/>
      <c r="JA26" s="47"/>
      <c r="JB26" s="47">
        <f>+SUM(IP26:JA26)</f>
        <v>217210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/>
      <c r="IV27" s="49"/>
      <c r="IW27" s="49"/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/>
      <c r="IV28" s="49"/>
      <c r="IW28" s="49"/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/>
      <c r="IV29" s="47"/>
      <c r="IW29" s="47"/>
      <c r="IX29" s="47"/>
      <c r="IY29" s="47"/>
      <c r="IZ29" s="47"/>
      <c r="JA29" s="47"/>
      <c r="JB29" s="47">
        <f>+SUM(IP29:JA29)</f>
        <v>186333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/>
      <c r="IV30" s="49"/>
      <c r="IW30" s="49"/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/>
      <c r="IV31" s="49"/>
      <c r="IW31" s="49"/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/>
      <c r="IV32" s="47"/>
      <c r="IW32" s="47"/>
      <c r="IX32" s="47"/>
      <c r="IY32" s="47"/>
      <c r="IZ32" s="47"/>
      <c r="JA32" s="47"/>
      <c r="JB32" s="47">
        <f>+SUM(IP32:JA32)</f>
        <v>197923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/>
      <c r="IV33" s="49"/>
      <c r="IW33" s="49"/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/>
      <c r="IV34" s="49"/>
      <c r="IW34" s="49"/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/>
      <c r="IV35" s="47"/>
      <c r="IW35" s="47"/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/>
      <c r="IV36" s="49"/>
      <c r="IW36" s="49"/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/>
      <c r="IV37" s="49"/>
      <c r="IW37" s="49"/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/>
      <c r="IV38" s="84"/>
      <c r="IW38" s="84"/>
      <c r="IX38" s="84"/>
      <c r="IY38" s="84"/>
      <c r="IZ38" s="84"/>
      <c r="JA38" s="84"/>
      <c r="JB38" s="84">
        <f>+SUM(IP38:JA38)</f>
        <v>2226032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/>
      <c r="IV39" s="125"/>
      <c r="IW39" s="125"/>
      <c r="IX39" s="125"/>
      <c r="IY39" s="125"/>
      <c r="IZ39" s="125"/>
      <c r="JA39" s="125"/>
      <c r="JB39" s="125">
        <f>+SUM(IP39:JA39)</f>
        <v>1468152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/>
      <c r="IV40" s="125"/>
      <c r="IW40" s="125"/>
      <c r="IX40" s="125"/>
      <c r="IY40" s="125"/>
      <c r="IZ40" s="125"/>
      <c r="JA40" s="125"/>
      <c r="JB40" s="125">
        <f>+SUM(IP40:JA40)</f>
        <v>757880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7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78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/>
      <c r="IV47" s="47"/>
      <c r="IW47" s="47"/>
      <c r="IX47" s="47"/>
      <c r="IY47" s="47"/>
      <c r="IZ47" s="47"/>
      <c r="JA47" s="47"/>
      <c r="JB47" s="47">
        <f>+SUM(IP47:JA47)</f>
        <v>335206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/>
      <c r="IV48" s="49"/>
      <c r="IW48" s="49"/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/>
      <c r="IV49" s="49"/>
      <c r="IW49" s="49"/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/>
      <c r="IV50" s="47"/>
      <c r="IW50" s="47"/>
      <c r="IX50" s="47"/>
      <c r="IY50" s="47"/>
      <c r="IZ50" s="47"/>
      <c r="JA50" s="47"/>
      <c r="JB50" s="47">
        <f>+SUM(IP50:JA50)</f>
        <v>717001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/>
      <c r="IV51" s="49"/>
      <c r="IW51" s="49"/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/>
      <c r="IV52" s="49"/>
      <c r="IW52" s="49"/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/>
      <c r="IV53" s="47"/>
      <c r="IW53" s="47"/>
      <c r="IX53" s="47"/>
      <c r="IY53" s="47"/>
      <c r="IZ53" s="47"/>
      <c r="JA53" s="47"/>
      <c r="JB53" s="47">
        <f>+SUM(IP53:JA53)</f>
        <v>212843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/>
      <c r="IV54" s="49"/>
      <c r="IW54" s="49"/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/>
      <c r="IV55" s="49"/>
      <c r="IW55" s="49"/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/>
      <c r="IV56" s="47"/>
      <c r="IW56" s="47"/>
      <c r="IX56" s="47"/>
      <c r="IY56" s="47"/>
      <c r="IZ56" s="47"/>
      <c r="JA56" s="47"/>
      <c r="JB56" s="47">
        <f>+SUM(IP56:JA56)</f>
        <v>586277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/>
      <c r="IV57" s="49"/>
      <c r="IW57" s="49"/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/>
      <c r="IV58" s="49"/>
      <c r="IW58" s="49"/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/>
      <c r="IV59" s="47"/>
      <c r="IW59" s="47"/>
      <c r="IX59" s="47"/>
      <c r="IY59" s="47"/>
      <c r="IZ59" s="47"/>
      <c r="JA59" s="47"/>
      <c r="JB59" s="47">
        <f>+SUM(IP59:JA59)</f>
        <v>1082176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/>
      <c r="IV60" s="49"/>
      <c r="IW60" s="49"/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/>
      <c r="IV61" s="49"/>
      <c r="IW61" s="49"/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/>
      <c r="IV62" s="47"/>
      <c r="IW62" s="47"/>
      <c r="IX62" s="47"/>
      <c r="IY62" s="47"/>
      <c r="IZ62" s="47"/>
      <c r="JA62" s="47"/>
      <c r="JB62" s="47">
        <f>+SUM(IP62:JA62)</f>
        <v>204451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/>
      <c r="IV63" s="49"/>
      <c r="IW63" s="49"/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/>
      <c r="IV64" s="49"/>
      <c r="IW64" s="49"/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/>
      <c r="IV65" s="47"/>
      <c r="IW65" s="47"/>
      <c r="IX65" s="47"/>
      <c r="IY65" s="47"/>
      <c r="IZ65" s="47"/>
      <c r="JA65" s="47"/>
      <c r="JB65" s="47">
        <f>+SUM(IP65:JA65)</f>
        <v>557726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/>
      <c r="IV66" s="49"/>
      <c r="IW66" s="49"/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/>
      <c r="IV67" s="49"/>
      <c r="IW67" s="49"/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/>
      <c r="IV68" s="47"/>
      <c r="IW68" s="47"/>
      <c r="IX68" s="47"/>
      <c r="IY68" s="47"/>
      <c r="IZ68" s="47"/>
      <c r="JA68" s="47"/>
      <c r="JB68" s="47">
        <f>+SUM(IP68:JA68)</f>
        <v>316872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/>
      <c r="IV69" s="49"/>
      <c r="IW69" s="49"/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/>
      <c r="IV70" s="49"/>
      <c r="IW70" s="49"/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/>
      <c r="IV71" s="47"/>
      <c r="IW71" s="47"/>
      <c r="IX71" s="47"/>
      <c r="IY71" s="47"/>
      <c r="IZ71" s="47"/>
      <c r="JA71" s="47"/>
      <c r="JB71" s="47">
        <f>+SUM(IP71:JA71)</f>
        <v>344652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/>
      <c r="IV72" s="49"/>
      <c r="IW72" s="49"/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/>
      <c r="IV73" s="49"/>
      <c r="IW73" s="49"/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/>
      <c r="IV74" s="47"/>
      <c r="IW74" s="47"/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/>
      <c r="IV75" s="49"/>
      <c r="IW75" s="49"/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/>
      <c r="IV76" s="49"/>
      <c r="IW76" s="49"/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/>
      <c r="IV77" s="84"/>
      <c r="IW77" s="84"/>
      <c r="IX77" s="84"/>
      <c r="IY77" s="84"/>
      <c r="IZ77" s="84"/>
      <c r="JA77" s="84"/>
      <c r="JB77" s="84">
        <f>+SUM(IP77:JA77)</f>
        <v>4357204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/>
      <c r="IV78" s="125"/>
      <c r="IW78" s="125"/>
      <c r="IX78" s="125"/>
      <c r="IY78" s="125"/>
      <c r="IZ78" s="125"/>
      <c r="JA78" s="125"/>
      <c r="JB78" s="125">
        <f>+SUM(IP78:JA78)</f>
        <v>1468152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/>
      <c r="IV79" s="125"/>
      <c r="IW79" s="125"/>
      <c r="IX79" s="125"/>
      <c r="IY79" s="125"/>
      <c r="IZ79" s="125"/>
      <c r="JA79" s="125"/>
      <c r="JB79" s="125">
        <f>+SUM(IP79:JA79)</f>
        <v>2889052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/>
      <c r="IV85" s="84"/>
      <c r="IW85" s="84"/>
      <c r="IX85" s="84"/>
      <c r="IY85" s="84"/>
      <c r="IZ85" s="84"/>
      <c r="JA85" s="84"/>
      <c r="JB85" s="84">
        <f>+SUM(IP85:JA85)</f>
        <v>37634045.600000001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/>
      <c r="IV86" s="125"/>
      <c r="IW86" s="125"/>
      <c r="IX86" s="125"/>
      <c r="IY86" s="125"/>
      <c r="IZ86" s="125"/>
      <c r="JA86" s="125"/>
      <c r="JB86" s="125">
        <f>+SUM(IP86:JA86)</f>
        <v>12312969.4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/>
      <c r="IV87" s="125"/>
      <c r="IW87" s="125"/>
      <c r="IX87" s="125"/>
      <c r="IY87" s="125"/>
      <c r="IZ87" s="125"/>
      <c r="JA87" s="125"/>
      <c r="JB87" s="125">
        <f>+SUM(IP87:JA87)</f>
        <v>25321076.200000003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2025-07-31T17:51:38Z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