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4"/>
  <workbookPr/>
  <mc:AlternateContent xmlns:mc="http://schemas.openxmlformats.org/markup-compatibility/2006">
    <mc:Choice Requires="x15">
      <x15ac:absPath xmlns:x15ac="http://schemas.microsoft.com/office/spreadsheetml/2010/11/ac" url="C:\Users\LEGION\Downloads\"/>
    </mc:Choice>
  </mc:AlternateContent>
  <xr:revisionPtr revIDLastSave="0" documentId="13_ncr:1_{93D2A016-E2FF-43AA-A11A-79ABA73EC857}" xr6:coauthVersionLast="47" xr6:coauthVersionMax="47" xr10:uidLastSave="{00000000-0000-0000-0000-000000000000}"/>
  <bookViews>
    <workbookView xWindow="21870" yWindow="6615" windowWidth="2400" windowHeight="585" tabRatio="599" firstSheet="3" activeTab="3"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O23" i="6" l="1"/>
  <c r="FN23" i="6"/>
  <c r="FM23" i="6"/>
  <c r="FL23" i="6"/>
  <c r="FK23" i="6"/>
  <c r="FJ23" i="6"/>
  <c r="FI23" i="6"/>
  <c r="FH23" i="6"/>
  <c r="FG23" i="6"/>
  <c r="FF23" i="6"/>
  <c r="FE23" i="6"/>
  <c r="FD23" i="6"/>
  <c r="FP22" i="6"/>
  <c r="FP21" i="6"/>
  <c r="FP20" i="6"/>
  <c r="FP19" i="6"/>
  <c r="FP14" i="6"/>
  <c r="FP13" i="6"/>
  <c r="FP12" i="6"/>
  <c r="FP11" i="6"/>
  <c r="FP10" i="6"/>
  <c r="FP9" i="6"/>
  <c r="FP8" i="6"/>
  <c r="EZ102" i="5"/>
  <c r="EZ101" i="5"/>
  <c r="EZ100" i="5"/>
  <c r="EZ99" i="5"/>
  <c r="EZ98" i="5"/>
  <c r="EZ97" i="5"/>
  <c r="EZ96" i="5"/>
  <c r="EZ95" i="5"/>
  <c r="EZ94" i="5"/>
  <c r="EZ93" i="5"/>
  <c r="EZ92" i="5"/>
  <c r="EZ91" i="5"/>
  <c r="EZ90" i="5"/>
  <c r="EZ89" i="5"/>
  <c r="EZ88" i="5"/>
  <c r="EZ87" i="5"/>
  <c r="EZ86" i="5"/>
  <c r="EZ85" i="5"/>
  <c r="EZ84" i="5"/>
  <c r="EZ83" i="5"/>
  <c r="EZ82" i="5"/>
  <c r="EZ81" i="5"/>
  <c r="EZ80" i="5"/>
  <c r="EZ79" i="5"/>
  <c r="EZ78" i="5"/>
  <c r="EZ77" i="5"/>
  <c r="EY76" i="5"/>
  <c r="EX76" i="5"/>
  <c r="EW76" i="5"/>
  <c r="EV76" i="5"/>
  <c r="EU76" i="5"/>
  <c r="ET76" i="5"/>
  <c r="ES76" i="5"/>
  <c r="ER76" i="5"/>
  <c r="EQ76" i="5"/>
  <c r="EP76" i="5"/>
  <c r="EO76" i="5"/>
  <c r="EN76" i="5"/>
  <c r="EZ71" i="5"/>
  <c r="EZ70" i="5"/>
  <c r="EZ69" i="5"/>
  <c r="EZ68" i="5"/>
  <c r="EZ63" i="5"/>
  <c r="EZ62" i="5"/>
  <c r="EZ61" i="5"/>
  <c r="EZ60" i="5"/>
  <c r="EZ59" i="5"/>
  <c r="EZ58" i="5"/>
  <c r="EZ57" i="5"/>
  <c r="EZ56" i="5"/>
  <c r="EZ51" i="5"/>
  <c r="EZ50" i="5"/>
  <c r="EZ49" i="5"/>
  <c r="EZ48" i="5"/>
  <c r="EZ47" i="5"/>
  <c r="EZ46" i="5"/>
  <c r="EZ45" i="5"/>
  <c r="EZ40" i="5"/>
  <c r="EZ39" i="5"/>
  <c r="EZ38" i="5"/>
  <c r="EZ37" i="5"/>
  <c r="EZ36" i="5"/>
  <c r="EZ31" i="5"/>
  <c r="EZ30" i="5"/>
  <c r="EZ22" i="5"/>
  <c r="EZ21" i="5"/>
  <c r="EZ20" i="5"/>
  <c r="EZ19" i="5"/>
  <c r="EZ18" i="5"/>
  <c r="EZ13" i="5"/>
  <c r="EZ12" i="5"/>
  <c r="EZ11" i="5"/>
  <c r="EZ10" i="5"/>
  <c r="EZ9" i="5"/>
  <c r="EZ8" i="5"/>
  <c r="FF37" i="2"/>
  <c r="FF36" i="2"/>
  <c r="FF35" i="2"/>
  <c r="FE34" i="2"/>
  <c r="EU34" i="2"/>
  <c r="ET34" i="2"/>
  <c r="FF34" i="2" s="1"/>
  <c r="FF33" i="2"/>
  <c r="FF32" i="2"/>
  <c r="FE31" i="2"/>
  <c r="FD31" i="2"/>
  <c r="FC31" i="2"/>
  <c r="FB31" i="2"/>
  <c r="FA31" i="2"/>
  <c r="EZ31" i="2"/>
  <c r="EY31" i="2"/>
  <c r="EX31" i="2"/>
  <c r="EW31" i="2"/>
  <c r="EV31" i="2"/>
  <c r="EU31" i="2"/>
  <c r="ET31" i="2"/>
  <c r="FF30" i="2"/>
  <c r="FF29" i="2"/>
  <c r="FE28" i="2"/>
  <c r="FE38" i="2" s="1"/>
  <c r="FD28" i="2"/>
  <c r="FD38" i="2" s="1"/>
  <c r="FC28" i="2"/>
  <c r="FB28" i="2"/>
  <c r="FB38" i="2" s="1"/>
  <c r="FA28" i="2"/>
  <c r="FA38" i="2" s="1"/>
  <c r="EZ28" i="2"/>
  <c r="EZ38" i="2" s="1"/>
  <c r="EY28" i="2"/>
  <c r="EY38" i="2" s="1"/>
  <c r="EX28" i="2"/>
  <c r="EX38" i="2" s="1"/>
  <c r="EW28" i="2"/>
  <c r="EW38" i="2" s="1"/>
  <c r="EV28" i="2"/>
  <c r="EV38" i="2" s="1"/>
  <c r="EU28" i="2"/>
  <c r="ET28" i="2"/>
  <c r="FF22" i="2"/>
  <c r="FF21" i="2"/>
  <c r="FE20" i="2"/>
  <c r="FD20" i="2"/>
  <c r="FC20" i="2"/>
  <c r="FB20" i="2"/>
  <c r="FA20" i="2"/>
  <c r="EZ20" i="2"/>
  <c r="EY20" i="2"/>
  <c r="EX20" i="2"/>
  <c r="EW20" i="2"/>
  <c r="EV20" i="2"/>
  <c r="EU20" i="2"/>
  <c r="ET20" i="2"/>
  <c r="FF19" i="2"/>
  <c r="FF18" i="2"/>
  <c r="FE17" i="2"/>
  <c r="FD17" i="2"/>
  <c r="FC17" i="2"/>
  <c r="FB17" i="2"/>
  <c r="FA17" i="2"/>
  <c r="EZ17" i="2"/>
  <c r="EY17" i="2"/>
  <c r="EX17" i="2"/>
  <c r="EW17" i="2"/>
  <c r="EV17" i="2"/>
  <c r="EU17" i="2"/>
  <c r="ET17" i="2"/>
  <c r="FF16" i="2"/>
  <c r="FF15" i="2"/>
  <c r="FE14" i="2"/>
  <c r="FD14" i="2"/>
  <c r="FC14" i="2"/>
  <c r="FB14" i="2"/>
  <c r="FA14" i="2"/>
  <c r="EZ14" i="2"/>
  <c r="EY14" i="2"/>
  <c r="EX14" i="2"/>
  <c r="EW14" i="2"/>
  <c r="EV14" i="2"/>
  <c r="EU14" i="2"/>
  <c r="ET14" i="2"/>
  <c r="FF13" i="2"/>
  <c r="FF12" i="2"/>
  <c r="FE11" i="2"/>
  <c r="FD11" i="2"/>
  <c r="FC11" i="2"/>
  <c r="FB11" i="2"/>
  <c r="FA11" i="2"/>
  <c r="EZ11" i="2"/>
  <c r="EY11" i="2"/>
  <c r="EX11" i="2"/>
  <c r="EW11" i="2"/>
  <c r="EV11" i="2"/>
  <c r="EU11" i="2"/>
  <c r="ET11" i="2"/>
  <c r="FF10" i="2"/>
  <c r="FF9" i="2"/>
  <c r="FE8" i="2"/>
  <c r="FD8" i="2"/>
  <c r="FC8" i="2"/>
  <c r="FB8" i="2"/>
  <c r="FA8" i="2"/>
  <c r="EZ8" i="2"/>
  <c r="EY8" i="2"/>
  <c r="EX8" i="2"/>
  <c r="EW8" i="2"/>
  <c r="EV8" i="2"/>
  <c r="EU8" i="2"/>
  <c r="ET8" i="2"/>
  <c r="EM56" i="5"/>
  <c r="EM57" i="5"/>
  <c r="EM58" i="5"/>
  <c r="EM59" i="5"/>
  <c r="EM60" i="5"/>
  <c r="EM61" i="5"/>
  <c r="EM62" i="5"/>
  <c r="FF14" i="2" l="1"/>
  <c r="EU38" i="2"/>
  <c r="FP23" i="6"/>
  <c r="EZ76" i="5"/>
  <c r="FF31" i="2"/>
  <c r="FC38" i="2"/>
  <c r="ET38" i="2"/>
  <c r="FF38" i="2" s="1"/>
  <c r="FF11" i="2"/>
  <c r="FF8" i="2"/>
  <c r="FF20" i="2"/>
  <c r="FF17" i="2"/>
  <c r="FF28" i="2"/>
  <c r="ER34" i="2"/>
  <c r="EL8" i="2" l="1"/>
  <c r="EH34" i="2" l="1"/>
  <c r="EM102" i="5"/>
  <c r="EM101" i="5"/>
  <c r="EM100" i="5"/>
  <c r="EM99" i="5"/>
  <c r="EM98" i="5"/>
  <c r="EM97" i="5"/>
  <c r="EM96" i="5"/>
  <c r="EM95" i="5"/>
  <c r="EM94" i="5"/>
  <c r="EM93" i="5"/>
  <c r="EM92" i="5"/>
  <c r="EM91" i="5"/>
  <c r="EM90" i="5"/>
  <c r="EM89" i="5"/>
  <c r="EM88" i="5"/>
  <c r="EM87" i="5"/>
  <c r="EM86" i="5"/>
  <c r="EM85" i="5"/>
  <c r="EM84" i="5"/>
  <c r="EM83" i="5"/>
  <c r="EM82" i="5"/>
  <c r="EM81" i="5"/>
  <c r="EM80" i="5"/>
  <c r="EM79" i="5"/>
  <c r="EM78" i="5"/>
  <c r="EM77" i="5"/>
  <c r="EL76" i="5"/>
  <c r="EK76" i="5"/>
  <c r="EJ76" i="5"/>
  <c r="EI76" i="5"/>
  <c r="EH76" i="5"/>
  <c r="EG76" i="5"/>
  <c r="EF76" i="5"/>
  <c r="EE76" i="5"/>
  <c r="ED76" i="5"/>
  <c r="EC76" i="5"/>
  <c r="EB76" i="5"/>
  <c r="EA76" i="5"/>
  <c r="EM71" i="5"/>
  <c r="EM70" i="5"/>
  <c r="EM69" i="5"/>
  <c r="EM68" i="5"/>
  <c r="EM63" i="5"/>
  <c r="EM51" i="5"/>
  <c r="EM50" i="5"/>
  <c r="EM49" i="5"/>
  <c r="EM48" i="5"/>
  <c r="EM47" i="5"/>
  <c r="EM46" i="5"/>
  <c r="EM45" i="5"/>
  <c r="EM40" i="5"/>
  <c r="EM39" i="5"/>
  <c r="EM38" i="5"/>
  <c r="EM37" i="5"/>
  <c r="EM36" i="5"/>
  <c r="EM31" i="5"/>
  <c r="EM30" i="5"/>
  <c r="EM22" i="5"/>
  <c r="EM21" i="5"/>
  <c r="EM20" i="5"/>
  <c r="EM19" i="5"/>
  <c r="EM18" i="5"/>
  <c r="EM13" i="5"/>
  <c r="EM12" i="5"/>
  <c r="EM11" i="5"/>
  <c r="EM10" i="5"/>
  <c r="EM9" i="5"/>
  <c r="EM8" i="5"/>
  <c r="ES37" i="2"/>
  <c r="ES36" i="2"/>
  <c r="ES35" i="2"/>
  <c r="EG34" i="2"/>
  <c r="ES33" i="2"/>
  <c r="ES32" i="2"/>
  <c r="ER31" i="2"/>
  <c r="EQ31" i="2"/>
  <c r="EP31" i="2"/>
  <c r="EO31" i="2"/>
  <c r="EN31" i="2"/>
  <c r="EM31" i="2"/>
  <c r="EL31" i="2"/>
  <c r="EK31" i="2"/>
  <c r="EJ31" i="2"/>
  <c r="EI31" i="2"/>
  <c r="EH31" i="2"/>
  <c r="EG31" i="2"/>
  <c r="ES30" i="2"/>
  <c r="ES29" i="2"/>
  <c r="ER28" i="2"/>
  <c r="EQ28" i="2"/>
  <c r="EP28" i="2"/>
  <c r="EO28" i="2"/>
  <c r="EN28" i="2"/>
  <c r="EM28" i="2"/>
  <c r="EL28" i="2"/>
  <c r="EK28" i="2"/>
  <c r="EJ28" i="2"/>
  <c r="EI28" i="2"/>
  <c r="EH28" i="2"/>
  <c r="EH38" i="2" s="1"/>
  <c r="EG28" i="2"/>
  <c r="EG38" i="2" s="1"/>
  <c r="ES22" i="2"/>
  <c r="ES21" i="2"/>
  <c r="ER20" i="2"/>
  <c r="EQ20" i="2"/>
  <c r="EP20" i="2"/>
  <c r="EO20" i="2"/>
  <c r="EN20" i="2"/>
  <c r="EM20" i="2"/>
  <c r="EL20" i="2"/>
  <c r="EK20" i="2"/>
  <c r="EJ20" i="2"/>
  <c r="EI20" i="2"/>
  <c r="EH20" i="2"/>
  <c r="EG20" i="2"/>
  <c r="ES19" i="2"/>
  <c r="ES18" i="2"/>
  <c r="ER17" i="2"/>
  <c r="EQ17" i="2"/>
  <c r="EP17" i="2"/>
  <c r="EO17" i="2"/>
  <c r="EN17" i="2"/>
  <c r="EM17" i="2"/>
  <c r="EL17" i="2"/>
  <c r="EK17" i="2"/>
  <c r="EJ17" i="2"/>
  <c r="EI17" i="2"/>
  <c r="EH17" i="2"/>
  <c r="EG17" i="2"/>
  <c r="ES16" i="2"/>
  <c r="ES15" i="2"/>
  <c r="ER14" i="2"/>
  <c r="EQ14" i="2"/>
  <c r="EP14" i="2"/>
  <c r="EO14" i="2"/>
  <c r="EN14" i="2"/>
  <c r="EM14" i="2"/>
  <c r="EL14" i="2"/>
  <c r="EK14" i="2"/>
  <c r="EJ14" i="2"/>
  <c r="EI14" i="2"/>
  <c r="EH14" i="2"/>
  <c r="EG14" i="2"/>
  <c r="ES13" i="2"/>
  <c r="ES12" i="2"/>
  <c r="ER11" i="2"/>
  <c r="EQ11" i="2"/>
  <c r="EP11" i="2"/>
  <c r="EO11" i="2"/>
  <c r="EN11" i="2"/>
  <c r="EM11" i="2"/>
  <c r="EL11" i="2"/>
  <c r="EK11" i="2"/>
  <c r="EJ11" i="2"/>
  <c r="EI11" i="2"/>
  <c r="EH11" i="2"/>
  <c r="EG11" i="2"/>
  <c r="ES10" i="2"/>
  <c r="ES9" i="2"/>
  <c r="ER8" i="2"/>
  <c r="EQ8" i="2"/>
  <c r="EP8" i="2"/>
  <c r="EO8" i="2"/>
  <c r="EN8" i="2"/>
  <c r="EM8" i="2"/>
  <c r="EK8" i="2"/>
  <c r="EJ8" i="2"/>
  <c r="EI8" i="2"/>
  <c r="EH8" i="2"/>
  <c r="EG8" i="2"/>
  <c r="FB23" i="6"/>
  <c r="FA23" i="6"/>
  <c r="EZ23" i="6"/>
  <c r="EY23" i="6"/>
  <c r="EX23" i="6"/>
  <c r="EW23" i="6"/>
  <c r="EV23" i="6"/>
  <c r="EU23" i="6"/>
  <c r="ET23" i="6"/>
  <c r="ES23" i="6"/>
  <c r="ER23" i="6"/>
  <c r="EQ23" i="6"/>
  <c r="FC22" i="6"/>
  <c r="FC21" i="6"/>
  <c r="FC20" i="6"/>
  <c r="FC19" i="6"/>
  <c r="FC14" i="6"/>
  <c r="FC13" i="6"/>
  <c r="FC12" i="6"/>
  <c r="FC11" i="6"/>
  <c r="FC10" i="6"/>
  <c r="FC9" i="6"/>
  <c r="FC8" i="6"/>
  <c r="EE23" i="6"/>
  <c r="EP38" i="2" l="1"/>
  <c r="EQ38" i="2"/>
  <c r="ER38" i="2"/>
  <c r="ES34" i="2"/>
  <c r="EL38" i="2"/>
  <c r="EM38" i="2"/>
  <c r="EN38" i="2"/>
  <c r="EO38" i="2"/>
  <c r="EK38" i="2"/>
  <c r="EM76" i="5"/>
  <c r="EI38" i="2"/>
  <c r="ES31" i="2"/>
  <c r="EJ38" i="2"/>
  <c r="ES28" i="2"/>
  <c r="ES20" i="2"/>
  <c r="ES17" i="2"/>
  <c r="ES14" i="2"/>
  <c r="ES11" i="2"/>
  <c r="ES8" i="2"/>
  <c r="FC23" i="6"/>
  <c r="DP76" i="5"/>
  <c r="ES38" i="2" l="1"/>
  <c r="DU11" i="2"/>
  <c r="DV11" i="2"/>
  <c r="DW11" i="2"/>
  <c r="DX11" i="2"/>
  <c r="DY11" i="2"/>
  <c r="DZ11" i="2"/>
  <c r="EA11" i="2"/>
  <c r="EB11" i="2"/>
  <c r="EC11" i="2"/>
  <c r="ED11" i="2"/>
  <c r="EE11" i="2"/>
  <c r="DT11" i="2"/>
  <c r="EF11" i="2" l="1"/>
  <c r="DZ102" i="5"/>
  <c r="DZ101" i="5"/>
  <c r="DZ100" i="5"/>
  <c r="DZ99" i="5"/>
  <c r="DZ98" i="5"/>
  <c r="DZ97" i="5"/>
  <c r="DZ96" i="5"/>
  <c r="DZ95" i="5"/>
  <c r="DZ94" i="5"/>
  <c r="DZ93" i="5"/>
  <c r="DZ92" i="5"/>
  <c r="DZ91" i="5"/>
  <c r="DZ90" i="5"/>
  <c r="DZ89" i="5"/>
  <c r="DZ88" i="5"/>
  <c r="DZ87" i="5"/>
  <c r="DZ86" i="5"/>
  <c r="DZ85" i="5"/>
  <c r="DZ84" i="5"/>
  <c r="DZ83" i="5"/>
  <c r="DZ82" i="5"/>
  <c r="DZ81" i="5"/>
  <c r="DZ80" i="5"/>
  <c r="DZ79" i="5"/>
  <c r="DZ78" i="5"/>
  <c r="DZ77" i="5"/>
  <c r="DY76" i="5"/>
  <c r="DX76" i="5"/>
  <c r="DW76" i="5"/>
  <c r="DV76" i="5"/>
  <c r="DU76" i="5"/>
  <c r="DT76" i="5"/>
  <c r="DS76" i="5"/>
  <c r="DR76" i="5"/>
  <c r="DQ76" i="5"/>
  <c r="DO76" i="5"/>
  <c r="DN76" i="5"/>
  <c r="DZ71" i="5"/>
  <c r="DZ70" i="5"/>
  <c r="DZ69" i="5"/>
  <c r="DZ68" i="5"/>
  <c r="DZ63" i="5"/>
  <c r="DZ62" i="5"/>
  <c r="DZ61" i="5"/>
  <c r="DZ60" i="5"/>
  <c r="DZ59" i="5"/>
  <c r="DZ58" i="5"/>
  <c r="DZ57" i="5"/>
  <c r="DZ56" i="5"/>
  <c r="DZ51" i="5"/>
  <c r="DZ50" i="5"/>
  <c r="DZ49" i="5"/>
  <c r="DZ48" i="5"/>
  <c r="DZ47" i="5"/>
  <c r="DZ46" i="5"/>
  <c r="DZ45" i="5"/>
  <c r="DZ40" i="5"/>
  <c r="DZ39" i="5"/>
  <c r="DZ38" i="5"/>
  <c r="DZ37" i="5"/>
  <c r="DZ36" i="5"/>
  <c r="DZ31" i="5"/>
  <c r="DZ30" i="5"/>
  <c r="DZ22" i="5"/>
  <c r="DZ21" i="5"/>
  <c r="DZ20" i="5"/>
  <c r="DZ19" i="5"/>
  <c r="DZ18" i="5"/>
  <c r="DZ13" i="5"/>
  <c r="DZ12" i="5"/>
  <c r="DZ11" i="5"/>
  <c r="DZ10" i="5"/>
  <c r="DZ9" i="5"/>
  <c r="DZ8" i="5"/>
  <c r="EF37" i="2"/>
  <c r="EF36" i="2"/>
  <c r="EF35" i="2"/>
  <c r="EE34" i="2"/>
  <c r="DU34" i="2"/>
  <c r="DT34" i="2"/>
  <c r="EF33" i="2"/>
  <c r="EF32" i="2"/>
  <c r="EE31" i="2"/>
  <c r="ED31" i="2"/>
  <c r="EC31" i="2"/>
  <c r="EB31" i="2"/>
  <c r="EA31" i="2"/>
  <c r="DZ31" i="2"/>
  <c r="DY31" i="2"/>
  <c r="DX31" i="2"/>
  <c r="DW31" i="2"/>
  <c r="DV31" i="2"/>
  <c r="DU31" i="2"/>
  <c r="DT31" i="2"/>
  <c r="EF30" i="2"/>
  <c r="EF29" i="2"/>
  <c r="EE28" i="2"/>
  <c r="ED28" i="2"/>
  <c r="EC28" i="2"/>
  <c r="EB28" i="2"/>
  <c r="EA28" i="2"/>
  <c r="DZ28" i="2"/>
  <c r="DY28" i="2"/>
  <c r="DY38" i="2" s="1"/>
  <c r="DX28" i="2"/>
  <c r="DW28" i="2"/>
  <c r="DV28" i="2"/>
  <c r="DU28" i="2"/>
  <c r="DT28" i="2"/>
  <c r="EF22" i="2"/>
  <c r="EF21" i="2"/>
  <c r="EE20" i="2"/>
  <c r="ED20" i="2"/>
  <c r="EC20" i="2"/>
  <c r="EB20" i="2"/>
  <c r="EA20" i="2"/>
  <c r="DZ20" i="2"/>
  <c r="DY20" i="2"/>
  <c r="DX20" i="2"/>
  <c r="DW20" i="2"/>
  <c r="DV20" i="2"/>
  <c r="DU20" i="2"/>
  <c r="DT20" i="2"/>
  <c r="EF19" i="2"/>
  <c r="EF18" i="2"/>
  <c r="EE17" i="2"/>
  <c r="ED17" i="2"/>
  <c r="EC17" i="2"/>
  <c r="EB17" i="2"/>
  <c r="EA17" i="2"/>
  <c r="DZ17" i="2"/>
  <c r="DY17" i="2"/>
  <c r="DX17" i="2"/>
  <c r="DW17" i="2"/>
  <c r="DV17" i="2"/>
  <c r="DU17" i="2"/>
  <c r="DT17" i="2"/>
  <c r="EF16" i="2"/>
  <c r="EF15" i="2"/>
  <c r="EE14" i="2"/>
  <c r="ED14" i="2"/>
  <c r="EC14" i="2"/>
  <c r="EB14" i="2"/>
  <c r="EA14" i="2"/>
  <c r="DZ14" i="2"/>
  <c r="DY14" i="2"/>
  <c r="DX14" i="2"/>
  <c r="DW14" i="2"/>
  <c r="DV14" i="2"/>
  <c r="DU14" i="2"/>
  <c r="DT14" i="2"/>
  <c r="EF13" i="2"/>
  <c r="EF12" i="2"/>
  <c r="EF10" i="2"/>
  <c r="EF9" i="2"/>
  <c r="EE8" i="2"/>
  <c r="ED8" i="2"/>
  <c r="EC8" i="2"/>
  <c r="EB8" i="2"/>
  <c r="EA8" i="2"/>
  <c r="DZ8" i="2"/>
  <c r="DY8" i="2"/>
  <c r="DX8" i="2"/>
  <c r="DW8" i="2"/>
  <c r="DV8" i="2"/>
  <c r="DU8" i="2"/>
  <c r="DT8" i="2"/>
  <c r="EO23" i="6"/>
  <c r="EN23" i="6"/>
  <c r="EM23" i="6"/>
  <c r="EL23" i="6"/>
  <c r="EK23" i="6"/>
  <c r="EJ23" i="6"/>
  <c r="EI23" i="6"/>
  <c r="EH23" i="6"/>
  <c r="EG23" i="6"/>
  <c r="EF23" i="6"/>
  <c r="ED23" i="6"/>
  <c r="EE25" i="6" s="1"/>
  <c r="EP22" i="6"/>
  <c r="EP21" i="6"/>
  <c r="EP20" i="6"/>
  <c r="EP19" i="6"/>
  <c r="EP14" i="6"/>
  <c r="EP13" i="6"/>
  <c r="EP12" i="6"/>
  <c r="EP11" i="6"/>
  <c r="EP10" i="6"/>
  <c r="EP9" i="6"/>
  <c r="EP8" i="6"/>
  <c r="DM13" i="5"/>
  <c r="DM12" i="5"/>
  <c r="DM11" i="5"/>
  <c r="DM10" i="5"/>
  <c r="DM9" i="5"/>
  <c r="DM8" i="5"/>
  <c r="CZ22" i="5"/>
  <c r="DM22" i="5"/>
  <c r="DM21" i="5"/>
  <c r="DM20" i="5"/>
  <c r="DM19" i="5"/>
  <c r="DM18" i="5"/>
  <c r="DM31" i="5"/>
  <c r="DM30" i="5"/>
  <c r="DM40" i="5"/>
  <c r="DM39" i="5"/>
  <c r="DM38" i="5"/>
  <c r="DM37" i="5"/>
  <c r="DM36" i="5"/>
  <c r="DM102" i="5"/>
  <c r="DM101" i="5"/>
  <c r="DM100" i="5"/>
  <c r="DM99" i="5"/>
  <c r="DM98" i="5"/>
  <c r="DM97" i="5"/>
  <c r="DM96" i="5"/>
  <c r="DM95" i="5"/>
  <c r="DM94" i="5"/>
  <c r="DM93" i="5"/>
  <c r="DM92" i="5"/>
  <c r="DM91" i="5"/>
  <c r="DM90" i="5"/>
  <c r="DM89" i="5"/>
  <c r="DM88" i="5"/>
  <c r="DM87" i="5"/>
  <c r="DM86" i="5"/>
  <c r="DM85" i="5"/>
  <c r="DM84" i="5"/>
  <c r="DM83" i="5"/>
  <c r="DM82" i="5"/>
  <c r="DM81" i="5"/>
  <c r="DM80" i="5"/>
  <c r="DM79" i="5"/>
  <c r="DM78" i="5"/>
  <c r="DM77" i="5"/>
  <c r="DM71" i="5"/>
  <c r="DM70" i="5"/>
  <c r="DM69" i="5"/>
  <c r="DM68" i="5"/>
  <c r="DM63" i="5"/>
  <c r="DM62" i="5"/>
  <c r="DM61" i="5"/>
  <c r="DM60" i="5"/>
  <c r="DM59" i="5"/>
  <c r="DM58" i="5"/>
  <c r="DM57" i="5"/>
  <c r="DM56" i="5"/>
  <c r="DM46" i="5"/>
  <c r="DM51" i="5"/>
  <c r="DM50" i="5"/>
  <c r="DM49" i="5"/>
  <c r="DM48" i="5"/>
  <c r="DM47" i="5"/>
  <c r="DM45" i="5"/>
  <c r="EF34" i="2" l="1"/>
  <c r="EA38" i="2"/>
  <c r="DZ38" i="2"/>
  <c r="DM76" i="5"/>
  <c r="EP23" i="6"/>
  <c r="DZ76" i="5"/>
  <c r="EB38" i="2"/>
  <c r="DU38" i="2"/>
  <c r="EC38" i="2"/>
  <c r="DV38" i="2"/>
  <c r="ED38" i="2"/>
  <c r="DW38" i="2"/>
  <c r="EE38" i="2"/>
  <c r="EF31" i="2"/>
  <c r="DX38" i="2"/>
  <c r="EF20" i="2"/>
  <c r="EF17" i="2"/>
  <c r="EF14" i="2"/>
  <c r="EF8" i="2"/>
  <c r="EF28" i="2"/>
  <c r="DT38" i="2"/>
  <c r="DR34" i="2"/>
  <c r="DR31" i="2"/>
  <c r="DR28" i="2"/>
  <c r="DR38" i="2" s="1"/>
  <c r="DR8" i="2"/>
  <c r="DR11" i="2"/>
  <c r="DR14" i="2"/>
  <c r="DR17" i="2"/>
  <c r="DR20" i="2"/>
  <c r="DU39" i="2" l="1"/>
  <c r="EF38" i="2"/>
  <c r="EB23" i="6"/>
  <c r="CZ13" i="5" l="1"/>
  <c r="CZ12" i="5"/>
  <c r="CZ11" i="5"/>
  <c r="CZ10" i="5"/>
  <c r="CZ9" i="5"/>
  <c r="CZ8" i="5"/>
  <c r="CZ21" i="5"/>
  <c r="CZ20" i="5"/>
  <c r="CZ19" i="5"/>
  <c r="CZ18" i="5"/>
  <c r="CZ30" i="5"/>
  <c r="CZ31" i="5"/>
  <c r="CZ40" i="5"/>
  <c r="CZ39" i="5"/>
  <c r="CZ38" i="5"/>
  <c r="CZ37" i="5"/>
  <c r="CZ36" i="5"/>
  <c r="CZ50" i="5"/>
  <c r="CZ48" i="5"/>
  <c r="CZ46" i="5"/>
  <c r="CZ45" i="5"/>
  <c r="CZ51" i="5"/>
  <c r="CZ49" i="5"/>
  <c r="CZ47" i="5"/>
  <c r="CZ57" i="5"/>
  <c r="CZ58" i="5"/>
  <c r="CZ59" i="5"/>
  <c r="CZ60" i="5"/>
  <c r="CZ61" i="5"/>
  <c r="CZ62" i="5"/>
  <c r="CZ63" i="5"/>
  <c r="CZ56" i="5"/>
  <c r="CZ69" i="5"/>
  <c r="CZ70" i="5"/>
  <c r="CZ71" i="5"/>
  <c r="CZ68" i="5"/>
  <c r="CZ78" i="5"/>
  <c r="CZ79" i="5"/>
  <c r="CZ80" i="5"/>
  <c r="CZ81" i="5"/>
  <c r="CZ82" i="5"/>
  <c r="CZ83" i="5"/>
  <c r="CZ84" i="5"/>
  <c r="CZ85" i="5"/>
  <c r="CZ86" i="5"/>
  <c r="CZ87" i="5"/>
  <c r="CZ88" i="5"/>
  <c r="CZ89" i="5"/>
  <c r="CZ90" i="5"/>
  <c r="CZ91" i="5"/>
  <c r="CZ92" i="5"/>
  <c r="CZ93" i="5"/>
  <c r="CZ94" i="5"/>
  <c r="CZ95" i="5"/>
  <c r="CZ96" i="5"/>
  <c r="CZ97" i="5"/>
  <c r="CZ98" i="5"/>
  <c r="CZ99" i="5"/>
  <c r="CZ100" i="5"/>
  <c r="CZ101" i="5"/>
  <c r="CZ102" i="5"/>
  <c r="CZ77" i="5"/>
  <c r="CM82" i="5"/>
  <c r="CM8" i="5"/>
  <c r="DI11" i="2"/>
  <c r="CZ76" i="5" l="1"/>
  <c r="DL76" i="5"/>
  <c r="DK76" i="5"/>
  <c r="DJ76" i="5"/>
  <c r="DI76" i="5"/>
  <c r="DH76" i="5"/>
  <c r="DG76" i="5"/>
  <c r="DF76" i="5"/>
  <c r="DE76" i="5"/>
  <c r="DD76" i="5"/>
  <c r="DC76" i="5"/>
  <c r="DB76" i="5"/>
  <c r="DA76" i="5"/>
  <c r="DE20" i="2"/>
  <c r="DE17" i="2"/>
  <c r="DE14" i="2"/>
  <c r="DE11" i="2"/>
  <c r="DE8" i="2"/>
  <c r="DS13" i="2"/>
  <c r="DS19" i="2"/>
  <c r="DG20" i="2"/>
  <c r="DS18" i="2"/>
  <c r="DE28" i="2"/>
  <c r="DE31" i="2"/>
  <c r="DE34" i="2"/>
  <c r="DS37" i="2"/>
  <c r="DS36" i="2"/>
  <c r="DS35" i="2"/>
  <c r="DH34" i="2"/>
  <c r="DG34" i="2"/>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DE38" i="2" l="1"/>
  <c r="DS34" i="2"/>
  <c r="EC23" i="6"/>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20" i="2"/>
  <c r="DC17" i="2"/>
  <c r="DC14" i="2"/>
  <c r="DC11" i="2"/>
  <c r="DC8" i="2"/>
  <c r="DC38" i="2" l="1"/>
  <c r="DL23" i="6"/>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L38" i="2" l="1"/>
  <c r="CM38" i="2"/>
  <c r="CP38" i="2"/>
  <c r="CQ38" i="2"/>
  <c r="CN38" i="2"/>
  <c r="CO38" i="2"/>
  <c r="CJ38" i="2"/>
  <c r="CI38" i="2"/>
  <c r="CM77" i="5"/>
  <c r="CM78" i="5"/>
  <c r="CM79" i="5"/>
  <c r="CM80" i="5"/>
  <c r="CM81"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<sst xmlns="http://schemas.openxmlformats.org/spreadsheetml/2006/main" count="2332" uniqueCount="156">
  <si>
    <t>ÍNDICE</t>
  </si>
  <si>
    <t>Variables de Tráfico en Ferrocarriles</t>
  </si>
  <si>
    <t>Concesión</t>
  </si>
  <si>
    <t xml:space="preserve">1. </t>
  </si>
  <si>
    <t>Ferrocarril del Centro (FCVA)</t>
  </si>
  <si>
    <t xml:space="preserve">2. </t>
  </si>
  <si>
    <t>Ferrocarril del Sur y Sur Oriente (FSO)</t>
  </si>
  <si>
    <t xml:space="preserve">3. </t>
  </si>
  <si>
    <t>Metro de Lima - Línea 1</t>
  </si>
  <si>
    <t>RESUMEN ESTADÍSTICO - Ferrovías Central Andina - FVCA</t>
  </si>
  <si>
    <t>Fuente: Reporte Indicadores del Concesionario</t>
  </si>
  <si>
    <t>I .TRÁFICO</t>
  </si>
  <si>
    <t>Indicador</t>
  </si>
  <si>
    <t>Unidad</t>
  </si>
  <si>
    <t>Total 2013</t>
  </si>
  <si>
    <t>Total 2014</t>
  </si>
  <si>
    <t>Total 2015</t>
  </si>
  <si>
    <t>Total 2016</t>
  </si>
  <si>
    <t>Total 2017</t>
  </si>
  <si>
    <t>Total 2018</t>
  </si>
  <si>
    <t>Total 2019</t>
  </si>
  <si>
    <t>Total 2020</t>
  </si>
  <si>
    <t>Total 2021</t>
  </si>
  <si>
    <t>Total 2022</t>
  </si>
  <si>
    <t>Total 2023</t>
  </si>
  <si>
    <t>Total 2024</t>
  </si>
  <si>
    <t>Total 2025</t>
  </si>
  <si>
    <t>Enero</t>
  </si>
  <si>
    <t>Febrero</t>
  </si>
  <si>
    <t>Marzo</t>
  </si>
  <si>
    <t>Abril</t>
  </si>
  <si>
    <t>Mayo</t>
  </si>
  <si>
    <t>Junio</t>
  </si>
  <si>
    <t>Julio</t>
  </si>
  <si>
    <t>Agosto</t>
  </si>
  <si>
    <t>Septiembre</t>
  </si>
  <si>
    <t>Octubre</t>
  </si>
  <si>
    <t>Noviembre</t>
  </si>
  <si>
    <t>Diciembre</t>
  </si>
  <si>
    <t>Carga (TM)</t>
  </si>
  <si>
    <t>Toneladas</t>
  </si>
  <si>
    <t>TM-KM</t>
  </si>
  <si>
    <t>Ton-Km</t>
  </si>
  <si>
    <t>Pasajeros</t>
  </si>
  <si>
    <t>Unidades</t>
  </si>
  <si>
    <t>Pasajeros-KM</t>
  </si>
  <si>
    <t>Pas-km</t>
  </si>
  <si>
    <t>KM - Vagón (Vacío)</t>
  </si>
  <si>
    <t>Km-vag</t>
  </si>
  <si>
    <t>KM - Vagón (Cargado)</t>
  </si>
  <si>
    <t>KM - Vagón</t>
  </si>
  <si>
    <t>II. INGRESOS</t>
  </si>
  <si>
    <t>Acceso a la vía</t>
  </si>
  <si>
    <t>Soles</t>
  </si>
  <si>
    <t>Alquiler de material rodante</t>
  </si>
  <si>
    <t>Alquiler de espacio, estacionamiento y patio</t>
  </si>
  <si>
    <t>Otros</t>
  </si>
  <si>
    <t>Total</t>
  </si>
  <si>
    <t xml:space="preserve">Soles </t>
  </si>
  <si>
    <t>RESUMEN ESTADÍSTICO: Ferrocarril del Sur y Sur Oriente - Fetransa</t>
  </si>
  <si>
    <t>Carga ( TM)</t>
  </si>
  <si>
    <t>Ferrocarril del Sur</t>
  </si>
  <si>
    <t>Ferrocarril del Sur-Oriente</t>
  </si>
  <si>
    <t>TN-KM</t>
  </si>
  <si>
    <t>KM-Vagón</t>
  </si>
  <si>
    <t>N/D</t>
  </si>
  <si>
    <t>Nota: Las cifras de km-vagón hacen referencia tanto a los vagones llenos como los vaciós.</t>
  </si>
  <si>
    <t>II. INGRESOS (en soles, incluye IGV)</t>
  </si>
  <si>
    <t>Tramo Sur</t>
  </si>
  <si>
    <t>Tramo Sur Oriente</t>
  </si>
  <si>
    <t>Alquiler de material tractivo y rodante *</t>
  </si>
  <si>
    <t xml:space="preserve">Tramo Sur </t>
  </si>
  <si>
    <t>Alquiler de espacios a operadores y terceros</t>
  </si>
  <si>
    <t>Se factura a fin de año</t>
  </si>
  <si>
    <t>se factura a fin de año</t>
  </si>
  <si>
    <t>Otros Ingresos</t>
  </si>
  <si>
    <t>Nota: Alquiler de material tractivo y rodante se factura a fin de año</t>
  </si>
  <si>
    <t>RESUMEN ESTADÍSTICO: Línea 1 Metro Lima -Tren Urbano de Lima</t>
  </si>
  <si>
    <t>I. INDICADORES CONTRACTUALES</t>
  </si>
  <si>
    <t>Disponibilidad (%)</t>
  </si>
  <si>
    <t>Regularidad (%)</t>
  </si>
  <si>
    <t>Limpieza (%)</t>
  </si>
  <si>
    <t>Limpieza en Estaciones (%)</t>
  </si>
  <si>
    <t>Limpieza en Trenes (%)</t>
  </si>
  <si>
    <t>Fraude (%)</t>
  </si>
  <si>
    <t>(*)</t>
  </si>
  <si>
    <t>II. KILOMETRAJE</t>
  </si>
  <si>
    <t>Km Recorridos Comercial  PPS 2016 (33,128331 km) 1/</t>
  </si>
  <si>
    <t>Km Recorridos Comercial  Adicionales</t>
  </si>
  <si>
    <t>Total Km recorridos</t>
  </si>
  <si>
    <t>Km Garantizados</t>
  </si>
  <si>
    <t>Carreras efectuadas (Trenes corridos)</t>
  </si>
  <si>
    <t>1/ A partir de setiembre de 2009 corresponde a 33,128416 km. Tomado de Reportes trimestrales de GSF. Elaborado en junio de 2016.</t>
  </si>
  <si>
    <t>III. TRÁFICO DE PASAJEROS</t>
  </si>
  <si>
    <t>Tráfico de pasajeros</t>
  </si>
  <si>
    <t>Tráfico de pasajeros (mes anterior)</t>
  </si>
  <si>
    <t>IV. RECLAMOS E INCIDENTES</t>
  </si>
  <si>
    <t>Reclamos</t>
  </si>
  <si>
    <t>Eventos en Seguridad Operativa</t>
  </si>
  <si>
    <t>Eventos en Seg. De Bienes y personas</t>
  </si>
  <si>
    <t>Averías</t>
  </si>
  <si>
    <t>Emergencias</t>
  </si>
  <si>
    <t>V. CUMPLIMIENTO DEL MANTENIMIENTO</t>
  </si>
  <si>
    <t>Trabajos Programados en MR (t)</t>
  </si>
  <si>
    <t>Trabajos Efectuados en MR (t)</t>
  </si>
  <si>
    <t>Cumplimiento en MR (%)</t>
  </si>
  <si>
    <t>Trabajos Programados en INFRA (t)</t>
  </si>
  <si>
    <t>Trabajos Efectuados en INFRA (t)</t>
  </si>
  <si>
    <t>Cumplimiento en INFRA (%)</t>
  </si>
  <si>
    <t>Cumplimiento global (%)</t>
  </si>
  <si>
    <t>VI. TRANSACCIONES Y TRANSFERENCIAS</t>
  </si>
  <si>
    <t>Transacciones (und)</t>
  </si>
  <si>
    <t>Importe transacciones (S/.)</t>
  </si>
  <si>
    <t>23,624,652 </t>
  </si>
  <si>
    <t>Transferencias a Fideicomiso POS (und)</t>
  </si>
  <si>
    <t>Importe transf. fideicomiso POS (S/.)</t>
  </si>
  <si>
    <t>Transferencias a Fideicomiso TVM (und)</t>
  </si>
  <si>
    <t>Importe transf. fideicomiso TVM (S/.)</t>
  </si>
  <si>
    <t>Transferencias Bancarias (und)</t>
  </si>
  <si>
    <t>Importe transf. fideicomiso (S/.)</t>
  </si>
  <si>
    <t>VII. INGRESOS (NUEVOS SOLES INCLUIDO IGV)</t>
  </si>
  <si>
    <t>Ingresos por venta de tarjetas</t>
  </si>
  <si>
    <t>-</t>
  </si>
  <si>
    <t>Ingresos por alquiler de áreas comerciales</t>
  </si>
  <si>
    <t xml:space="preserve">                    -   </t>
  </si>
  <si>
    <t>Ingresos por alquiler de áreas publicitarias</t>
  </si>
  <si>
    <t>VIII. TRÁFICO POR ESTACIÓN (MILES PASAJEROS) 2/</t>
  </si>
  <si>
    <t>Total pasajeros</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</si>
  <si>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</si>
  <si>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</si>
  <si>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</si>
  <si>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</si>
  <si>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</si>
  <si>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</si>
  <si>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</si>
  <si>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</si>
  <si>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</si>
  <si>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</si>
  <si>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</si>
  <si>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</si>
  <si>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</si>
  <si>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</si>
  <si>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</si>
  <si>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</si>
  <si>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</si>
  <si>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</si>
  <si>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</si>
  <si>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</si>
  <si>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</si>
  <si>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</si>
  <si>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</si>
  <si>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</si>
  <si>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</si>
  <si>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</si>
  <si>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2/ Este formato ha sido llenado luego de que el Concesionario ha corregido su base de pasajeros (un mes posterior)</t>
  </si>
  <si>
    <t>(*) Las labores de campo para la Medición de Fraude (Fs) correspondiente al mes de marzo no pudieron hacerse efectivas -ni reprogramarse- en razón a la orden de aislamiento social obligatorio dictado en el marco del Estado de Emergencia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</si>
</sst>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1">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xf numFmtId="0" fontId="31" fillId="34" borderId="0" xfId="0" applyFont="1" applyFill="1" applyAlignment="1">
      <alignment horizontal="center"/>
    </xf>
    <xf numFmtId="0" fontId="31" fillId="34" borderId="0" xfId="1" applyNumberFormat="1" applyFont="1" applyFill="1" applyBorder="1" applyAlignment="1">
      <alignment horizontal="center"/>
    </xf>
    <xf numFmtId="0" fontId="33" fillId="34" borderId="0" xfId="0" applyFont="1" applyFill="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Font="1" applyFill="1" applyAlignment="1">
      <alignment horizontal="center" wrapText="1"/>
    </xf>
    <xf numFmtId="0" fontId="18" fillId="34" borderId="0" xfId="0" applyFont="1" applyFill="1" applyAlignment="1">
      <alignment horizontal="center" vertical="center"/>
    </xf>
    <xf numFmtId="167" fontId="18" fillId="34" borderId="0" xfId="0" applyNumberFormat="1" applyFont="1" applyFill="1"/>
    <xf numFmtId="0" fontId="33" fillId="34" borderId="0" xfId="0" applyFont="1" applyFill="1" applyAlignment="1">
      <alignment vertical="center" wrapText="1"/>
    </xf>
    <xf numFmtId="0" fontId="31" fillId="34" borderId="0" xfId="0" applyFont="1" applyFill="1" applyAlignment="1">
      <alignment horizontal="center" vertical="center"/>
    </xf>
    <xf numFmtId="0" fontId="31" fillId="34" borderId="0" xfId="0" applyFont="1" applyFill="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Alignment="1">
      <alignment horizontal="center" vertical="top" wrapText="1"/>
    </xf>
    <xf numFmtId="0" fontId="33" fillId="34" borderId="0" xfId="0" applyFont="1" applyFill="1" applyAlignment="1">
      <alignment horizontal="left" vertical="center" wrapText="1"/>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xf numFmtId="1" fontId="31" fillId="34" borderId="0" xfId="46" applyNumberFormat="1" applyFont="1" applyFill="1" applyBorder="1" applyAlignment="1">
      <alignment horizontal="center" vertical="center" wrapText="1"/>
    </xf>
    <xf numFmtId="0" fontId="33" fillId="34" borderId="0" xfId="0" applyFont="1" applyFill="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1" fontId="31" fillId="34" borderId="0" xfId="0" applyNumberFormat="1" applyFont="1" applyFill="1"/>
    <xf numFmtId="171" fontId="31" fillId="34" borderId="11" xfId="0" applyNumberFormat="1" applyFont="1" applyFill="1" applyBorder="1" applyAlignment="1">
      <alignment horizontal="center" vertical="center"/>
    </xf>
    <xf numFmtId="171" fontId="33" fillId="34" borderId="11" xfId="0" applyNumberFormat="1" applyFont="1" applyFill="1" applyBorder="1" applyAlignment="1">
      <alignment horizontal="center" vertical="center"/>
    </xf>
    <xf numFmtId="171" fontId="18" fillId="34" borderId="0" xfId="0" applyNumberFormat="1" applyFont="1" applyFill="1"/>
    <xf numFmtId="171" fontId="25" fillId="34" borderId="0" xfId="0" applyNumberFormat="1" applyFont="1" applyFill="1"/>
    <xf numFmtId="0" fontId="30" fillId="34" borderId="10" xfId="46" applyNumberFormat="1" applyFont="1" applyFill="1" applyBorder="1" applyAlignment="1">
      <alignment horizontal="center" vertical="center" wrapText="1"/>
    </xf>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Alignment="1">
      <alignment horizontal="left" vertical="center"/>
    </xf>
    <xf numFmtId="0" fontId="26" fillId="33" borderId="0" xfId="0" applyFont="1" applyFill="1" applyAlignment="1">
      <alignment horizontal="center" vertical="center"/>
    </xf>
    <xf numFmtId="0" fontId="26" fillId="33" borderId="15" xfId="0" applyFont="1" applyFill="1" applyBorder="1" applyAlignment="1">
      <alignment horizontal="center"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C6" sqref="C6:D8"/>
    </sheetView>
  </sheetViews>
  <sheetFormatPr defaultColWidth="11.42578125" defaultRowHeight="14.25"/>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row r="3" spans="3:4" ht="15">
      <c r="C3" s="78" t="s">
        <v>0</v>
      </c>
    </row>
    <row r="4" spans="3:4" ht="15">
      <c r="C4" s="79" t="s">
        <v>1</v>
      </c>
      <c r="D4" s="79"/>
    </row>
    <row r="5" spans="3:4" ht="15" thickBot="1"/>
    <row r="6" spans="3:4" s="80" customFormat="1" ht="15" customHeight="1">
      <c r="C6" s="94" t="s">
        <v>2</v>
      </c>
      <c r="D6" s="95"/>
    </row>
    <row r="7" spans="3:4" s="80" customFormat="1" ht="12">
      <c r="C7" s="96"/>
      <c r="D7" s="96"/>
    </row>
    <row r="8" spans="3:4" s="81" customFormat="1" ht="24.75" customHeight="1" thickBot="1">
      <c r="C8" s="97"/>
      <c r="D8" s="97"/>
    </row>
    <row r="9" spans="3:4" ht="15" thickTop="1">
      <c r="C9" s="82" t="s">
        <v>3</v>
      </c>
      <c r="D9" s="83" t="s">
        <v>4</v>
      </c>
    </row>
    <row r="10" spans="3:4">
      <c r="C10" s="82" t="s">
        <v>5</v>
      </c>
      <c r="D10" s="83" t="s">
        <v>6</v>
      </c>
    </row>
    <row r="11" spans="3:4" ht="15" thickBot="1">
      <c r="C11" s="84" t="s">
        <v>7</v>
      </c>
      <c r="D11" s="85" t="s">
        <v>8</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P36"/>
  <sheetViews>
    <sheetView showGridLines="0" zoomScaleNormal="100" workbookViewId="0">
      <pane xSplit="2" ySplit="3" topLeftCell="FD4" activePane="bottomRight" state="frozen"/>
      <selection pane="bottomRight" activeCell="FE19" sqref="FE19:FE22"/>
      <selection pane="bottomLeft" activeCell="A4" sqref="A4"/>
      <selection pane="topRight" activeCell="C1" sqref="C1"/>
    </sheetView>
  </sheetViews>
  <sheetFormatPr defaultColWidth="11.42578125" defaultRowHeight="12.75"/>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19" width="11.42578125" style="3"/>
    <col min="120" max="120" width="12.28515625" style="3" customWidth="1"/>
    <col min="121" max="128" width="11.42578125" style="3"/>
    <col min="129" max="129" width="12.5703125" style="3" customWidth="1"/>
    <col min="130" max="130" width="11.42578125" style="3"/>
    <col min="131" max="131" width="12.42578125" style="3" customWidth="1"/>
    <col min="132" max="132" width="11.42578125" style="3"/>
    <col min="133" max="133" width="12.42578125" style="3" customWidth="1"/>
    <col min="134" max="134" width="13.42578125" style="3" bestFit="1" customWidth="1"/>
    <col min="135" max="135" width="14.85546875" style="3" customWidth="1"/>
    <col min="136" max="136" width="13.42578125" style="3" bestFit="1" customWidth="1"/>
    <col min="137" max="137" width="12.5703125" style="3" customWidth="1"/>
    <col min="138" max="138" width="13" style="3" bestFit="1" customWidth="1"/>
    <col min="139" max="141" width="11.42578125" style="3"/>
    <col min="142" max="142" width="14.5703125" style="3" bestFit="1" customWidth="1"/>
    <col min="143" max="143" width="12.140625" style="3" bestFit="1" customWidth="1"/>
    <col min="144" max="144" width="13.7109375" style="3" bestFit="1" customWidth="1"/>
    <col min="145" max="145" width="13.140625" style="3" bestFit="1" customWidth="1"/>
    <col min="146" max="146" width="16.7109375" style="3" customWidth="1"/>
    <col min="147" max="147" width="15.85546875" style="3" customWidth="1"/>
    <col min="148" max="148" width="16.7109375" style="3" customWidth="1"/>
    <col min="149" max="149" width="13.42578125" style="3" bestFit="1" customWidth="1"/>
    <col min="150" max="150" width="12.5703125" style="3" customWidth="1"/>
    <col min="151" max="151" width="13" style="3" bestFit="1" customWidth="1"/>
    <col min="152" max="154" width="11.42578125" style="3"/>
    <col min="155" max="155" width="14.5703125" style="3" bestFit="1" customWidth="1"/>
    <col min="156" max="156" width="12.140625" style="3" bestFit="1" customWidth="1"/>
    <col min="157" max="157" width="13.7109375" style="3" bestFit="1" customWidth="1"/>
    <col min="158" max="158" width="13.140625" style="3" bestFit="1" customWidth="1"/>
    <col min="159" max="159" width="13.42578125" style="3" bestFit="1" customWidth="1"/>
    <col min="160" max="160" width="15.85546875" style="3" customWidth="1"/>
    <col min="161" max="161" width="16.7109375" style="3" customWidth="1"/>
    <col min="162" max="162" width="13.42578125" style="3" bestFit="1" customWidth="1"/>
    <col min="163" max="163" width="12.5703125" style="3" customWidth="1"/>
    <col min="164" max="164" width="13" style="3" bestFit="1" customWidth="1"/>
    <col min="165" max="167" width="11.42578125" style="3"/>
    <col min="168" max="168" width="14.5703125" style="3" bestFit="1" customWidth="1"/>
    <col min="169" max="169" width="12.140625" style="3" bestFit="1" customWidth="1"/>
    <col min="170" max="170" width="13.7109375" style="3" bestFit="1" customWidth="1"/>
    <col min="171" max="171" width="13.140625" style="3" bestFit="1" customWidth="1"/>
    <col min="172" max="172" width="13.42578125" style="3" bestFit="1" customWidth="1"/>
    <col min="173" max="16384" width="11.42578125" style="3"/>
  </cols>
  <sheetData>
    <row r="1" spans="1:172" ht="15">
      <c r="A1" s="101" t="s">
        <v>0</v>
      </c>
      <c r="B1" s="101"/>
    </row>
    <row r="2" spans="1:172" ht="30" customHeight="1">
      <c r="A2" s="102" t="s">
        <v>9</v>
      </c>
      <c r="B2" s="102"/>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72" ht="15" customHeight="1">
      <c r="A3" s="103" t="s">
        <v>10</v>
      </c>
      <c r="B3" s="103"/>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7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72" ht="15">
      <c r="B5" s="7" t="s">
        <v>11</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72" ht="15">
      <c r="B6" s="104" t="s">
        <v>12</v>
      </c>
      <c r="C6" s="104" t="s">
        <v>13</v>
      </c>
      <c r="D6" s="98">
        <v>2013</v>
      </c>
      <c r="E6" s="98"/>
      <c r="F6" s="98"/>
      <c r="G6" s="98"/>
      <c r="H6" s="98"/>
      <c r="I6" s="98"/>
      <c r="J6" s="98"/>
      <c r="K6" s="98"/>
      <c r="L6" s="98"/>
      <c r="M6" s="98"/>
      <c r="N6" s="98"/>
      <c r="O6" s="98"/>
      <c r="P6" s="99" t="s">
        <v>14</v>
      </c>
      <c r="Q6" s="98">
        <v>2014</v>
      </c>
      <c r="R6" s="98"/>
      <c r="S6" s="98"/>
      <c r="T6" s="98"/>
      <c r="U6" s="98"/>
      <c r="V6" s="98"/>
      <c r="W6" s="98"/>
      <c r="X6" s="98"/>
      <c r="Y6" s="98"/>
      <c r="Z6" s="98"/>
      <c r="AA6" s="98"/>
      <c r="AB6" s="98"/>
      <c r="AC6" s="99" t="s">
        <v>15</v>
      </c>
      <c r="AD6" s="98">
        <v>2015</v>
      </c>
      <c r="AE6" s="98"/>
      <c r="AF6" s="98"/>
      <c r="AG6" s="98"/>
      <c r="AH6" s="98"/>
      <c r="AI6" s="98"/>
      <c r="AJ6" s="98"/>
      <c r="AK6" s="98"/>
      <c r="AL6" s="98"/>
      <c r="AM6" s="98"/>
      <c r="AN6" s="98"/>
      <c r="AO6" s="98"/>
      <c r="AP6" s="99" t="s">
        <v>16</v>
      </c>
      <c r="AQ6" s="98">
        <v>2016</v>
      </c>
      <c r="AR6" s="98"/>
      <c r="AS6" s="98"/>
      <c r="AT6" s="98"/>
      <c r="AU6" s="98"/>
      <c r="AV6" s="98"/>
      <c r="AW6" s="98"/>
      <c r="AX6" s="98"/>
      <c r="AY6" s="98"/>
      <c r="AZ6" s="98"/>
      <c r="BA6" s="98"/>
      <c r="BB6" s="98"/>
      <c r="BC6" s="99" t="s">
        <v>17</v>
      </c>
      <c r="BD6" s="98">
        <v>2017</v>
      </c>
      <c r="BE6" s="98"/>
      <c r="BF6" s="98"/>
      <c r="BG6" s="98"/>
      <c r="BH6" s="98"/>
      <c r="BI6" s="98"/>
      <c r="BJ6" s="98"/>
      <c r="BK6" s="98"/>
      <c r="BL6" s="98"/>
      <c r="BM6" s="98"/>
      <c r="BN6" s="98"/>
      <c r="BO6" s="98"/>
      <c r="BP6" s="99" t="s">
        <v>18</v>
      </c>
      <c r="BQ6" s="98">
        <v>2018</v>
      </c>
      <c r="BR6" s="98"/>
      <c r="BS6" s="98"/>
      <c r="BT6" s="98"/>
      <c r="BU6" s="98"/>
      <c r="BV6" s="98"/>
      <c r="BW6" s="98"/>
      <c r="BX6" s="98"/>
      <c r="BY6" s="98"/>
      <c r="BZ6" s="98"/>
      <c r="CA6" s="98"/>
      <c r="CB6" s="98"/>
      <c r="CC6" s="99" t="s">
        <v>19</v>
      </c>
      <c r="CD6" s="98">
        <v>2019</v>
      </c>
      <c r="CE6" s="98"/>
      <c r="CF6" s="98"/>
      <c r="CG6" s="98"/>
      <c r="CH6" s="98"/>
      <c r="CI6" s="98"/>
      <c r="CJ6" s="98"/>
      <c r="CK6" s="98"/>
      <c r="CL6" s="98"/>
      <c r="CM6" s="98"/>
      <c r="CN6" s="98"/>
      <c r="CO6" s="98"/>
      <c r="CP6" s="99" t="s">
        <v>20</v>
      </c>
      <c r="CQ6" s="98">
        <v>2020</v>
      </c>
      <c r="CR6" s="98"/>
      <c r="CS6" s="98"/>
      <c r="CT6" s="98"/>
      <c r="CU6" s="98"/>
      <c r="CV6" s="98"/>
      <c r="CW6" s="98"/>
      <c r="CX6" s="98"/>
      <c r="CY6" s="98"/>
      <c r="CZ6" s="98"/>
      <c r="DA6" s="98"/>
      <c r="DB6" s="98"/>
      <c r="DC6" s="99" t="s">
        <v>21</v>
      </c>
      <c r="DD6" s="98">
        <v>2021</v>
      </c>
      <c r="DE6" s="98"/>
      <c r="DF6" s="98"/>
      <c r="DG6" s="98"/>
      <c r="DH6" s="98"/>
      <c r="DI6" s="98"/>
      <c r="DJ6" s="98"/>
      <c r="DK6" s="98"/>
      <c r="DL6" s="98"/>
      <c r="DM6" s="98"/>
      <c r="DN6" s="98"/>
      <c r="DO6" s="98"/>
      <c r="DP6" s="99" t="s">
        <v>22</v>
      </c>
      <c r="DQ6" s="98">
        <v>2022</v>
      </c>
      <c r="DR6" s="98"/>
      <c r="DS6" s="98"/>
      <c r="DT6" s="98"/>
      <c r="DU6" s="98"/>
      <c r="DV6" s="98"/>
      <c r="DW6" s="98"/>
      <c r="DX6" s="98"/>
      <c r="DY6" s="98"/>
      <c r="DZ6" s="98"/>
      <c r="EA6" s="98"/>
      <c r="EB6" s="98"/>
      <c r="EC6" s="99" t="s">
        <v>23</v>
      </c>
      <c r="ED6" s="98">
        <v>2023</v>
      </c>
      <c r="EE6" s="98"/>
      <c r="EF6" s="98"/>
      <c r="EG6" s="98"/>
      <c r="EH6" s="98"/>
      <c r="EI6" s="98"/>
      <c r="EJ6" s="98"/>
      <c r="EK6" s="98"/>
      <c r="EL6" s="98"/>
      <c r="EM6" s="98"/>
      <c r="EN6" s="98"/>
      <c r="EO6" s="98"/>
      <c r="EP6" s="99" t="s">
        <v>24</v>
      </c>
      <c r="EQ6" s="98">
        <v>2024</v>
      </c>
      <c r="ER6" s="98"/>
      <c r="ES6" s="98"/>
      <c r="ET6" s="98"/>
      <c r="EU6" s="98"/>
      <c r="EV6" s="98"/>
      <c r="EW6" s="98"/>
      <c r="EX6" s="98"/>
      <c r="EY6" s="98"/>
      <c r="EZ6" s="98"/>
      <c r="FA6" s="98"/>
      <c r="FB6" s="98"/>
      <c r="FC6" s="99" t="s">
        <v>25</v>
      </c>
      <c r="FD6" s="98">
        <v>2025</v>
      </c>
      <c r="FE6" s="98"/>
      <c r="FF6" s="98"/>
      <c r="FG6" s="98"/>
      <c r="FH6" s="98"/>
      <c r="FI6" s="98"/>
      <c r="FJ6" s="98"/>
      <c r="FK6" s="98"/>
      <c r="FL6" s="98"/>
      <c r="FM6" s="98"/>
      <c r="FN6" s="98"/>
      <c r="FO6" s="98"/>
      <c r="FP6" s="99" t="s">
        <v>26</v>
      </c>
    </row>
    <row r="7" spans="1:172" ht="18.75" customHeight="1">
      <c r="B7" s="105"/>
      <c r="C7" s="105"/>
      <c r="D7" s="11" t="s">
        <v>27</v>
      </c>
      <c r="E7" s="11" t="s">
        <v>28</v>
      </c>
      <c r="F7" s="11" t="s">
        <v>29</v>
      </c>
      <c r="G7" s="11" t="s">
        <v>30</v>
      </c>
      <c r="H7" s="11" t="s">
        <v>31</v>
      </c>
      <c r="I7" s="11" t="s">
        <v>32</v>
      </c>
      <c r="J7" s="11" t="s">
        <v>33</v>
      </c>
      <c r="K7" s="11" t="s">
        <v>34</v>
      </c>
      <c r="L7" s="11" t="s">
        <v>35</v>
      </c>
      <c r="M7" s="11" t="s">
        <v>36</v>
      </c>
      <c r="N7" s="11" t="s">
        <v>37</v>
      </c>
      <c r="O7" s="11" t="s">
        <v>38</v>
      </c>
      <c r="P7" s="100"/>
      <c r="Q7" s="11" t="s">
        <v>27</v>
      </c>
      <c r="R7" s="11" t="s">
        <v>28</v>
      </c>
      <c r="S7" s="11" t="s">
        <v>29</v>
      </c>
      <c r="T7" s="11" t="s">
        <v>30</v>
      </c>
      <c r="U7" s="11" t="s">
        <v>31</v>
      </c>
      <c r="V7" s="11" t="s">
        <v>32</v>
      </c>
      <c r="W7" s="11" t="s">
        <v>33</v>
      </c>
      <c r="X7" s="11" t="s">
        <v>34</v>
      </c>
      <c r="Y7" s="11" t="s">
        <v>35</v>
      </c>
      <c r="Z7" s="11" t="s">
        <v>36</v>
      </c>
      <c r="AA7" s="11" t="s">
        <v>37</v>
      </c>
      <c r="AB7" s="11" t="s">
        <v>38</v>
      </c>
      <c r="AC7" s="100"/>
      <c r="AD7" s="11" t="s">
        <v>27</v>
      </c>
      <c r="AE7" s="11" t="s">
        <v>28</v>
      </c>
      <c r="AF7" s="11" t="s">
        <v>29</v>
      </c>
      <c r="AG7" s="11" t="s">
        <v>30</v>
      </c>
      <c r="AH7" s="11" t="s">
        <v>31</v>
      </c>
      <c r="AI7" s="11" t="s">
        <v>32</v>
      </c>
      <c r="AJ7" s="11" t="s">
        <v>33</v>
      </c>
      <c r="AK7" s="11" t="s">
        <v>34</v>
      </c>
      <c r="AL7" s="11" t="s">
        <v>35</v>
      </c>
      <c r="AM7" s="11" t="s">
        <v>36</v>
      </c>
      <c r="AN7" s="11" t="s">
        <v>37</v>
      </c>
      <c r="AO7" s="11" t="s">
        <v>38</v>
      </c>
      <c r="AP7" s="100"/>
      <c r="AQ7" s="11" t="s">
        <v>27</v>
      </c>
      <c r="AR7" s="11" t="s">
        <v>28</v>
      </c>
      <c r="AS7" s="11" t="s">
        <v>29</v>
      </c>
      <c r="AT7" s="11" t="s">
        <v>30</v>
      </c>
      <c r="AU7" s="11" t="s">
        <v>31</v>
      </c>
      <c r="AV7" s="11" t="s">
        <v>32</v>
      </c>
      <c r="AW7" s="11" t="s">
        <v>33</v>
      </c>
      <c r="AX7" s="11" t="s">
        <v>34</v>
      </c>
      <c r="AY7" s="11" t="s">
        <v>35</v>
      </c>
      <c r="AZ7" s="11" t="s">
        <v>36</v>
      </c>
      <c r="BA7" s="11" t="s">
        <v>37</v>
      </c>
      <c r="BB7" s="11" t="s">
        <v>38</v>
      </c>
      <c r="BC7" s="100"/>
      <c r="BD7" s="11" t="s">
        <v>27</v>
      </c>
      <c r="BE7" s="11" t="s">
        <v>28</v>
      </c>
      <c r="BF7" s="11" t="s">
        <v>29</v>
      </c>
      <c r="BG7" s="11" t="s">
        <v>30</v>
      </c>
      <c r="BH7" s="11" t="s">
        <v>31</v>
      </c>
      <c r="BI7" s="11" t="s">
        <v>32</v>
      </c>
      <c r="BJ7" s="11" t="s">
        <v>33</v>
      </c>
      <c r="BK7" s="11" t="s">
        <v>34</v>
      </c>
      <c r="BL7" s="11" t="s">
        <v>35</v>
      </c>
      <c r="BM7" s="11" t="s">
        <v>36</v>
      </c>
      <c r="BN7" s="11" t="s">
        <v>37</v>
      </c>
      <c r="BO7" s="11" t="s">
        <v>38</v>
      </c>
      <c r="BP7" s="100"/>
      <c r="BQ7" s="11" t="s">
        <v>27</v>
      </c>
      <c r="BR7" s="11" t="s">
        <v>28</v>
      </c>
      <c r="BS7" s="11" t="s">
        <v>29</v>
      </c>
      <c r="BT7" s="11" t="s">
        <v>30</v>
      </c>
      <c r="BU7" s="11" t="s">
        <v>31</v>
      </c>
      <c r="BV7" s="11" t="s">
        <v>32</v>
      </c>
      <c r="BW7" s="11" t="s">
        <v>33</v>
      </c>
      <c r="BX7" s="11" t="s">
        <v>34</v>
      </c>
      <c r="BY7" s="11" t="s">
        <v>35</v>
      </c>
      <c r="BZ7" s="11" t="s">
        <v>36</v>
      </c>
      <c r="CA7" s="11" t="s">
        <v>37</v>
      </c>
      <c r="CB7" s="11" t="s">
        <v>38</v>
      </c>
      <c r="CC7" s="100"/>
      <c r="CD7" s="11" t="s">
        <v>27</v>
      </c>
      <c r="CE7" s="11" t="s">
        <v>28</v>
      </c>
      <c r="CF7" s="11" t="s">
        <v>29</v>
      </c>
      <c r="CG7" s="11" t="s">
        <v>30</v>
      </c>
      <c r="CH7" s="11" t="s">
        <v>31</v>
      </c>
      <c r="CI7" s="11" t="s">
        <v>32</v>
      </c>
      <c r="CJ7" s="11" t="s">
        <v>33</v>
      </c>
      <c r="CK7" s="11" t="s">
        <v>34</v>
      </c>
      <c r="CL7" s="11" t="s">
        <v>35</v>
      </c>
      <c r="CM7" s="11" t="s">
        <v>36</v>
      </c>
      <c r="CN7" s="11" t="s">
        <v>37</v>
      </c>
      <c r="CO7" s="11" t="s">
        <v>38</v>
      </c>
      <c r="CP7" s="100"/>
      <c r="CQ7" s="11" t="s">
        <v>27</v>
      </c>
      <c r="CR7" s="11" t="s">
        <v>28</v>
      </c>
      <c r="CS7" s="11" t="s">
        <v>29</v>
      </c>
      <c r="CT7" s="11" t="s">
        <v>30</v>
      </c>
      <c r="CU7" s="11" t="s">
        <v>31</v>
      </c>
      <c r="CV7" s="11" t="s">
        <v>32</v>
      </c>
      <c r="CW7" s="11" t="s">
        <v>33</v>
      </c>
      <c r="CX7" s="11" t="s">
        <v>34</v>
      </c>
      <c r="CY7" s="11" t="s">
        <v>35</v>
      </c>
      <c r="CZ7" s="11" t="s">
        <v>36</v>
      </c>
      <c r="DA7" s="11" t="s">
        <v>37</v>
      </c>
      <c r="DB7" s="11" t="s">
        <v>38</v>
      </c>
      <c r="DC7" s="100"/>
      <c r="DD7" s="11" t="s">
        <v>27</v>
      </c>
      <c r="DE7" s="11" t="s">
        <v>28</v>
      </c>
      <c r="DF7" s="11" t="s">
        <v>29</v>
      </c>
      <c r="DG7" s="11" t="s">
        <v>30</v>
      </c>
      <c r="DH7" s="11" t="s">
        <v>31</v>
      </c>
      <c r="DI7" s="11" t="s">
        <v>32</v>
      </c>
      <c r="DJ7" s="11" t="s">
        <v>33</v>
      </c>
      <c r="DK7" s="11" t="s">
        <v>34</v>
      </c>
      <c r="DL7" s="11" t="s">
        <v>35</v>
      </c>
      <c r="DM7" s="11" t="s">
        <v>36</v>
      </c>
      <c r="DN7" s="11" t="s">
        <v>37</v>
      </c>
      <c r="DO7" s="11" t="s">
        <v>38</v>
      </c>
      <c r="DP7" s="100"/>
      <c r="DQ7" s="11" t="s">
        <v>27</v>
      </c>
      <c r="DR7" s="11" t="s">
        <v>28</v>
      </c>
      <c r="DS7" s="11" t="s">
        <v>29</v>
      </c>
      <c r="DT7" s="11" t="s">
        <v>30</v>
      </c>
      <c r="DU7" s="11" t="s">
        <v>31</v>
      </c>
      <c r="DV7" s="11" t="s">
        <v>32</v>
      </c>
      <c r="DW7" s="11" t="s">
        <v>33</v>
      </c>
      <c r="DX7" s="11" t="s">
        <v>34</v>
      </c>
      <c r="DY7" s="11" t="s">
        <v>35</v>
      </c>
      <c r="DZ7" s="11" t="s">
        <v>36</v>
      </c>
      <c r="EA7" s="11" t="s">
        <v>37</v>
      </c>
      <c r="EB7" s="11" t="s">
        <v>38</v>
      </c>
      <c r="EC7" s="100"/>
      <c r="ED7" s="11" t="s">
        <v>27</v>
      </c>
      <c r="EE7" s="11" t="s">
        <v>28</v>
      </c>
      <c r="EF7" s="11" t="s">
        <v>29</v>
      </c>
      <c r="EG7" s="11" t="s">
        <v>30</v>
      </c>
      <c r="EH7" s="11" t="s">
        <v>31</v>
      </c>
      <c r="EI7" s="11" t="s">
        <v>32</v>
      </c>
      <c r="EJ7" s="11" t="s">
        <v>33</v>
      </c>
      <c r="EK7" s="11" t="s">
        <v>34</v>
      </c>
      <c r="EL7" s="11" t="s">
        <v>35</v>
      </c>
      <c r="EM7" s="11" t="s">
        <v>36</v>
      </c>
      <c r="EN7" s="11" t="s">
        <v>37</v>
      </c>
      <c r="EO7" s="11" t="s">
        <v>38</v>
      </c>
      <c r="EP7" s="100"/>
      <c r="EQ7" s="11" t="s">
        <v>27</v>
      </c>
      <c r="ER7" s="11" t="s">
        <v>28</v>
      </c>
      <c r="ES7" s="11" t="s">
        <v>29</v>
      </c>
      <c r="ET7" s="11" t="s">
        <v>30</v>
      </c>
      <c r="EU7" s="11" t="s">
        <v>31</v>
      </c>
      <c r="EV7" s="11" t="s">
        <v>32</v>
      </c>
      <c r="EW7" s="11" t="s">
        <v>33</v>
      </c>
      <c r="EX7" s="11" t="s">
        <v>34</v>
      </c>
      <c r="EY7" s="11" t="s">
        <v>35</v>
      </c>
      <c r="EZ7" s="11" t="s">
        <v>36</v>
      </c>
      <c r="FA7" s="11" t="s">
        <v>37</v>
      </c>
      <c r="FB7" s="11" t="s">
        <v>38</v>
      </c>
      <c r="FC7" s="100"/>
      <c r="FD7" s="11" t="s">
        <v>27</v>
      </c>
      <c r="FE7" s="11" t="s">
        <v>28</v>
      </c>
      <c r="FF7" s="11" t="s">
        <v>29</v>
      </c>
      <c r="FG7" s="11" t="s">
        <v>30</v>
      </c>
      <c r="FH7" s="11" t="s">
        <v>31</v>
      </c>
      <c r="FI7" s="11" t="s">
        <v>32</v>
      </c>
      <c r="FJ7" s="11" t="s">
        <v>33</v>
      </c>
      <c r="FK7" s="11" t="s">
        <v>34</v>
      </c>
      <c r="FL7" s="11" t="s">
        <v>35</v>
      </c>
      <c r="FM7" s="11" t="s">
        <v>36</v>
      </c>
      <c r="FN7" s="11" t="s">
        <v>37</v>
      </c>
      <c r="FO7" s="11" t="s">
        <v>38</v>
      </c>
      <c r="FP7" s="100"/>
    </row>
    <row r="8" spans="1:172" ht="15" customHeight="1">
      <c r="B8" s="12" t="s">
        <v>39</v>
      </c>
      <c r="C8" s="13" t="s">
        <v>40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89">
        <v>207031.47</v>
      </c>
      <c r="CE8" s="89">
        <v>175549.96</v>
      </c>
      <c r="CF8" s="89">
        <v>184861.98</v>
      </c>
      <c r="CG8" s="89">
        <v>207715.72</v>
      </c>
      <c r="CH8" s="89">
        <v>216672.41</v>
      </c>
      <c r="CI8" s="89">
        <v>208528.98</v>
      </c>
      <c r="CJ8" s="89">
        <v>210997.88</v>
      </c>
      <c r="CK8" s="89">
        <v>206197.52</v>
      </c>
      <c r="CL8" s="89">
        <v>213792.64000000001</v>
      </c>
      <c r="CM8" s="89">
        <v>225317.32</v>
      </c>
      <c r="CN8" s="89">
        <v>213022.76</v>
      </c>
      <c r="CO8" s="89">
        <v>224840.35</v>
      </c>
      <c r="CP8" s="89">
        <f>+SUM(CD8:CO8)</f>
        <v>2494528.9900000002</v>
      </c>
      <c r="CQ8" s="89">
        <v>201097.56</v>
      </c>
      <c r="CR8" s="14">
        <v>182133.72</v>
      </c>
      <c r="CS8" s="14">
        <v>167117.17000000001</v>
      </c>
      <c r="CT8" s="14">
        <v>147841.57</v>
      </c>
      <c r="CU8" s="14">
        <v>123081.92</v>
      </c>
      <c r="CV8" s="14">
        <v>189281.15</v>
      </c>
      <c r="CW8" s="14">
        <v>210512.9</v>
      </c>
      <c r="CX8" s="14">
        <v>215035.62</v>
      </c>
      <c r="CY8" s="14">
        <v>203485.97</v>
      </c>
      <c r="CZ8" s="89">
        <v>236977.34</v>
      </c>
      <c r="DA8" s="89">
        <v>250858.99</v>
      </c>
      <c r="DB8" s="14">
        <v>255377.97</v>
      </c>
      <c r="DC8" s="14">
        <f>+SUM(CQ8:DB8)</f>
        <v>2382801.8800000004</v>
      </c>
      <c r="DD8" s="14">
        <v>223116.19</v>
      </c>
      <c r="DE8" s="14">
        <v>204043.33</v>
      </c>
      <c r="DF8" s="14">
        <v>248772.03</v>
      </c>
      <c r="DG8" s="14">
        <v>183010.32</v>
      </c>
      <c r="DH8" s="14">
        <v>237930.28</v>
      </c>
      <c r="DI8" s="14">
        <v>236842.36</v>
      </c>
      <c r="DJ8" s="14">
        <v>223442.42</v>
      </c>
      <c r="DK8" s="89">
        <v>246503.25</v>
      </c>
      <c r="DL8" s="89">
        <v>225443.54650000008</v>
      </c>
      <c r="DM8" s="89">
        <v>254019.31</v>
      </c>
      <c r="DN8" s="89">
        <v>243747.81</v>
      </c>
      <c r="DO8" s="89">
        <v>259480.02</v>
      </c>
      <c r="DP8" s="89">
        <f>+SUM(DD8:DO8)</f>
        <v>2786350.8665000005</v>
      </c>
      <c r="DQ8" s="89">
        <v>223606.28</v>
      </c>
      <c r="DR8" s="89">
        <v>198504.72</v>
      </c>
      <c r="DS8" s="89">
        <v>215965.92</v>
      </c>
      <c r="DT8" s="14">
        <v>193144.30809999999</v>
      </c>
      <c r="DU8" s="14">
        <v>242424.98</v>
      </c>
      <c r="DV8" s="14">
        <v>249592.45</v>
      </c>
      <c r="DW8" s="14">
        <v>253917.13</v>
      </c>
      <c r="DX8" s="14">
        <v>245223.06</v>
      </c>
      <c r="DY8" s="14">
        <v>242362.41</v>
      </c>
      <c r="DZ8" s="14">
        <v>232807.64</v>
      </c>
      <c r="EA8" s="14">
        <v>241783.43</v>
      </c>
      <c r="EB8" s="14">
        <v>236848.24</v>
      </c>
      <c r="EC8" s="14">
        <f>+SUM(DQ8:EB8)</f>
        <v>2776180.5680999998</v>
      </c>
      <c r="ED8" s="89">
        <v>225940.92</v>
      </c>
      <c r="EE8" s="89">
        <v>199012.86</v>
      </c>
      <c r="EF8" s="89">
        <v>215878.86</v>
      </c>
      <c r="EG8" s="14">
        <v>173835.1</v>
      </c>
      <c r="EH8" s="14">
        <v>196604.53</v>
      </c>
      <c r="EI8" s="14">
        <v>214728.39</v>
      </c>
      <c r="EJ8" s="14">
        <v>205408.33</v>
      </c>
      <c r="EK8" s="14">
        <v>172507.15</v>
      </c>
      <c r="EL8" s="14">
        <v>211706.08</v>
      </c>
      <c r="EM8" s="14">
        <v>214319.18</v>
      </c>
      <c r="EN8" s="14">
        <v>184358.59</v>
      </c>
      <c r="EO8" s="14">
        <v>213570.87</v>
      </c>
      <c r="EP8" s="14">
        <f>+SUM(ED8:EO8)</f>
        <v>2427870.8600000003</v>
      </c>
      <c r="EQ8" s="89">
        <v>186571.48</v>
      </c>
      <c r="ER8" s="89">
        <v>179625.78</v>
      </c>
      <c r="ES8" s="89">
        <v>177178.27</v>
      </c>
      <c r="ET8" s="14">
        <v>190331.78</v>
      </c>
      <c r="EU8" s="14">
        <v>200837.59</v>
      </c>
      <c r="EV8" s="14">
        <v>187028</v>
      </c>
      <c r="EW8" s="14">
        <v>223683</v>
      </c>
      <c r="EX8" s="14">
        <v>223503.26</v>
      </c>
      <c r="EY8" s="14">
        <v>199960.72</v>
      </c>
      <c r="EZ8" s="14">
        <v>219029.32</v>
      </c>
      <c r="FA8" s="14">
        <v>221080.85</v>
      </c>
      <c r="FB8" s="14">
        <v>238524.14</v>
      </c>
      <c r="FC8" s="14">
        <f>+SUM(EQ8:FB8)</f>
        <v>2447354.19</v>
      </c>
      <c r="FD8" s="89">
        <v>235710.95</v>
      </c>
      <c r="FE8" s="89">
        <v>199722.06</v>
      </c>
      <c r="FF8" s="89"/>
      <c r="FG8" s="14"/>
      <c r="FH8" s="14"/>
      <c r="FI8" s="14"/>
      <c r="FJ8" s="14"/>
      <c r="FK8" s="14"/>
      <c r="FL8" s="14"/>
      <c r="FM8" s="14"/>
      <c r="FN8" s="14"/>
      <c r="FO8" s="14"/>
      <c r="FP8" s="14">
        <f>+SUM(FD8:FO8)</f>
        <v>435433.01</v>
      </c>
    </row>
    <row r="9" spans="1:172" ht="14.25">
      <c r="B9" s="12" t="s">
        <v>41</v>
      </c>
      <c r="C9" s="13" t="s">
        <v>42</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89">
        <v>27962345.09</v>
      </c>
      <c r="CE9" s="89">
        <v>21938737.57</v>
      </c>
      <c r="CF9" s="89">
        <v>22664686.719999999</v>
      </c>
      <c r="CG9" s="89">
        <v>29903570.59</v>
      </c>
      <c r="CH9" s="89">
        <v>28855641.02</v>
      </c>
      <c r="CI9" s="89">
        <v>29655305.940000001</v>
      </c>
      <c r="CJ9" s="89">
        <v>27865576.440000001</v>
      </c>
      <c r="CK9" s="89">
        <v>27731868.25</v>
      </c>
      <c r="CL9" s="89">
        <v>27396748.440000001</v>
      </c>
      <c r="CM9" s="89">
        <v>30298059.82</v>
      </c>
      <c r="CN9" s="89">
        <v>29627095.440000001</v>
      </c>
      <c r="CO9" s="89">
        <v>31516255.079999998</v>
      </c>
      <c r="CP9" s="89">
        <f t="shared" ref="CP9:CP14" si="6">+SUM(CD9:CO9)</f>
        <v>335415890.39999998</v>
      </c>
      <c r="CQ9" s="89">
        <v>29007046.210000001</v>
      </c>
      <c r="CR9" s="14">
        <v>26194594.550000001</v>
      </c>
      <c r="CS9" s="14">
        <v>23042911.260000002</v>
      </c>
      <c r="CT9" s="14">
        <v>22756360.82</v>
      </c>
      <c r="CU9" s="14">
        <v>17947258.02</v>
      </c>
      <c r="CV9" s="14">
        <v>25427145.149999999</v>
      </c>
      <c r="CW9" s="14">
        <v>31554311.199999999</v>
      </c>
      <c r="CX9" s="14">
        <v>30363810.18</v>
      </c>
      <c r="CY9" s="14">
        <v>26967689.109999999</v>
      </c>
      <c r="CZ9" s="89">
        <v>33398434.609999999</v>
      </c>
      <c r="DA9" s="89">
        <v>35638536.380000003</v>
      </c>
      <c r="DB9" s="14">
        <v>35314239.219999999</v>
      </c>
      <c r="DC9" s="14">
        <f t="shared" ref="DC9:DC14" si="7">+SUM(CQ9:DB9)</f>
        <v>337612336.71000004</v>
      </c>
      <c r="DD9" s="14">
        <v>31790920.739999998</v>
      </c>
      <c r="DE9" s="14">
        <v>28665920.350000001</v>
      </c>
      <c r="DF9" s="14">
        <v>33232641.52</v>
      </c>
      <c r="DG9" s="14">
        <v>25788202.449999999</v>
      </c>
      <c r="DH9" s="14">
        <v>35558581.960000001</v>
      </c>
      <c r="DI9" s="14">
        <v>33599734.350000001</v>
      </c>
      <c r="DJ9" s="14">
        <v>35145072.609999999</v>
      </c>
      <c r="DK9" s="89">
        <v>36140433.07</v>
      </c>
      <c r="DL9" s="89">
        <v>34630930.218400002</v>
      </c>
      <c r="DM9" s="89">
        <v>37869502.399999999</v>
      </c>
      <c r="DN9" s="89">
        <v>36213706.5</v>
      </c>
      <c r="DO9" s="89">
        <v>38766875.640000001</v>
      </c>
      <c r="DP9" s="89">
        <f t="shared" ref="DP9:DP14" si="8">+SUM(DD9:DO9)</f>
        <v>407402521.80839998</v>
      </c>
      <c r="DQ9" s="89">
        <v>33033365.93</v>
      </c>
      <c r="DR9" s="89">
        <v>28648308.18</v>
      </c>
      <c r="DS9" s="89">
        <v>32948232.640000001</v>
      </c>
      <c r="DT9" s="14">
        <v>28335425.7817</v>
      </c>
      <c r="DU9" s="14">
        <v>34295690.299999997</v>
      </c>
      <c r="DV9" s="14">
        <v>35116149.079999998</v>
      </c>
      <c r="DW9" s="14">
        <v>38208231.149999999</v>
      </c>
      <c r="DX9" s="14">
        <v>37342451.5</v>
      </c>
      <c r="DY9" s="14">
        <v>35948486.420000002</v>
      </c>
      <c r="DZ9" s="14">
        <v>35493021.390000001</v>
      </c>
      <c r="EA9" s="14">
        <v>35553755.57</v>
      </c>
      <c r="EB9" s="14">
        <v>35044916.18</v>
      </c>
      <c r="EC9" s="14">
        <f t="shared" ref="EC9:EC14" si="9">+SUM(DQ9:EB9)</f>
        <v>409968034.12169999</v>
      </c>
      <c r="ED9" s="89">
        <v>34756490.380000003</v>
      </c>
      <c r="EE9" s="89">
        <v>28318650.100000001</v>
      </c>
      <c r="EF9" s="89">
        <v>31375551.420000002</v>
      </c>
      <c r="EG9" s="14">
        <v>26558685.149999999</v>
      </c>
      <c r="EH9" s="14">
        <v>28208760.68</v>
      </c>
      <c r="EI9" s="14">
        <v>31730366.489999998</v>
      </c>
      <c r="EJ9" s="14">
        <v>32005085.949999999</v>
      </c>
      <c r="EK9" s="14">
        <v>24837610.710000001</v>
      </c>
      <c r="EL9" s="14">
        <v>32317658.239999998</v>
      </c>
      <c r="EM9" s="14">
        <v>31721800.309999999</v>
      </c>
      <c r="EN9" s="14">
        <v>28695120.670000002</v>
      </c>
      <c r="EO9" s="14">
        <v>31499190.02</v>
      </c>
      <c r="EP9" s="14">
        <f t="shared" ref="EP9:EP14" si="10">+SUM(ED9:EO9)</f>
        <v>362024970.12</v>
      </c>
      <c r="EQ9" s="89">
        <v>30409769.91</v>
      </c>
      <c r="ER9" s="89">
        <v>28232548.5</v>
      </c>
      <c r="ES9" s="89">
        <v>23672899.059999999</v>
      </c>
      <c r="ET9" s="14">
        <v>23668562.32</v>
      </c>
      <c r="EU9" s="14">
        <v>26947722.640000001</v>
      </c>
      <c r="EV9" s="14">
        <v>20949320</v>
      </c>
      <c r="EW9" s="14">
        <v>31367834</v>
      </c>
      <c r="EX9" s="14">
        <v>30289402.920000002</v>
      </c>
      <c r="EY9" s="14">
        <v>28726620.010000002</v>
      </c>
      <c r="EZ9" s="14">
        <v>29223489.989999998</v>
      </c>
      <c r="FA9" s="14">
        <v>32386938.050000001</v>
      </c>
      <c r="FB9" s="14">
        <v>33287090.710000001</v>
      </c>
      <c r="FC9" s="14">
        <f t="shared" ref="FC9:FC14" si="11">+SUM(EQ9:FB9)</f>
        <v>339162198.11000001</v>
      </c>
      <c r="FD9" s="89">
        <v>34012463.950000003</v>
      </c>
      <c r="FE9" s="89">
        <v>25924701.620000001</v>
      </c>
      <c r="FF9" s="89"/>
      <c r="FG9" s="14"/>
      <c r="FH9" s="14"/>
      <c r="FI9" s="14"/>
      <c r="FJ9" s="14"/>
      <c r="FK9" s="14"/>
      <c r="FL9" s="14"/>
      <c r="FM9" s="14"/>
      <c r="FN9" s="14"/>
      <c r="FO9" s="14"/>
      <c r="FP9" s="14">
        <f t="shared" ref="FP9:FP14" si="12">+SUM(FD9:FO9)</f>
        <v>59937165.570000008</v>
      </c>
    </row>
    <row r="10" spans="1:172" ht="14.25">
      <c r="B10" s="12" t="s">
        <v>43</v>
      </c>
      <c r="C10" s="13" t="s">
        <v>44</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89">
        <v>0</v>
      </c>
      <c r="CE10" s="89">
        <v>0</v>
      </c>
      <c r="CF10" s="89">
        <v>0</v>
      </c>
      <c r="CG10" s="89">
        <v>226</v>
      </c>
      <c r="CH10" s="89">
        <v>69</v>
      </c>
      <c r="CI10" s="89">
        <v>130</v>
      </c>
      <c r="CJ10" s="89">
        <v>211</v>
      </c>
      <c r="CK10" s="89">
        <v>175</v>
      </c>
      <c r="CL10" s="89">
        <v>88</v>
      </c>
      <c r="CM10" s="89">
        <v>331</v>
      </c>
      <c r="CN10" s="89">
        <v>126</v>
      </c>
      <c r="CO10" s="89">
        <v>0</v>
      </c>
      <c r="CP10" s="89">
        <f t="shared" si="6"/>
        <v>1356</v>
      </c>
      <c r="CQ10" s="89">
        <v>0</v>
      </c>
      <c r="CR10" s="14">
        <v>0</v>
      </c>
      <c r="CS10" s="14">
        <v>0</v>
      </c>
      <c r="CT10" s="14">
        <v>0</v>
      </c>
      <c r="CU10" s="14">
        <v>0</v>
      </c>
      <c r="CV10" s="14">
        <v>0</v>
      </c>
      <c r="CW10" s="14">
        <v>0</v>
      </c>
      <c r="CX10" s="14">
        <v>0</v>
      </c>
      <c r="CY10" s="14">
        <v>0</v>
      </c>
      <c r="CZ10" s="89">
        <v>0</v>
      </c>
      <c r="DA10" s="89">
        <v>0</v>
      </c>
      <c r="DB10" s="14">
        <v>0</v>
      </c>
      <c r="DC10" s="14">
        <f t="shared" si="7"/>
        <v>0</v>
      </c>
      <c r="DD10" s="14">
        <v>0</v>
      </c>
      <c r="DE10" s="14">
        <v>0</v>
      </c>
      <c r="DF10" s="14">
        <v>0</v>
      </c>
      <c r="DG10" s="14">
        <v>0</v>
      </c>
      <c r="DH10" s="14">
        <v>0</v>
      </c>
      <c r="DI10" s="14">
        <v>0</v>
      </c>
      <c r="DJ10" s="14">
        <v>0</v>
      </c>
      <c r="DK10" s="89">
        <v>0</v>
      </c>
      <c r="DL10" s="89">
        <v>0</v>
      </c>
      <c r="DM10" s="89">
        <v>0</v>
      </c>
      <c r="DN10" s="89">
        <v>0</v>
      </c>
      <c r="DO10" s="89">
        <v>0</v>
      </c>
      <c r="DP10" s="89">
        <f t="shared" si="8"/>
        <v>0</v>
      </c>
      <c r="DQ10" s="89">
        <v>0</v>
      </c>
      <c r="DR10" s="89"/>
      <c r="DS10" s="89"/>
      <c r="DT10" s="14"/>
      <c r="DU10" s="14"/>
      <c r="DV10" s="14"/>
      <c r="DW10" s="14"/>
      <c r="DX10" s="14"/>
      <c r="DY10" s="14"/>
      <c r="DZ10" s="14"/>
      <c r="EA10" s="14"/>
      <c r="EB10" s="14"/>
      <c r="EC10" s="14">
        <f t="shared" si="9"/>
        <v>0</v>
      </c>
      <c r="ED10" s="89"/>
      <c r="EE10" s="89"/>
      <c r="EF10" s="89"/>
      <c r="EG10" s="14"/>
      <c r="EH10" s="14"/>
      <c r="EI10" s="14"/>
      <c r="EJ10" s="14"/>
      <c r="EK10" s="14"/>
      <c r="EL10" s="14"/>
      <c r="EM10" s="14"/>
      <c r="EN10" s="14"/>
      <c r="EO10" s="14"/>
      <c r="EP10" s="14">
        <f t="shared" si="10"/>
        <v>0</v>
      </c>
      <c r="EQ10" s="89"/>
      <c r="ER10" s="89"/>
      <c r="ES10" s="89"/>
      <c r="ET10" s="14"/>
      <c r="EU10" s="14"/>
      <c r="EV10" s="14"/>
      <c r="EW10" s="14"/>
      <c r="EX10" s="14"/>
      <c r="EY10" s="14"/>
      <c r="EZ10" s="14"/>
      <c r="FA10" s="14"/>
      <c r="FB10" s="14"/>
      <c r="FC10" s="14">
        <f t="shared" si="11"/>
        <v>0</v>
      </c>
      <c r="FD10" s="89"/>
      <c r="FE10" s="89"/>
      <c r="FF10" s="89"/>
      <c r="FG10" s="14"/>
      <c r="FH10" s="14"/>
      <c r="FI10" s="14"/>
      <c r="FJ10" s="14"/>
      <c r="FK10" s="14"/>
      <c r="FL10" s="14"/>
      <c r="FM10" s="14"/>
      <c r="FN10" s="14"/>
      <c r="FO10" s="14"/>
      <c r="FP10" s="14">
        <f t="shared" si="12"/>
        <v>0</v>
      </c>
    </row>
    <row r="11" spans="1:172" ht="14.25">
      <c r="B11" s="12" t="s">
        <v>45</v>
      </c>
      <c r="C11" s="13" t="s">
        <v>46</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89">
        <v>0</v>
      </c>
      <c r="CE11" s="89">
        <v>0</v>
      </c>
      <c r="CF11" s="89">
        <v>0</v>
      </c>
      <c r="CG11" s="89">
        <v>147076</v>
      </c>
      <c r="CH11" s="89">
        <v>31208</v>
      </c>
      <c r="CI11" s="89">
        <v>58764</v>
      </c>
      <c r="CJ11" s="89">
        <v>140104</v>
      </c>
      <c r="CK11" s="89">
        <v>72376</v>
      </c>
      <c r="CL11" s="89">
        <v>38180</v>
      </c>
      <c r="CM11" s="89">
        <v>151392</v>
      </c>
      <c r="CN11" s="89">
        <v>59096</v>
      </c>
      <c r="CO11" s="89">
        <v>0</v>
      </c>
      <c r="CP11" s="89">
        <f t="shared" si="6"/>
        <v>698196</v>
      </c>
      <c r="CQ11" s="89">
        <v>0</v>
      </c>
      <c r="CR11" s="14">
        <v>0</v>
      </c>
      <c r="CS11" s="14">
        <v>0</v>
      </c>
      <c r="CT11" s="14">
        <v>0</v>
      </c>
      <c r="CU11" s="14">
        <v>0</v>
      </c>
      <c r="CV11" s="14">
        <v>0</v>
      </c>
      <c r="CW11" s="14">
        <v>0</v>
      </c>
      <c r="CX11" s="14">
        <v>0</v>
      </c>
      <c r="CY11" s="14">
        <v>0</v>
      </c>
      <c r="CZ11" s="89">
        <v>0</v>
      </c>
      <c r="DA11" s="89">
        <v>0</v>
      </c>
      <c r="DB11" s="14">
        <v>0</v>
      </c>
      <c r="DC11" s="14">
        <f t="shared" si="7"/>
        <v>0</v>
      </c>
      <c r="DD11" s="14">
        <v>0</v>
      </c>
      <c r="DE11" s="14">
        <v>0</v>
      </c>
      <c r="DF11" s="14">
        <v>0</v>
      </c>
      <c r="DG11" s="14">
        <v>0</v>
      </c>
      <c r="DH11" s="14">
        <v>0</v>
      </c>
      <c r="DI11" s="14">
        <v>0</v>
      </c>
      <c r="DJ11" s="14">
        <v>0</v>
      </c>
      <c r="DK11" s="89">
        <v>0</v>
      </c>
      <c r="DL11" s="89">
        <v>0</v>
      </c>
      <c r="DM11" s="89">
        <v>0</v>
      </c>
      <c r="DN11" s="89">
        <v>0</v>
      </c>
      <c r="DO11" s="89">
        <v>0</v>
      </c>
      <c r="DP11" s="89">
        <f t="shared" si="8"/>
        <v>0</v>
      </c>
      <c r="DQ11" s="89">
        <v>0</v>
      </c>
      <c r="DR11" s="89"/>
      <c r="DS11" s="89"/>
      <c r="DT11" s="14"/>
      <c r="DU11" s="14"/>
      <c r="DV11" s="14"/>
      <c r="DW11" s="14"/>
      <c r="DX11" s="14"/>
      <c r="DY11" s="14"/>
      <c r="DZ11" s="14"/>
      <c r="EA11" s="14"/>
      <c r="EB11" s="14"/>
      <c r="EC11" s="14">
        <f t="shared" si="9"/>
        <v>0</v>
      </c>
      <c r="ED11" s="89"/>
      <c r="EE11" s="89"/>
      <c r="EF11" s="89"/>
      <c r="EG11" s="14"/>
      <c r="EH11" s="14"/>
      <c r="EI11" s="14"/>
      <c r="EJ11" s="14"/>
      <c r="EK11" s="14"/>
      <c r="EL11" s="14"/>
      <c r="EM11" s="14"/>
      <c r="EN11" s="14"/>
      <c r="EO11" s="14"/>
      <c r="EP11" s="14">
        <f t="shared" si="10"/>
        <v>0</v>
      </c>
      <c r="EQ11" s="89"/>
      <c r="ER11" s="89"/>
      <c r="ES11" s="89"/>
      <c r="ET11" s="14"/>
      <c r="EU11" s="14"/>
      <c r="EV11" s="14"/>
      <c r="EW11" s="14"/>
      <c r="EX11" s="14"/>
      <c r="EY11" s="14"/>
      <c r="EZ11" s="14"/>
      <c r="FA11" s="14"/>
      <c r="FB11" s="14"/>
      <c r="FC11" s="14">
        <f t="shared" si="11"/>
        <v>0</v>
      </c>
      <c r="FD11" s="89"/>
      <c r="FE11" s="89"/>
      <c r="FF11" s="89"/>
      <c r="FG11" s="14"/>
      <c r="FH11" s="14"/>
      <c r="FI11" s="14"/>
      <c r="FJ11" s="14"/>
      <c r="FK11" s="14"/>
      <c r="FL11" s="14"/>
      <c r="FM11" s="14"/>
      <c r="FN11" s="14"/>
      <c r="FO11" s="14"/>
      <c r="FP11" s="14">
        <f t="shared" si="12"/>
        <v>0</v>
      </c>
    </row>
    <row r="12" spans="1:172" ht="14.25">
      <c r="B12" s="12" t="s">
        <v>47</v>
      </c>
      <c r="C12" s="13" t="s">
        <v>48</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89">
        <v>502254.59</v>
      </c>
      <c r="DA12" s="89">
        <v>520482.9</v>
      </c>
      <c r="DB12" s="14">
        <v>548396.49</v>
      </c>
      <c r="DC12" s="14">
        <f t="shared" si="7"/>
        <v>5103849.1400000006</v>
      </c>
      <c r="DD12" s="14">
        <v>494458.06</v>
      </c>
      <c r="DE12" s="14">
        <v>418544.88</v>
      </c>
      <c r="DF12" s="14">
        <v>501698.68</v>
      </c>
      <c r="DG12" s="14">
        <v>389815.33</v>
      </c>
      <c r="DH12" s="14">
        <v>517074.91</v>
      </c>
      <c r="DI12" s="14">
        <v>518431.3</v>
      </c>
      <c r="DJ12" s="14">
        <v>534589.86</v>
      </c>
      <c r="DK12" s="89">
        <v>537016.47</v>
      </c>
      <c r="DL12" s="89">
        <v>495422.01</v>
      </c>
      <c r="DM12" s="89">
        <v>580461.32999999996</v>
      </c>
      <c r="DN12" s="89">
        <v>538963.91</v>
      </c>
      <c r="DO12" s="89">
        <v>594203.19999999995</v>
      </c>
      <c r="DP12" s="89">
        <f t="shared" si="8"/>
        <v>6120679.9399999995</v>
      </c>
      <c r="DQ12" s="89">
        <v>507274.33</v>
      </c>
      <c r="DR12" s="89">
        <v>445362.66</v>
      </c>
      <c r="DS12" s="89">
        <v>531624.65</v>
      </c>
      <c r="DT12" s="14">
        <v>437095.64</v>
      </c>
      <c r="DU12" s="14">
        <v>530084.12</v>
      </c>
      <c r="DV12" s="14">
        <v>542744.31999999995</v>
      </c>
      <c r="DW12" s="14">
        <v>580122.55000000005</v>
      </c>
      <c r="DX12" s="14">
        <v>552171.79</v>
      </c>
      <c r="DY12" s="14">
        <v>539581.77</v>
      </c>
      <c r="DZ12" s="14">
        <v>534813.98</v>
      </c>
      <c r="EA12" s="14">
        <v>525109.68999999994</v>
      </c>
      <c r="EB12" s="14">
        <v>557929.68999999994</v>
      </c>
      <c r="EC12" s="14">
        <f t="shared" si="9"/>
        <v>6283915.1899999995</v>
      </c>
      <c r="ED12" s="89">
        <v>524009.24</v>
      </c>
      <c r="EE12" s="89">
        <v>440121.86</v>
      </c>
      <c r="EF12" s="89">
        <v>486786.85</v>
      </c>
      <c r="EG12" s="14">
        <v>448383.05</v>
      </c>
      <c r="EH12" s="14">
        <v>415306</v>
      </c>
      <c r="EI12" s="14">
        <v>470945.98</v>
      </c>
      <c r="EJ12" s="14">
        <v>466971.56</v>
      </c>
      <c r="EK12" s="14">
        <v>403463.41</v>
      </c>
      <c r="EL12" s="14">
        <v>481024.01</v>
      </c>
      <c r="EM12" s="14">
        <v>491544.67</v>
      </c>
      <c r="EN12" s="14">
        <v>450536.51</v>
      </c>
      <c r="EO12" s="14">
        <v>508770.5</v>
      </c>
      <c r="EP12" s="14">
        <f t="shared" si="10"/>
        <v>5587863.6399999997</v>
      </c>
      <c r="EQ12" s="89">
        <v>484090.42</v>
      </c>
      <c r="ER12" s="89">
        <v>446833.68</v>
      </c>
      <c r="ES12" s="89">
        <v>813738.11</v>
      </c>
      <c r="ET12" s="14">
        <v>389858.52</v>
      </c>
      <c r="EU12" s="14">
        <v>400381.62</v>
      </c>
      <c r="EV12" s="14">
        <v>337558.65</v>
      </c>
      <c r="EW12" s="14">
        <v>479076</v>
      </c>
      <c r="EX12" s="14">
        <v>474071.8</v>
      </c>
      <c r="EY12" s="14">
        <v>432077.25</v>
      </c>
      <c r="EZ12" s="14">
        <v>494526.89</v>
      </c>
      <c r="FA12" s="14">
        <v>501281.52</v>
      </c>
      <c r="FB12" s="14">
        <v>544126.73</v>
      </c>
      <c r="FC12" s="14">
        <f t="shared" si="11"/>
        <v>5797621.1899999995</v>
      </c>
      <c r="FD12" s="89">
        <v>535548.43999999994</v>
      </c>
      <c r="FE12" s="89">
        <v>438618.31</v>
      </c>
      <c r="FF12" s="89"/>
      <c r="FG12" s="14"/>
      <c r="FH12" s="14"/>
      <c r="FI12" s="14"/>
      <c r="FJ12" s="14"/>
      <c r="FK12" s="14"/>
      <c r="FL12" s="14"/>
      <c r="FM12" s="14"/>
      <c r="FN12" s="14"/>
      <c r="FO12" s="14"/>
      <c r="FP12" s="14">
        <f t="shared" si="12"/>
        <v>974166.75</v>
      </c>
    </row>
    <row r="13" spans="1:172" ht="14.25">
      <c r="B13" s="12" t="s">
        <v>49</v>
      </c>
      <c r="C13" s="13" t="s">
        <v>48</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89">
        <v>578581.64</v>
      </c>
      <c r="DA13" s="89">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89">
        <v>626310.56000000006</v>
      </c>
      <c r="DL13" s="89">
        <v>603144.86</v>
      </c>
      <c r="DM13" s="89">
        <v>655548.39</v>
      </c>
      <c r="DN13" s="89">
        <v>628099.31999999995</v>
      </c>
      <c r="DO13" s="89">
        <v>672136.36</v>
      </c>
      <c r="DP13" s="89">
        <f t="shared" si="8"/>
        <v>7081836.9200000009</v>
      </c>
      <c r="DQ13" s="89">
        <v>574903.05000000005</v>
      </c>
      <c r="DR13" s="89">
        <v>501849.69</v>
      </c>
      <c r="DS13" s="89">
        <v>579628.81000000006</v>
      </c>
      <c r="DT13" s="14">
        <v>498803.02</v>
      </c>
      <c r="DU13" s="14">
        <v>602189.21</v>
      </c>
      <c r="DV13" s="14">
        <v>609200.16</v>
      </c>
      <c r="DW13" s="14">
        <v>656502.56000000006</v>
      </c>
      <c r="DX13" s="14">
        <v>644455.34</v>
      </c>
      <c r="DY13" s="14">
        <v>620676.15</v>
      </c>
      <c r="DZ13" s="14">
        <v>612159.06000000006</v>
      </c>
      <c r="EA13" s="14">
        <v>613835.67000000004</v>
      </c>
      <c r="EB13" s="14">
        <v>605986.32999999996</v>
      </c>
      <c r="EC13" s="14">
        <f t="shared" si="9"/>
        <v>7120189.0500000007</v>
      </c>
      <c r="ED13" s="89">
        <v>605045</v>
      </c>
      <c r="EE13" s="89">
        <v>492853.46</v>
      </c>
      <c r="EF13" s="89">
        <v>541714.46</v>
      </c>
      <c r="EG13" s="14">
        <v>461711.13</v>
      </c>
      <c r="EH13" s="14">
        <v>491905.96</v>
      </c>
      <c r="EI13" s="14">
        <v>549672.55000000005</v>
      </c>
      <c r="EJ13" s="14">
        <v>551737.17000000004</v>
      </c>
      <c r="EK13" s="14">
        <v>426051.76</v>
      </c>
      <c r="EL13" s="14">
        <v>564462.17000000004</v>
      </c>
      <c r="EM13" s="14">
        <v>550533.54</v>
      </c>
      <c r="EN13" s="14">
        <v>502967.49</v>
      </c>
      <c r="EO13" s="14">
        <v>546097.14</v>
      </c>
      <c r="EP13" s="14">
        <f t="shared" si="10"/>
        <v>6284751.8299999991</v>
      </c>
      <c r="EQ13" s="89">
        <v>532040.42000000004</v>
      </c>
      <c r="ER13" s="89">
        <v>492293.65</v>
      </c>
      <c r="ES13" s="89">
        <v>419536.16</v>
      </c>
      <c r="ET13" s="14">
        <v>418954.78</v>
      </c>
      <c r="EU13" s="14">
        <v>478924.38</v>
      </c>
      <c r="EV13" s="14">
        <v>368320.6</v>
      </c>
      <c r="EW13" s="14">
        <v>555070</v>
      </c>
      <c r="EX13" s="14">
        <v>528032.52</v>
      </c>
      <c r="EY13" s="14">
        <v>499345.13</v>
      </c>
      <c r="EZ13" s="14">
        <v>507837.1</v>
      </c>
      <c r="FA13" s="14">
        <v>562527.98</v>
      </c>
      <c r="FB13" s="14">
        <v>570975.89</v>
      </c>
      <c r="FC13" s="14">
        <f t="shared" si="11"/>
        <v>5933858.6100000003</v>
      </c>
      <c r="FD13" s="89">
        <v>588587.81999999995</v>
      </c>
      <c r="FE13" s="89">
        <v>451159.55</v>
      </c>
      <c r="FF13" s="89"/>
      <c r="FG13" s="14"/>
      <c r="FH13" s="14"/>
      <c r="FI13" s="14"/>
      <c r="FJ13" s="14"/>
      <c r="FK13" s="14"/>
      <c r="FL13" s="14"/>
      <c r="FM13" s="14"/>
      <c r="FN13" s="14"/>
      <c r="FO13" s="14"/>
      <c r="FP13" s="14">
        <f t="shared" si="12"/>
        <v>1039747.3699999999</v>
      </c>
    </row>
    <row r="14" spans="1:172" ht="14.25">
      <c r="B14" s="12" t="s">
        <v>50</v>
      </c>
      <c r="C14" s="13" t="s">
        <v>48</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v>1196627.1299999999</v>
      </c>
      <c r="DY14" s="14">
        <v>1160257.92</v>
      </c>
      <c r="DZ14" s="14">
        <v>1146973.04</v>
      </c>
      <c r="EA14" s="14">
        <v>1138945.3600000001</v>
      </c>
      <c r="EB14" s="14">
        <v>1163916.02</v>
      </c>
      <c r="EC14" s="14">
        <f t="shared" si="9"/>
        <v>13404104.239999998</v>
      </c>
      <c r="ED14" s="14">
        <v>1129054.24</v>
      </c>
      <c r="EE14" s="14">
        <v>932975.32</v>
      </c>
      <c r="EF14" s="14">
        <v>1028501.31</v>
      </c>
      <c r="EG14" s="14">
        <v>910094.18</v>
      </c>
      <c r="EH14" s="14">
        <v>907211.96</v>
      </c>
      <c r="EI14" s="14">
        <v>1020618.53</v>
      </c>
      <c r="EJ14" s="14">
        <v>1018708.73</v>
      </c>
      <c r="EK14" s="14">
        <v>829515.17</v>
      </c>
      <c r="EL14" s="14">
        <v>1045486.18</v>
      </c>
      <c r="EM14" s="14">
        <v>1042078.21</v>
      </c>
      <c r="EN14" s="14">
        <v>953504</v>
      </c>
      <c r="EO14" s="14">
        <v>1054867.6399999999</v>
      </c>
      <c r="EP14" s="14">
        <f t="shared" si="10"/>
        <v>11872615.469999999</v>
      </c>
      <c r="EQ14" s="14">
        <v>1016130.84</v>
      </c>
      <c r="ER14" s="14">
        <v>939127.33</v>
      </c>
      <c r="ES14" s="14">
        <v>1233274.27</v>
      </c>
      <c r="ET14" s="14">
        <v>808813.3</v>
      </c>
      <c r="EU14" s="14">
        <v>879306</v>
      </c>
      <c r="EV14" s="14">
        <v>705879.25</v>
      </c>
      <c r="EW14" s="14">
        <v>1034146</v>
      </c>
      <c r="EX14" s="14">
        <v>1002104.3199999999</v>
      </c>
      <c r="EY14" s="14">
        <v>931422.38</v>
      </c>
      <c r="EZ14" s="14">
        <v>1002363.99</v>
      </c>
      <c r="FA14" s="14">
        <v>1063809.5</v>
      </c>
      <c r="FB14" s="14">
        <v>1115102.6200000001</v>
      </c>
      <c r="FC14" s="14">
        <f t="shared" si="11"/>
        <v>11731479.800000001</v>
      </c>
      <c r="FD14" s="14">
        <v>1124136.26</v>
      </c>
      <c r="FE14" s="14">
        <v>889777.86</v>
      </c>
      <c r="FF14" s="14"/>
      <c r="FG14" s="14"/>
      <c r="FH14" s="14"/>
      <c r="FI14" s="14"/>
      <c r="FJ14" s="14"/>
      <c r="FK14" s="14"/>
      <c r="FL14" s="14"/>
      <c r="FM14" s="14"/>
      <c r="FN14" s="14"/>
      <c r="FO14" s="14"/>
      <c r="FP14" s="14">
        <f t="shared" si="12"/>
        <v>2013914.12</v>
      </c>
    </row>
    <row r="15" spans="1:172" ht="3" customHeight="1">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c r="ED15" s="9"/>
      <c r="EQ15" s="9"/>
      <c r="FD15" s="9"/>
    </row>
    <row r="16" spans="1:172" ht="15">
      <c r="B16" s="7" t="s">
        <v>51</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c r="ED16" s="9"/>
      <c r="EQ16" s="9"/>
      <c r="FD16" s="9"/>
    </row>
    <row r="17" spans="2:172" ht="15">
      <c r="B17" s="104" t="s">
        <v>12</v>
      </c>
      <c r="C17" s="104" t="s">
        <v>13</v>
      </c>
      <c r="D17" s="98">
        <v>2013</v>
      </c>
      <c r="E17" s="98"/>
      <c r="F17" s="98"/>
      <c r="G17" s="98"/>
      <c r="H17" s="98"/>
      <c r="I17" s="98"/>
      <c r="J17" s="98"/>
      <c r="K17" s="98"/>
      <c r="L17" s="98"/>
      <c r="M17" s="98"/>
      <c r="N17" s="98"/>
      <c r="O17" s="98"/>
      <c r="P17" s="99" t="s">
        <v>14</v>
      </c>
      <c r="Q17" s="98">
        <v>2014</v>
      </c>
      <c r="R17" s="98"/>
      <c r="S17" s="98"/>
      <c r="T17" s="98"/>
      <c r="U17" s="98"/>
      <c r="V17" s="98"/>
      <c r="W17" s="98"/>
      <c r="X17" s="98"/>
      <c r="Y17" s="98"/>
      <c r="Z17" s="98"/>
      <c r="AA17" s="98"/>
      <c r="AB17" s="98"/>
      <c r="AC17" s="99" t="s">
        <v>15</v>
      </c>
      <c r="AD17" s="98">
        <v>2015</v>
      </c>
      <c r="AE17" s="98"/>
      <c r="AF17" s="98"/>
      <c r="AG17" s="98"/>
      <c r="AH17" s="98"/>
      <c r="AI17" s="98"/>
      <c r="AJ17" s="98"/>
      <c r="AK17" s="98"/>
      <c r="AL17" s="98"/>
      <c r="AM17" s="98"/>
      <c r="AN17" s="98"/>
      <c r="AO17" s="98"/>
      <c r="AP17" s="99" t="s">
        <v>16</v>
      </c>
      <c r="AQ17" s="98">
        <v>2016</v>
      </c>
      <c r="AR17" s="98"/>
      <c r="AS17" s="98"/>
      <c r="AT17" s="98"/>
      <c r="AU17" s="98"/>
      <c r="AV17" s="98"/>
      <c r="AW17" s="98"/>
      <c r="AX17" s="98"/>
      <c r="AY17" s="98"/>
      <c r="AZ17" s="98"/>
      <c r="BA17" s="98"/>
      <c r="BB17" s="98"/>
      <c r="BC17" s="99" t="s">
        <v>17</v>
      </c>
      <c r="BD17" s="98">
        <v>2017</v>
      </c>
      <c r="BE17" s="98"/>
      <c r="BF17" s="98"/>
      <c r="BG17" s="98"/>
      <c r="BH17" s="98"/>
      <c r="BI17" s="98"/>
      <c r="BJ17" s="98"/>
      <c r="BK17" s="98"/>
      <c r="BL17" s="98"/>
      <c r="BM17" s="98"/>
      <c r="BN17" s="98"/>
      <c r="BO17" s="98"/>
      <c r="BP17" s="99" t="s">
        <v>18</v>
      </c>
      <c r="BQ17" s="98">
        <v>2018</v>
      </c>
      <c r="BR17" s="98"/>
      <c r="BS17" s="98"/>
      <c r="BT17" s="98"/>
      <c r="BU17" s="98"/>
      <c r="BV17" s="98"/>
      <c r="BW17" s="98"/>
      <c r="BX17" s="98"/>
      <c r="BY17" s="98"/>
      <c r="BZ17" s="98"/>
      <c r="CA17" s="98"/>
      <c r="CB17" s="98"/>
      <c r="CC17" s="99" t="s">
        <v>19</v>
      </c>
      <c r="CD17" s="98">
        <v>2019</v>
      </c>
      <c r="CE17" s="98"/>
      <c r="CF17" s="98"/>
      <c r="CG17" s="98"/>
      <c r="CH17" s="98"/>
      <c r="CI17" s="98"/>
      <c r="CJ17" s="98"/>
      <c r="CK17" s="98"/>
      <c r="CL17" s="98"/>
      <c r="CM17" s="98"/>
      <c r="CN17" s="98"/>
      <c r="CO17" s="98"/>
      <c r="CP17" s="99" t="s">
        <v>20</v>
      </c>
      <c r="CQ17" s="98">
        <v>2020</v>
      </c>
      <c r="CR17" s="98"/>
      <c r="CS17" s="98"/>
      <c r="CT17" s="98"/>
      <c r="CU17" s="98"/>
      <c r="CV17" s="98"/>
      <c r="CW17" s="98"/>
      <c r="CX17" s="98"/>
      <c r="CY17" s="98"/>
      <c r="CZ17" s="98"/>
      <c r="DA17" s="98"/>
      <c r="DB17" s="98"/>
      <c r="DC17" s="99" t="s">
        <v>21</v>
      </c>
      <c r="DD17" s="98">
        <v>2021</v>
      </c>
      <c r="DE17" s="98"/>
      <c r="DF17" s="98"/>
      <c r="DG17" s="98"/>
      <c r="DH17" s="98"/>
      <c r="DI17" s="98"/>
      <c r="DJ17" s="98"/>
      <c r="DK17" s="98"/>
      <c r="DL17" s="98"/>
      <c r="DM17" s="98"/>
      <c r="DN17" s="98"/>
      <c r="DO17" s="98"/>
      <c r="DP17" s="99" t="s">
        <v>22</v>
      </c>
      <c r="DQ17" s="98">
        <v>2022</v>
      </c>
      <c r="DR17" s="98"/>
      <c r="DS17" s="98"/>
      <c r="DT17" s="98"/>
      <c r="DU17" s="98"/>
      <c r="DV17" s="98"/>
      <c r="DW17" s="98"/>
      <c r="DX17" s="98"/>
      <c r="DY17" s="98"/>
      <c r="DZ17" s="98"/>
      <c r="EA17" s="98"/>
      <c r="EB17" s="98"/>
      <c r="EC17" s="99" t="s">
        <v>23</v>
      </c>
      <c r="ED17" s="98">
        <v>2023</v>
      </c>
      <c r="EE17" s="98"/>
      <c r="EF17" s="98"/>
      <c r="EG17" s="98"/>
      <c r="EH17" s="98"/>
      <c r="EI17" s="98"/>
      <c r="EJ17" s="98"/>
      <c r="EK17" s="98"/>
      <c r="EL17" s="98"/>
      <c r="EM17" s="98"/>
      <c r="EN17" s="98"/>
      <c r="EO17" s="98"/>
      <c r="EP17" s="99" t="s">
        <v>24</v>
      </c>
      <c r="EQ17" s="98">
        <v>2024</v>
      </c>
      <c r="ER17" s="98"/>
      <c r="ES17" s="98"/>
      <c r="ET17" s="98"/>
      <c r="EU17" s="98"/>
      <c r="EV17" s="98"/>
      <c r="EW17" s="98"/>
      <c r="EX17" s="98"/>
      <c r="EY17" s="98"/>
      <c r="EZ17" s="98"/>
      <c r="FA17" s="98"/>
      <c r="FB17" s="98"/>
      <c r="FC17" s="99" t="s">
        <v>25</v>
      </c>
      <c r="FD17" s="98">
        <v>2025</v>
      </c>
      <c r="FE17" s="98"/>
      <c r="FF17" s="98"/>
      <c r="FG17" s="98"/>
      <c r="FH17" s="98"/>
      <c r="FI17" s="98"/>
      <c r="FJ17" s="98"/>
      <c r="FK17" s="98"/>
      <c r="FL17" s="98"/>
      <c r="FM17" s="98"/>
      <c r="FN17" s="98"/>
      <c r="FO17" s="98"/>
      <c r="FP17" s="99" t="s">
        <v>26</v>
      </c>
    </row>
    <row r="18" spans="2:172" ht="30">
      <c r="B18" s="105"/>
      <c r="C18" s="105"/>
      <c r="D18" s="11" t="s">
        <v>27</v>
      </c>
      <c r="E18" s="11" t="s">
        <v>28</v>
      </c>
      <c r="F18" s="11" t="s">
        <v>29</v>
      </c>
      <c r="G18" s="11" t="s">
        <v>30</v>
      </c>
      <c r="H18" s="11" t="s">
        <v>31</v>
      </c>
      <c r="I18" s="11" t="s">
        <v>32</v>
      </c>
      <c r="J18" s="11" t="s">
        <v>33</v>
      </c>
      <c r="K18" s="11" t="s">
        <v>34</v>
      </c>
      <c r="L18" s="11" t="s">
        <v>35</v>
      </c>
      <c r="M18" s="11" t="s">
        <v>36</v>
      </c>
      <c r="N18" s="11" t="s">
        <v>37</v>
      </c>
      <c r="O18" s="11" t="s">
        <v>38</v>
      </c>
      <c r="P18" s="100"/>
      <c r="Q18" s="11" t="s">
        <v>27</v>
      </c>
      <c r="R18" s="11" t="s">
        <v>28</v>
      </c>
      <c r="S18" s="11" t="s">
        <v>29</v>
      </c>
      <c r="T18" s="11" t="s">
        <v>30</v>
      </c>
      <c r="U18" s="11" t="s">
        <v>31</v>
      </c>
      <c r="V18" s="11" t="s">
        <v>32</v>
      </c>
      <c r="W18" s="11" t="s">
        <v>33</v>
      </c>
      <c r="X18" s="11" t="s">
        <v>34</v>
      </c>
      <c r="Y18" s="11" t="s">
        <v>35</v>
      </c>
      <c r="Z18" s="11" t="s">
        <v>36</v>
      </c>
      <c r="AA18" s="11" t="s">
        <v>37</v>
      </c>
      <c r="AB18" s="11" t="s">
        <v>38</v>
      </c>
      <c r="AC18" s="100"/>
      <c r="AD18" s="11" t="s">
        <v>27</v>
      </c>
      <c r="AE18" s="11" t="s">
        <v>28</v>
      </c>
      <c r="AF18" s="11" t="s">
        <v>29</v>
      </c>
      <c r="AG18" s="11" t="s">
        <v>30</v>
      </c>
      <c r="AH18" s="11" t="s">
        <v>31</v>
      </c>
      <c r="AI18" s="11" t="s">
        <v>32</v>
      </c>
      <c r="AJ18" s="11" t="s">
        <v>33</v>
      </c>
      <c r="AK18" s="11" t="s">
        <v>34</v>
      </c>
      <c r="AL18" s="11" t="s">
        <v>35</v>
      </c>
      <c r="AM18" s="11" t="s">
        <v>36</v>
      </c>
      <c r="AN18" s="11" t="s">
        <v>37</v>
      </c>
      <c r="AO18" s="11" t="s">
        <v>38</v>
      </c>
      <c r="AP18" s="100"/>
      <c r="AQ18" s="11" t="s">
        <v>27</v>
      </c>
      <c r="AR18" s="11" t="s">
        <v>28</v>
      </c>
      <c r="AS18" s="11" t="s">
        <v>29</v>
      </c>
      <c r="AT18" s="11" t="s">
        <v>30</v>
      </c>
      <c r="AU18" s="11" t="s">
        <v>31</v>
      </c>
      <c r="AV18" s="11" t="s">
        <v>32</v>
      </c>
      <c r="AW18" s="11" t="s">
        <v>33</v>
      </c>
      <c r="AX18" s="11" t="s">
        <v>34</v>
      </c>
      <c r="AY18" s="11" t="s">
        <v>35</v>
      </c>
      <c r="AZ18" s="11" t="s">
        <v>36</v>
      </c>
      <c r="BA18" s="11" t="s">
        <v>37</v>
      </c>
      <c r="BB18" s="11" t="s">
        <v>38</v>
      </c>
      <c r="BC18" s="100"/>
      <c r="BD18" s="11" t="s">
        <v>27</v>
      </c>
      <c r="BE18" s="11" t="s">
        <v>28</v>
      </c>
      <c r="BF18" s="11" t="s">
        <v>29</v>
      </c>
      <c r="BG18" s="11" t="s">
        <v>30</v>
      </c>
      <c r="BH18" s="11" t="s">
        <v>31</v>
      </c>
      <c r="BI18" s="11" t="s">
        <v>32</v>
      </c>
      <c r="BJ18" s="11" t="s">
        <v>33</v>
      </c>
      <c r="BK18" s="11" t="s">
        <v>34</v>
      </c>
      <c r="BL18" s="11" t="s">
        <v>35</v>
      </c>
      <c r="BM18" s="11" t="s">
        <v>36</v>
      </c>
      <c r="BN18" s="11" t="s">
        <v>37</v>
      </c>
      <c r="BO18" s="11" t="s">
        <v>38</v>
      </c>
      <c r="BP18" s="100"/>
      <c r="BQ18" s="11" t="s">
        <v>27</v>
      </c>
      <c r="BR18" s="11" t="s">
        <v>28</v>
      </c>
      <c r="BS18" s="11" t="s">
        <v>29</v>
      </c>
      <c r="BT18" s="11" t="s">
        <v>30</v>
      </c>
      <c r="BU18" s="11" t="s">
        <v>31</v>
      </c>
      <c r="BV18" s="11" t="s">
        <v>32</v>
      </c>
      <c r="BW18" s="11" t="s">
        <v>33</v>
      </c>
      <c r="BX18" s="11" t="s">
        <v>34</v>
      </c>
      <c r="BY18" s="11" t="s">
        <v>35</v>
      </c>
      <c r="BZ18" s="11" t="s">
        <v>36</v>
      </c>
      <c r="CA18" s="11" t="s">
        <v>37</v>
      </c>
      <c r="CB18" s="11" t="s">
        <v>38</v>
      </c>
      <c r="CC18" s="100"/>
      <c r="CD18" s="11" t="s">
        <v>27</v>
      </c>
      <c r="CE18" s="11" t="s">
        <v>28</v>
      </c>
      <c r="CF18" s="11" t="s">
        <v>29</v>
      </c>
      <c r="CG18" s="11" t="s">
        <v>30</v>
      </c>
      <c r="CH18" s="11" t="s">
        <v>31</v>
      </c>
      <c r="CI18" s="11" t="s">
        <v>32</v>
      </c>
      <c r="CJ18" s="11" t="s">
        <v>33</v>
      </c>
      <c r="CK18" s="11" t="s">
        <v>34</v>
      </c>
      <c r="CL18" s="11" t="s">
        <v>35</v>
      </c>
      <c r="CM18" s="11" t="s">
        <v>36</v>
      </c>
      <c r="CN18" s="11" t="s">
        <v>37</v>
      </c>
      <c r="CO18" s="11" t="s">
        <v>38</v>
      </c>
      <c r="CP18" s="100"/>
      <c r="CQ18" s="11" t="s">
        <v>27</v>
      </c>
      <c r="CR18" s="11" t="s">
        <v>28</v>
      </c>
      <c r="CS18" s="11" t="s">
        <v>29</v>
      </c>
      <c r="CT18" s="11" t="s">
        <v>30</v>
      </c>
      <c r="CU18" s="11" t="s">
        <v>31</v>
      </c>
      <c r="CV18" s="11" t="s">
        <v>32</v>
      </c>
      <c r="CW18" s="11" t="s">
        <v>33</v>
      </c>
      <c r="CX18" s="11" t="s">
        <v>34</v>
      </c>
      <c r="CY18" s="11" t="s">
        <v>35</v>
      </c>
      <c r="CZ18" s="11" t="s">
        <v>36</v>
      </c>
      <c r="DA18" s="11" t="s">
        <v>37</v>
      </c>
      <c r="DB18" s="11" t="s">
        <v>38</v>
      </c>
      <c r="DC18" s="100"/>
      <c r="DD18" s="11" t="s">
        <v>27</v>
      </c>
      <c r="DE18" s="11" t="s">
        <v>28</v>
      </c>
      <c r="DF18" s="11" t="s">
        <v>29</v>
      </c>
      <c r="DG18" s="11" t="s">
        <v>30</v>
      </c>
      <c r="DH18" s="11" t="s">
        <v>31</v>
      </c>
      <c r="DI18" s="11" t="s">
        <v>32</v>
      </c>
      <c r="DJ18" s="11" t="s">
        <v>33</v>
      </c>
      <c r="DK18" s="11" t="s">
        <v>34</v>
      </c>
      <c r="DL18" s="11" t="s">
        <v>35</v>
      </c>
      <c r="DM18" s="11" t="s">
        <v>36</v>
      </c>
      <c r="DN18" s="11" t="s">
        <v>37</v>
      </c>
      <c r="DO18" s="11" t="s">
        <v>38</v>
      </c>
      <c r="DP18" s="100"/>
      <c r="DQ18" s="11" t="s">
        <v>27</v>
      </c>
      <c r="DR18" s="11" t="s">
        <v>28</v>
      </c>
      <c r="DS18" s="11" t="s">
        <v>29</v>
      </c>
      <c r="DT18" s="11" t="s">
        <v>30</v>
      </c>
      <c r="DU18" s="11" t="s">
        <v>31</v>
      </c>
      <c r="DV18" s="11" t="s">
        <v>32</v>
      </c>
      <c r="DW18" s="11" t="s">
        <v>33</v>
      </c>
      <c r="DX18" s="11" t="s">
        <v>34</v>
      </c>
      <c r="DY18" s="11" t="s">
        <v>35</v>
      </c>
      <c r="DZ18" s="11" t="s">
        <v>36</v>
      </c>
      <c r="EA18" s="11" t="s">
        <v>37</v>
      </c>
      <c r="EB18" s="11" t="s">
        <v>38</v>
      </c>
      <c r="EC18" s="100"/>
      <c r="ED18" s="11" t="s">
        <v>27</v>
      </c>
      <c r="EE18" s="11" t="s">
        <v>28</v>
      </c>
      <c r="EF18" s="11" t="s">
        <v>29</v>
      </c>
      <c r="EG18" s="11" t="s">
        <v>30</v>
      </c>
      <c r="EH18" s="11" t="s">
        <v>31</v>
      </c>
      <c r="EI18" s="11" t="s">
        <v>32</v>
      </c>
      <c r="EJ18" s="11" t="s">
        <v>33</v>
      </c>
      <c r="EK18" s="11" t="s">
        <v>34</v>
      </c>
      <c r="EL18" s="11" t="s">
        <v>35</v>
      </c>
      <c r="EM18" s="11" t="s">
        <v>36</v>
      </c>
      <c r="EN18" s="11" t="s">
        <v>37</v>
      </c>
      <c r="EO18" s="11" t="s">
        <v>38</v>
      </c>
      <c r="EP18" s="100"/>
      <c r="EQ18" s="11" t="s">
        <v>27</v>
      </c>
      <c r="ER18" s="11" t="s">
        <v>28</v>
      </c>
      <c r="ES18" s="11" t="s">
        <v>29</v>
      </c>
      <c r="ET18" s="11" t="s">
        <v>30</v>
      </c>
      <c r="EU18" s="11" t="s">
        <v>31</v>
      </c>
      <c r="EV18" s="11" t="s">
        <v>32</v>
      </c>
      <c r="EW18" s="11" t="s">
        <v>33</v>
      </c>
      <c r="EX18" s="11" t="s">
        <v>34</v>
      </c>
      <c r="EY18" s="11" t="s">
        <v>35</v>
      </c>
      <c r="EZ18" s="11" t="s">
        <v>36</v>
      </c>
      <c r="FA18" s="11" t="s">
        <v>37</v>
      </c>
      <c r="FB18" s="11" t="s">
        <v>38</v>
      </c>
      <c r="FC18" s="100"/>
      <c r="FD18" s="11" t="s">
        <v>27</v>
      </c>
      <c r="FE18" s="11" t="s">
        <v>28</v>
      </c>
      <c r="FF18" s="11" t="s">
        <v>29</v>
      </c>
      <c r="FG18" s="11" t="s">
        <v>30</v>
      </c>
      <c r="FH18" s="11" t="s">
        <v>31</v>
      </c>
      <c r="FI18" s="11" t="s">
        <v>32</v>
      </c>
      <c r="FJ18" s="11" t="s">
        <v>33</v>
      </c>
      <c r="FK18" s="11" t="s">
        <v>34</v>
      </c>
      <c r="FL18" s="11" t="s">
        <v>35</v>
      </c>
      <c r="FM18" s="11" t="s">
        <v>36</v>
      </c>
      <c r="FN18" s="11" t="s">
        <v>37</v>
      </c>
      <c r="FO18" s="11" t="s">
        <v>38</v>
      </c>
      <c r="FP18" s="100"/>
    </row>
    <row r="19" spans="2:172" ht="14.25">
      <c r="B19" s="12" t="s">
        <v>52</v>
      </c>
      <c r="C19" s="13" t="s">
        <v>53</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v>3246995.32</v>
      </c>
      <c r="DY19" s="16">
        <v>2111561.21</v>
      </c>
      <c r="DZ19" s="16">
        <v>3445354.51</v>
      </c>
      <c r="EA19" s="16">
        <v>3304999.4</v>
      </c>
      <c r="EB19" s="16">
        <v>3362699.74</v>
      </c>
      <c r="EC19" s="14">
        <f>+SUM(DQ19:EB19)</f>
        <v>35823847.120000005</v>
      </c>
      <c r="ED19" s="16">
        <v>3290838.62</v>
      </c>
      <c r="EE19" s="16">
        <v>2686956.49</v>
      </c>
      <c r="EF19" s="16">
        <v>2917922.36</v>
      </c>
      <c r="EG19" s="16">
        <v>2552502.85</v>
      </c>
      <c r="EH19" s="16">
        <v>2516068.2200000002</v>
      </c>
      <c r="EI19" s="16">
        <v>2803123.15</v>
      </c>
      <c r="EJ19" s="16">
        <v>2768006.03</v>
      </c>
      <c r="EK19" s="16">
        <v>2305924.2400000002</v>
      </c>
      <c r="EL19" s="16">
        <v>2995819.93</v>
      </c>
      <c r="EM19" s="16">
        <v>3146424.78</v>
      </c>
      <c r="EN19" s="16">
        <v>2800878.51</v>
      </c>
      <c r="EO19" s="16">
        <v>3075322.36</v>
      </c>
      <c r="EP19" s="14">
        <f>+SUM(ED19:EO19)</f>
        <v>33859787.539999999</v>
      </c>
      <c r="EQ19" s="16">
        <v>3050948.58</v>
      </c>
      <c r="ER19" s="16">
        <v>2797466.56</v>
      </c>
      <c r="ES19" s="16">
        <v>2367943.52</v>
      </c>
      <c r="ET19" s="16">
        <v>2358565.5699999998</v>
      </c>
      <c r="EU19" s="16">
        <v>2581491</v>
      </c>
      <c r="EV19" s="16">
        <v>2108677.84</v>
      </c>
      <c r="EW19" s="16">
        <v>3031820</v>
      </c>
      <c r="EX19" s="16">
        <v>2944732</v>
      </c>
      <c r="EY19" s="16">
        <v>2766736.12</v>
      </c>
      <c r="EZ19" s="16">
        <v>3081276.98</v>
      </c>
      <c r="FA19" s="16">
        <v>3244056</v>
      </c>
      <c r="FB19" s="16">
        <v>3429636.33</v>
      </c>
      <c r="FC19" s="14">
        <f>+SUM(EQ19:FB19)</f>
        <v>33763350.5</v>
      </c>
      <c r="FD19" s="16">
        <v>3407562.63</v>
      </c>
      <c r="FE19" s="16">
        <v>2661966.35</v>
      </c>
      <c r="FF19" s="16"/>
      <c r="FG19" s="16"/>
      <c r="FH19" s="16"/>
      <c r="FI19" s="16"/>
      <c r="FJ19" s="16"/>
      <c r="FK19" s="16"/>
      <c r="FL19" s="16"/>
      <c r="FM19" s="16"/>
      <c r="FN19" s="16"/>
      <c r="FO19" s="16"/>
      <c r="FP19" s="14">
        <f>+SUM(FD19:FO19)</f>
        <v>6069528.9800000004</v>
      </c>
    </row>
    <row r="20" spans="2:172" ht="14.25">
      <c r="B20" s="12" t="s">
        <v>54</v>
      </c>
      <c r="C20" s="13" t="s">
        <v>53</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v>14527.94</v>
      </c>
      <c r="DY20" s="16">
        <v>9681.68</v>
      </c>
      <c r="DZ20" s="16">
        <v>17952.8</v>
      </c>
      <c r="EA20" s="16">
        <v>16991.349999999999</v>
      </c>
      <c r="EB20" s="16">
        <v>13810.71</v>
      </c>
      <c r="EC20" s="14">
        <f>+SUM(DQ20:EB20)</f>
        <v>172079.44</v>
      </c>
      <c r="ED20" s="16">
        <v>13923.66</v>
      </c>
      <c r="EE20" s="16">
        <v>9604.49</v>
      </c>
      <c r="EF20" s="16">
        <v>11084.57</v>
      </c>
      <c r="EG20" s="16">
        <v>12886.74</v>
      </c>
      <c r="EH20" s="16">
        <v>9687.1299999999992</v>
      </c>
      <c r="EI20" s="16">
        <v>11512.56</v>
      </c>
      <c r="EJ20" s="16">
        <v>12736.49</v>
      </c>
      <c r="EK20" s="16">
        <v>13199.86</v>
      </c>
      <c r="EL20" s="16">
        <v>13188.01</v>
      </c>
      <c r="EM20" s="16">
        <v>13856.13</v>
      </c>
      <c r="EN20" s="16">
        <v>11825.96</v>
      </c>
      <c r="EO20" s="16">
        <v>12952.73</v>
      </c>
      <c r="EP20" s="14">
        <f>+SUM(ED20:EO20)</f>
        <v>146458.33000000002</v>
      </c>
      <c r="EQ20" s="16">
        <v>13666.06</v>
      </c>
      <c r="ER20" s="16">
        <v>12147.37</v>
      </c>
      <c r="ES20" s="16">
        <v>8840.99</v>
      </c>
      <c r="ET20" s="16">
        <v>8255.5400000000009</v>
      </c>
      <c r="EU20" s="16">
        <v>9777</v>
      </c>
      <c r="EV20" s="16">
        <v>9858.7099999999991</v>
      </c>
      <c r="EW20" s="16">
        <v>10918</v>
      </c>
      <c r="EX20" s="16">
        <v>9999</v>
      </c>
      <c r="EY20" s="16">
        <v>9088.89</v>
      </c>
      <c r="EZ20" s="16">
        <v>11319.85</v>
      </c>
      <c r="FA20" s="16">
        <v>10389</v>
      </c>
      <c r="FB20" s="16">
        <v>9557.6</v>
      </c>
      <c r="FC20" s="14">
        <f>+SUM(EQ20:FB20)</f>
        <v>123818.01000000001</v>
      </c>
      <c r="FD20" s="16">
        <v>10159.02</v>
      </c>
      <c r="FE20" s="16">
        <v>8002.3</v>
      </c>
      <c r="FF20" s="16"/>
      <c r="FG20" s="16"/>
      <c r="FH20" s="16"/>
      <c r="FI20" s="16"/>
      <c r="FJ20" s="16"/>
      <c r="FK20" s="16"/>
      <c r="FL20" s="16"/>
      <c r="FM20" s="16"/>
      <c r="FN20" s="16"/>
      <c r="FO20" s="16"/>
      <c r="FP20" s="14">
        <f>+SUM(FD20:FO20)</f>
        <v>18161.32</v>
      </c>
    </row>
    <row r="21" spans="2:172" ht="14.25">
      <c r="B21" s="12" t="s">
        <v>55</v>
      </c>
      <c r="C21" s="13" t="s">
        <v>53</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v>2243045.2999999998</v>
      </c>
      <c r="DY21" s="16">
        <v>1995647.14</v>
      </c>
      <c r="DZ21" s="16">
        <v>2106057.65</v>
      </c>
      <c r="EA21" s="16">
        <v>1728401.19</v>
      </c>
      <c r="EB21" s="16">
        <v>2321497.84</v>
      </c>
      <c r="EC21" s="14">
        <f>+SUM(DQ21:EB21)</f>
        <v>23843425.390000001</v>
      </c>
      <c r="ED21" s="16">
        <v>2596808.7799999998</v>
      </c>
      <c r="EE21" s="16">
        <v>2070654.66</v>
      </c>
      <c r="EF21" s="16">
        <v>2042230.73</v>
      </c>
      <c r="EG21" s="16">
        <v>2020174.05</v>
      </c>
      <c r="EH21" s="16">
        <v>1952923.89</v>
      </c>
      <c r="EI21" s="16">
        <v>1946177.4</v>
      </c>
      <c r="EJ21" s="16">
        <v>1955383.65</v>
      </c>
      <c r="EK21" s="16">
        <v>1991920.59</v>
      </c>
      <c r="EL21" s="16">
        <v>2180142.23</v>
      </c>
      <c r="EM21" s="16">
        <v>1999445.41</v>
      </c>
      <c r="EN21" s="16">
        <v>2626319.69</v>
      </c>
      <c r="EO21" s="16">
        <v>2932924.11</v>
      </c>
      <c r="EP21" s="14">
        <f>+SUM(ED21:EO21)</f>
        <v>26315105.190000001</v>
      </c>
      <c r="EQ21" s="16">
        <v>1479740.82</v>
      </c>
      <c r="ER21" s="16">
        <v>2135918.71</v>
      </c>
      <c r="ES21" s="16">
        <v>2047636.54</v>
      </c>
      <c r="ET21" s="16">
        <v>2062308.81</v>
      </c>
      <c r="EU21" s="16">
        <v>2847018</v>
      </c>
      <c r="EV21" s="16">
        <v>1490166.32</v>
      </c>
      <c r="EW21" s="16">
        <v>2279949</v>
      </c>
      <c r="EX21" s="16">
        <v>2765262</v>
      </c>
      <c r="EY21" s="16">
        <v>2544769.4900000002</v>
      </c>
      <c r="EZ21" s="16">
        <v>2178262.52</v>
      </c>
      <c r="FA21" s="16">
        <v>2156223</v>
      </c>
      <c r="FB21" s="16">
        <v>2291173.9</v>
      </c>
      <c r="FC21" s="14">
        <f>+SUM(EQ21:FB21)</f>
        <v>26278429.110000003</v>
      </c>
      <c r="FD21" s="16">
        <v>2933113.45</v>
      </c>
      <c r="FE21" s="16">
        <v>2118330.0299999998</v>
      </c>
      <c r="FF21" s="16"/>
      <c r="FG21" s="16"/>
      <c r="FH21" s="16"/>
      <c r="FI21" s="16"/>
      <c r="FJ21" s="16"/>
      <c r="FK21" s="16"/>
      <c r="FL21" s="16"/>
      <c r="FM21" s="16"/>
      <c r="FN21" s="16"/>
      <c r="FO21" s="16"/>
      <c r="FP21" s="14">
        <f>+SUM(FD21:FO21)</f>
        <v>5051443.4800000004</v>
      </c>
    </row>
    <row r="22" spans="2:172" ht="14.25">
      <c r="B22" s="12" t="s">
        <v>56</v>
      </c>
      <c r="C22" s="13" t="s">
        <v>53</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v>83147.710000000006</v>
      </c>
      <c r="DY22" s="16">
        <v>1248337.25</v>
      </c>
      <c r="DZ22" s="16">
        <v>45727.05</v>
      </c>
      <c r="EA22" s="16">
        <v>289430.59999999998</v>
      </c>
      <c r="EB22" s="16">
        <v>64098.76</v>
      </c>
      <c r="EC22" s="14">
        <f>+SUM(DQ22:EB22)</f>
        <v>2176283.2099999995</v>
      </c>
      <c r="ED22" s="16">
        <v>31875.439999999999</v>
      </c>
      <c r="EE22" s="16">
        <v>40076.32</v>
      </c>
      <c r="EF22" s="16">
        <v>51566.67</v>
      </c>
      <c r="EG22" s="16">
        <v>112877.09</v>
      </c>
      <c r="EH22" s="16">
        <v>62613.82</v>
      </c>
      <c r="EI22" s="16">
        <v>4905.3599999999997</v>
      </c>
      <c r="EJ22" s="16">
        <v>113053.84</v>
      </c>
      <c r="EK22" s="16">
        <v>65565.87</v>
      </c>
      <c r="EL22" s="16">
        <v>25730.46</v>
      </c>
      <c r="EM22" s="16">
        <v>71146.5</v>
      </c>
      <c r="EN22" s="16">
        <v>89455.41</v>
      </c>
      <c r="EO22" s="16">
        <v>76001.990000000005</v>
      </c>
      <c r="EP22" s="14">
        <f>+SUM(ED22:EO22)</f>
        <v>744868.7699999999</v>
      </c>
      <c r="EQ22" s="16">
        <v>52635.5</v>
      </c>
      <c r="ER22" s="16">
        <v>94233.29</v>
      </c>
      <c r="ES22" s="16">
        <v>38028.5</v>
      </c>
      <c r="ET22" s="16">
        <v>62632.72</v>
      </c>
      <c r="EU22" s="16">
        <v>39050</v>
      </c>
      <c r="EV22" s="16">
        <v>124805.25</v>
      </c>
      <c r="EW22" s="16">
        <v>45943</v>
      </c>
      <c r="EX22" s="16">
        <v>69125</v>
      </c>
      <c r="EY22" s="16">
        <v>47558.54</v>
      </c>
      <c r="EZ22" s="16">
        <v>61166.080000000002</v>
      </c>
      <c r="FA22" s="16">
        <v>38061</v>
      </c>
      <c r="FB22" s="16">
        <v>84966.96</v>
      </c>
      <c r="FC22" s="14">
        <f>+SUM(EQ22:FB22)</f>
        <v>758205.84</v>
      </c>
      <c r="FD22" s="16">
        <v>42910.78</v>
      </c>
      <c r="FE22" s="16">
        <v>43537.78</v>
      </c>
      <c r="FF22" s="16"/>
      <c r="FG22" s="16"/>
      <c r="FH22" s="16"/>
      <c r="FI22" s="16"/>
      <c r="FJ22" s="16"/>
      <c r="FK22" s="16"/>
      <c r="FL22" s="16"/>
      <c r="FM22" s="16"/>
      <c r="FN22" s="16"/>
      <c r="FO22" s="16"/>
      <c r="FP22" s="14">
        <f>+SUM(FD22:FO22)</f>
        <v>86448.56</v>
      </c>
    </row>
    <row r="23" spans="2:172" s="20" customFormat="1" ht="15">
      <c r="B23" s="17" t="s">
        <v>57</v>
      </c>
      <c r="C23" s="18" t="s">
        <v>58</v>
      </c>
      <c r="D23" s="19">
        <f t="shared" ref="D23:AV23" si="13">D19+D20+D21+D22</f>
        <v>2325907.4699999997</v>
      </c>
      <c r="E23" s="19">
        <f t="shared" si="13"/>
        <v>2243702.9500000002</v>
      </c>
      <c r="F23" s="19">
        <f t="shared" si="13"/>
        <v>2436230.15</v>
      </c>
      <c r="G23" s="19">
        <f t="shared" si="13"/>
        <v>2511826.7100000004</v>
      </c>
      <c r="H23" s="19">
        <f t="shared" si="13"/>
        <v>2927742.41</v>
      </c>
      <c r="I23" s="19">
        <f t="shared" si="13"/>
        <v>2682522.4699999997</v>
      </c>
      <c r="J23" s="19">
        <f t="shared" si="13"/>
        <v>2894831.0100000002</v>
      </c>
      <c r="K23" s="19">
        <f t="shared" si="13"/>
        <v>2916651.73</v>
      </c>
      <c r="L23" s="19">
        <f t="shared" si="13"/>
        <v>2690452.86</v>
      </c>
      <c r="M23" s="19">
        <f t="shared" si="13"/>
        <v>3018886.0700000003</v>
      </c>
      <c r="N23" s="19">
        <f t="shared" si="13"/>
        <v>3654338.52</v>
      </c>
      <c r="O23" s="19">
        <f t="shared" si="13"/>
        <v>2962881.6700000009</v>
      </c>
      <c r="P23" s="19">
        <f>+SUM(D23:O23)</f>
        <v>33265974.020000003</v>
      </c>
      <c r="Q23" s="19">
        <f t="shared" si="13"/>
        <v>2916542.2</v>
      </c>
      <c r="R23" s="19">
        <f t="shared" si="13"/>
        <v>2696197.85</v>
      </c>
      <c r="S23" s="19">
        <f t="shared" si="13"/>
        <v>2282842.85</v>
      </c>
      <c r="T23" s="19">
        <f t="shared" si="13"/>
        <v>2676358.4000000004</v>
      </c>
      <c r="U23" s="19">
        <f t="shared" si="13"/>
        <v>2605896.6100000003</v>
      </c>
      <c r="V23" s="19">
        <f t="shared" si="13"/>
        <v>2527959.0100000002</v>
      </c>
      <c r="W23" s="19">
        <f t="shared" si="13"/>
        <v>2698422.92</v>
      </c>
      <c r="X23" s="19">
        <f t="shared" si="13"/>
        <v>2622607.2399999998</v>
      </c>
      <c r="Y23" s="19">
        <f t="shared" si="13"/>
        <v>2768711.14</v>
      </c>
      <c r="Z23" s="19">
        <f t="shared" si="13"/>
        <v>2749731.8339999998</v>
      </c>
      <c r="AA23" s="19">
        <f t="shared" si="13"/>
        <v>2693426.59</v>
      </c>
      <c r="AB23" s="19">
        <f t="shared" si="13"/>
        <v>2794484.91</v>
      </c>
      <c r="AC23" s="19">
        <f>+SUM(Q23:AB23)</f>
        <v>32033181.553999998</v>
      </c>
      <c r="AD23" s="19">
        <f t="shared" si="13"/>
        <v>3702920.8499999996</v>
      </c>
      <c r="AE23" s="19">
        <f t="shared" si="13"/>
        <v>2884018.91</v>
      </c>
      <c r="AF23" s="19">
        <f t="shared" si="13"/>
        <v>3285067.15</v>
      </c>
      <c r="AG23" s="19">
        <f t="shared" si="13"/>
        <v>3042822.5100000002</v>
      </c>
      <c r="AH23" s="19">
        <f t="shared" si="13"/>
        <v>3283276.3200000003</v>
      </c>
      <c r="AI23" s="19">
        <f t="shared" si="13"/>
        <v>3249532.36</v>
      </c>
      <c r="AJ23" s="19">
        <f t="shared" si="13"/>
        <v>3215548.3299999996</v>
      </c>
      <c r="AK23" s="19">
        <f t="shared" si="13"/>
        <v>3453985.6599999997</v>
      </c>
      <c r="AL23" s="19">
        <f t="shared" si="13"/>
        <v>3388469.97</v>
      </c>
      <c r="AM23" s="19">
        <f t="shared" si="13"/>
        <v>3611970.5399999996</v>
      </c>
      <c r="AN23" s="19">
        <f t="shared" si="13"/>
        <v>3720309.7499999995</v>
      </c>
      <c r="AO23" s="19">
        <f t="shared" si="13"/>
        <v>3654625.4299999997</v>
      </c>
      <c r="AP23" s="19">
        <f>+SUM(AD23:AO23)</f>
        <v>40492547.779999994</v>
      </c>
      <c r="AQ23" s="19">
        <f t="shared" si="13"/>
        <v>3677976.04</v>
      </c>
      <c r="AR23" s="19">
        <f t="shared" si="13"/>
        <v>3478768.27</v>
      </c>
      <c r="AS23" s="19">
        <f t="shared" si="13"/>
        <v>3587672.41</v>
      </c>
      <c r="AT23" s="19">
        <f t="shared" si="13"/>
        <v>3299219.04</v>
      </c>
      <c r="AU23" s="19">
        <f t="shared" si="13"/>
        <v>3545840.95</v>
      </c>
      <c r="AV23" s="19">
        <f t="shared" si="13"/>
        <v>3449266.15</v>
      </c>
      <c r="AW23" s="19">
        <f t="shared" ref="AW23:BB23" si="14">AW19+AW20+AW21+AW22</f>
        <v>3602197.12</v>
      </c>
      <c r="AX23" s="19">
        <f t="shared" si="14"/>
        <v>3788487.94</v>
      </c>
      <c r="AY23" s="19">
        <f t="shared" si="14"/>
        <v>3728087.2199999993</v>
      </c>
      <c r="AZ23" s="19">
        <f t="shared" si="14"/>
        <v>4021580.7499999995</v>
      </c>
      <c r="BA23" s="19">
        <f t="shared" si="14"/>
        <v>4323354.9799999995</v>
      </c>
      <c r="BB23" s="19">
        <f t="shared" si="14"/>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5">BI19+BI20+BI21+BI22</f>
        <v>3716095.21</v>
      </c>
      <c r="BJ23" s="19">
        <f t="shared" si="15"/>
        <v>3860243.3800000004</v>
      </c>
      <c r="BK23" s="19">
        <f t="shared" si="15"/>
        <v>3536093.9499999997</v>
      </c>
      <c r="BL23" s="19">
        <f t="shared" si="15"/>
        <v>3364409.07</v>
      </c>
      <c r="BM23" s="19">
        <f t="shared" si="15"/>
        <v>3521770.2800000007</v>
      </c>
      <c r="BN23" s="19">
        <f t="shared" si="15"/>
        <v>3529664.3800000004</v>
      </c>
      <c r="BO23" s="19">
        <v>3791262.48</v>
      </c>
      <c r="BP23" s="19">
        <f>+SUM(BD23:BO23)</f>
        <v>42369149.079999998</v>
      </c>
      <c r="BQ23" s="19">
        <f t="shared" ref="BQ23:BV23" si="16">+BQ19+BQ20+BQ21+BQ22</f>
        <v>4008942.3899999997</v>
      </c>
      <c r="BR23" s="19">
        <f t="shared" si="16"/>
        <v>3335795.3</v>
      </c>
      <c r="BS23" s="19">
        <f t="shared" si="16"/>
        <v>3595699.2299999995</v>
      </c>
      <c r="BT23" s="19">
        <f t="shared" si="16"/>
        <v>3457480.6799999997</v>
      </c>
      <c r="BU23" s="19">
        <f t="shared" si="16"/>
        <v>3701192.4499999997</v>
      </c>
      <c r="BV23" s="19">
        <f t="shared" si="16"/>
        <v>3463069.96</v>
      </c>
      <c r="BW23" s="19">
        <f t="shared" ref="BW23:CB23" si="17">+BW19+BW20+BW21+BW22</f>
        <v>3697513.4299999997</v>
      </c>
      <c r="BX23" s="19">
        <f t="shared" si="17"/>
        <v>3572468.1399999997</v>
      </c>
      <c r="BY23" s="19">
        <f t="shared" si="17"/>
        <v>5512682.9400000004</v>
      </c>
      <c r="BZ23" s="19">
        <f t="shared" si="17"/>
        <v>1547252.9200000002</v>
      </c>
      <c r="CA23" s="19">
        <f t="shared" si="17"/>
        <v>6618609.6799999997</v>
      </c>
      <c r="CB23" s="19">
        <f t="shared" si="17"/>
        <v>3675910.78</v>
      </c>
      <c r="CC23" s="16">
        <f>+SUM(BQ23:CB23)</f>
        <v>46186617.899999999</v>
      </c>
      <c r="CD23" s="19">
        <f>+CD19+CD20+CD21+CD22</f>
        <v>4047576.7700000005</v>
      </c>
      <c r="CE23" s="19">
        <f t="shared" ref="CE23:CO23" si="18">+CE19+CE20+CE21+CE22</f>
        <v>3188637.1599999997</v>
      </c>
      <c r="CF23" s="19">
        <f t="shared" si="18"/>
        <v>3295346.96</v>
      </c>
      <c r="CG23" s="19">
        <f t="shared" si="18"/>
        <v>3678016.4</v>
      </c>
      <c r="CH23" s="19">
        <f t="shared" si="18"/>
        <v>3670483.43</v>
      </c>
      <c r="CI23" s="19">
        <f t="shared" si="18"/>
        <v>3636325.12</v>
      </c>
      <c r="CJ23" s="19">
        <f t="shared" si="18"/>
        <v>3527290.96</v>
      </c>
      <c r="CK23" s="19">
        <f t="shared" si="18"/>
        <v>3607689.18</v>
      </c>
      <c r="CL23" s="19">
        <f t="shared" si="18"/>
        <v>3566328.44</v>
      </c>
      <c r="CM23" s="19">
        <f t="shared" si="18"/>
        <v>3853815.9499999997</v>
      </c>
      <c r="CN23" s="19">
        <f t="shared" si="18"/>
        <v>3895310.61</v>
      </c>
      <c r="CO23" s="19">
        <f t="shared" si="18"/>
        <v>3884554.4000000004</v>
      </c>
      <c r="CP23" s="16">
        <f>+SUM(CD23:CO23)</f>
        <v>43851375.380000003</v>
      </c>
      <c r="CQ23" s="19">
        <f t="shared" ref="CQ23:DC23" si="19">+CQ19+CQ20+CQ21+CQ22</f>
        <v>3769579.5</v>
      </c>
      <c r="CR23" s="19">
        <f t="shared" si="19"/>
        <v>4235566.34</v>
      </c>
      <c r="CS23" s="19">
        <f t="shared" si="19"/>
        <v>3363495.0900000003</v>
      </c>
      <c r="CT23" s="19">
        <f t="shared" si="19"/>
        <v>3301012.2399999998</v>
      </c>
      <c r="CU23" s="19">
        <f t="shared" si="19"/>
        <v>2990875.75</v>
      </c>
      <c r="CV23" s="19">
        <f t="shared" si="19"/>
        <v>3507081.47</v>
      </c>
      <c r="CW23" s="19">
        <f t="shared" si="19"/>
        <v>4323712.21</v>
      </c>
      <c r="CX23" s="19">
        <f t="shared" si="19"/>
        <v>4135619.9299999997</v>
      </c>
      <c r="CY23" s="19">
        <f t="shared" si="19"/>
        <v>3824379.61</v>
      </c>
      <c r="CZ23" s="19">
        <f t="shared" si="19"/>
        <v>4416490.37</v>
      </c>
      <c r="DA23" s="19">
        <f t="shared" si="19"/>
        <v>4641815.91</v>
      </c>
      <c r="DB23" s="19">
        <f>+DB19+DB20+DB21+DB22</f>
        <v>4602004.7399999993</v>
      </c>
      <c r="DC23" s="19">
        <f t="shared" si="19"/>
        <v>47111633.159999996</v>
      </c>
      <c r="DD23" s="19">
        <f t="shared" ref="DD23:DI23" si="20">+SUM(DD19:DD22)</f>
        <v>4639144.7299999995</v>
      </c>
      <c r="DE23" s="19">
        <f t="shared" si="20"/>
        <v>4064497.9299999997</v>
      </c>
      <c r="DF23" s="19">
        <f t="shared" si="20"/>
        <v>4540956.55</v>
      </c>
      <c r="DG23" s="19">
        <f t="shared" si="20"/>
        <v>3954202.75</v>
      </c>
      <c r="DH23" s="19">
        <f t="shared" si="20"/>
        <v>4729457.0500000007</v>
      </c>
      <c r="DI23" s="19">
        <f t="shared" si="20"/>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21">+SUM(DR19:DR22)</f>
        <v>4523550.45</v>
      </c>
      <c r="DS23" s="19">
        <f t="shared" si="21"/>
        <v>4780261.21</v>
      </c>
      <c r="DT23" s="19">
        <f t="shared" si="21"/>
        <v>4405109.71</v>
      </c>
      <c r="DU23" s="19">
        <f t="shared" si="21"/>
        <v>5039047.4799999995</v>
      </c>
      <c r="DV23" s="19">
        <f t="shared" si="21"/>
        <v>4934268.3900000006</v>
      </c>
      <c r="DW23" s="19">
        <f t="shared" si="21"/>
        <v>5297252.669999999</v>
      </c>
      <c r="DX23" s="19">
        <f t="shared" si="21"/>
        <v>5587716.2699999996</v>
      </c>
      <c r="DY23" s="19">
        <f>SUM(DY19:DY22)</f>
        <v>5365227.28</v>
      </c>
      <c r="DZ23" s="19">
        <f>SUM(DZ19:DZ22)</f>
        <v>5615092.0099999988</v>
      </c>
      <c r="EA23" s="19">
        <f>SUM(EA19:EA22)</f>
        <v>5339822.5399999991</v>
      </c>
      <c r="EB23" s="19">
        <f>SUM(EB19:EB22)</f>
        <v>5762107.0499999998</v>
      </c>
      <c r="EC23" s="19">
        <f>+EC19+EC20+EC21+EC22</f>
        <v>62015635.160000004</v>
      </c>
      <c r="ED23" s="19">
        <f>+SUM(ED19:ED22)</f>
        <v>5933446.5000000009</v>
      </c>
      <c r="EE23" s="19">
        <f t="shared" ref="EE23:EK23" si="22">+SUM(EE19:EE22)</f>
        <v>4807291.9600000009</v>
      </c>
      <c r="EF23" s="19">
        <f t="shared" si="22"/>
        <v>5022804.33</v>
      </c>
      <c r="EG23" s="19">
        <f t="shared" si="22"/>
        <v>4698440.7300000004</v>
      </c>
      <c r="EH23" s="19">
        <f t="shared" si="22"/>
        <v>4541293.0600000005</v>
      </c>
      <c r="EI23" s="19">
        <f t="shared" si="22"/>
        <v>4765718.47</v>
      </c>
      <c r="EJ23" s="19">
        <f t="shared" si="22"/>
        <v>4849180.01</v>
      </c>
      <c r="EK23" s="19">
        <f t="shared" si="22"/>
        <v>4376610.5600000005</v>
      </c>
      <c r="EL23" s="19">
        <f>SUM(EL19:EL22)</f>
        <v>5214880.63</v>
      </c>
      <c r="EM23" s="19">
        <f>SUM(EM19:EM22)</f>
        <v>5230872.8199999994</v>
      </c>
      <c r="EN23" s="19">
        <f>SUM(EN19:EN22)</f>
        <v>5528479.5700000003</v>
      </c>
      <c r="EO23" s="19">
        <f>SUM(EO19:EO22)</f>
        <v>6097201.1899999995</v>
      </c>
      <c r="EP23" s="19">
        <f>+EP19+EP20+EP21+EP22</f>
        <v>61066219.830000006</v>
      </c>
      <c r="EQ23" s="19">
        <f>+SUM(EQ19:EQ22)</f>
        <v>4596990.96</v>
      </c>
      <c r="ER23" s="19">
        <f t="shared" ref="ER23:EX23" si="23">+SUM(ER19:ER22)</f>
        <v>5039765.9300000006</v>
      </c>
      <c r="ES23" s="19">
        <f t="shared" si="23"/>
        <v>4462449.5500000007</v>
      </c>
      <c r="ET23" s="19">
        <f t="shared" si="23"/>
        <v>4491762.6399999997</v>
      </c>
      <c r="EU23" s="19">
        <f t="shared" si="23"/>
        <v>5477336</v>
      </c>
      <c r="EV23" s="19">
        <f t="shared" si="23"/>
        <v>3733508.12</v>
      </c>
      <c r="EW23" s="19">
        <f t="shared" si="23"/>
        <v>5368630</v>
      </c>
      <c r="EX23" s="19">
        <f t="shared" si="23"/>
        <v>5789118</v>
      </c>
      <c r="EY23" s="19">
        <f>SUM(EY19:EY22)</f>
        <v>5368153.04</v>
      </c>
      <c r="EZ23" s="19">
        <f>SUM(EZ19:EZ22)</f>
        <v>5332025.43</v>
      </c>
      <c r="FA23" s="19">
        <f>SUM(FA19:FA22)</f>
        <v>5448729</v>
      </c>
      <c r="FB23" s="19">
        <f>SUM(FB19:FB22)</f>
        <v>5815334.79</v>
      </c>
      <c r="FC23" s="19">
        <f>+FC19+FC20+FC21+FC22</f>
        <v>60923803.460000008</v>
      </c>
      <c r="FD23" s="19">
        <f>+SUM(FD19:FD22)</f>
        <v>6393745.8799999999</v>
      </c>
      <c r="FE23" s="19">
        <f t="shared" ref="FE23:FK23" si="24">+SUM(FE19:FE22)</f>
        <v>4831836.46</v>
      </c>
      <c r="FF23" s="19">
        <f t="shared" si="24"/>
        <v>0</v>
      </c>
      <c r="FG23" s="19">
        <f t="shared" si="24"/>
        <v>0</v>
      </c>
      <c r="FH23" s="19">
        <f t="shared" si="24"/>
        <v>0</v>
      </c>
      <c r="FI23" s="19">
        <f t="shared" si="24"/>
        <v>0</v>
      </c>
      <c r="FJ23" s="19">
        <f t="shared" si="24"/>
        <v>0</v>
      </c>
      <c r="FK23" s="19">
        <f t="shared" si="24"/>
        <v>0</v>
      </c>
      <c r="FL23" s="19">
        <f>SUM(FL19:FL22)</f>
        <v>0</v>
      </c>
      <c r="FM23" s="19">
        <f>SUM(FM19:FM22)</f>
        <v>0</v>
      </c>
      <c r="FN23" s="19">
        <f>SUM(FN19:FN22)</f>
        <v>0</v>
      </c>
      <c r="FO23" s="19">
        <f>SUM(FO19:FO22)</f>
        <v>0</v>
      </c>
      <c r="FP23" s="19">
        <f>+FP19+FP20+FP21+FP22</f>
        <v>11225582.340000002</v>
      </c>
    </row>
    <row r="24" spans="2:172" ht="14.25">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72" ht="14.25">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EE25" s="92">
        <f>EE23-ED23</f>
        <v>-1126154.54</v>
      </c>
      <c r="ER25" s="92"/>
      <c r="FE25" s="92"/>
    </row>
    <row r="26" spans="2:17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7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72" ht="14.25">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72" ht="14.25">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72" ht="14.25">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72" ht="14.25">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72" ht="14.25">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59">
    <mergeCell ref="FD6:FO6"/>
    <mergeCell ref="FP6:FP7"/>
    <mergeCell ref="FD17:FO17"/>
    <mergeCell ref="FP17:FP18"/>
    <mergeCell ref="EQ6:FB6"/>
    <mergeCell ref="FC6:FC7"/>
    <mergeCell ref="EQ17:FB17"/>
    <mergeCell ref="FC17:FC18"/>
    <mergeCell ref="B17:B18"/>
    <mergeCell ref="C17:C18"/>
    <mergeCell ref="D17:O17"/>
    <mergeCell ref="AQ17:BB17"/>
    <mergeCell ref="BC17:BC18"/>
    <mergeCell ref="P17:P18"/>
    <mergeCell ref="Q17:AB17"/>
    <mergeCell ref="AC17:AC18"/>
    <mergeCell ref="AD17:AO17"/>
    <mergeCell ref="AP17:AP18"/>
    <mergeCell ref="P6:P7"/>
    <mergeCell ref="Q6:AB6"/>
    <mergeCell ref="AC6:AC7"/>
    <mergeCell ref="AD6:AO6"/>
    <mergeCell ref="AP6:AP7"/>
    <mergeCell ref="D6:O6"/>
    <mergeCell ref="A1:B1"/>
    <mergeCell ref="A2:B2"/>
    <mergeCell ref="A3:B3"/>
    <mergeCell ref="B6:B7"/>
    <mergeCell ref="C6:C7"/>
    <mergeCell ref="BQ17:CB17"/>
    <mergeCell ref="BP17:BP18"/>
    <mergeCell ref="BD17:BO17"/>
    <mergeCell ref="CD6:CO6"/>
    <mergeCell ref="CP6:CP7"/>
    <mergeCell ref="CD17:CO17"/>
    <mergeCell ref="CP17:CP18"/>
    <mergeCell ref="CC17:CC18"/>
    <mergeCell ref="CC6:CC7"/>
    <mergeCell ref="AQ6:BB6"/>
    <mergeCell ref="BC6:BC7"/>
    <mergeCell ref="BD6:BO6"/>
    <mergeCell ref="BP6:BP7"/>
    <mergeCell ref="BQ6:CB6"/>
    <mergeCell ref="DD6:DO6"/>
    <mergeCell ref="DP6:DP7"/>
    <mergeCell ref="DD17:DO17"/>
    <mergeCell ref="DP17:DP18"/>
    <mergeCell ref="CQ6:DB6"/>
    <mergeCell ref="DC6:DC7"/>
    <mergeCell ref="CQ17:DB17"/>
    <mergeCell ref="DC17:DC18"/>
    <mergeCell ref="ED6:EO6"/>
    <mergeCell ref="EP6:EP7"/>
    <mergeCell ref="ED17:EO17"/>
    <mergeCell ref="EP17:EP18"/>
    <mergeCell ref="DQ6:EB6"/>
    <mergeCell ref="EC6:EC7"/>
    <mergeCell ref="DQ17:EB17"/>
    <mergeCell ref="EC17:EC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F40"/>
  <sheetViews>
    <sheetView zoomScale="90" zoomScaleNormal="90" workbookViewId="0">
      <pane xSplit="2" ySplit="3" topLeftCell="EQ13" activePane="bottomRight" state="frozen"/>
      <selection pane="bottomRight" activeCell="EU35" sqref="EU35:EU36"/>
      <selection pane="bottomLeft" activeCell="A4" sqref="A4"/>
      <selection pane="topRight" activeCell="C1" sqref="C1"/>
    </sheetView>
  </sheetViews>
  <sheetFormatPr defaultColWidth="11.42578125" defaultRowHeight="12.75"/>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13" width="11.42578125" style="26"/>
    <col min="114" max="114" width="15" style="26" customWidth="1"/>
    <col min="115" max="118" width="11.42578125" style="26"/>
    <col min="119" max="119" width="12.5703125" style="26" customWidth="1"/>
    <col min="120" max="120" width="11.42578125" style="26"/>
    <col min="121" max="121" width="12.5703125" style="26" customWidth="1"/>
    <col min="122" max="122" width="12.28515625" style="26" bestFit="1" customWidth="1"/>
    <col min="123" max="123" width="14.85546875" style="26" customWidth="1"/>
    <col min="124" max="124" width="12.28515625" style="26" bestFit="1" customWidth="1"/>
    <col min="125" max="125" width="11.42578125" style="26"/>
    <col min="126" max="126" width="12.85546875" style="26" customWidth="1"/>
    <col min="127" max="127" width="13.5703125" style="26" customWidth="1"/>
    <col min="128" max="129" width="12.28515625" style="26" bestFit="1" customWidth="1"/>
    <col min="130" max="131" width="11.42578125" style="26"/>
    <col min="132" max="132" width="12.28515625" style="26" bestFit="1" customWidth="1"/>
    <col min="133" max="133" width="11.42578125" style="26"/>
    <col min="134" max="134" width="11.7109375" style="26" bestFit="1" customWidth="1"/>
    <col min="135" max="136" width="11.42578125" style="26"/>
    <col min="137" max="137" width="12.28515625" style="26" bestFit="1" customWidth="1"/>
    <col min="138" max="138" width="11.42578125" style="26"/>
    <col min="139" max="139" width="12.85546875" style="26" customWidth="1"/>
    <col min="140" max="140" width="13.5703125" style="26" customWidth="1"/>
    <col min="141" max="142" width="12.28515625" style="26" bestFit="1" customWidth="1"/>
    <col min="143" max="144" width="11.42578125" style="26"/>
    <col min="145" max="145" width="12.85546875" style="26" bestFit="1" customWidth="1"/>
    <col min="146" max="146" width="11.42578125" style="26"/>
    <col min="147" max="147" width="11.7109375" style="26" bestFit="1" customWidth="1"/>
    <col min="148" max="149" width="11.42578125" style="26"/>
    <col min="150" max="150" width="12.28515625" style="26" bestFit="1" customWidth="1"/>
    <col min="151" max="151" width="11.42578125" style="26"/>
    <col min="152" max="152" width="12.85546875" style="26" customWidth="1"/>
    <col min="153" max="153" width="13.5703125" style="26" customWidth="1"/>
    <col min="154" max="155" width="12.28515625" style="26" bestFit="1" customWidth="1"/>
    <col min="156" max="157" width="11.42578125" style="26"/>
    <col min="158" max="158" width="12.85546875" style="26" bestFit="1" customWidth="1"/>
    <col min="159" max="159" width="11.42578125" style="26"/>
    <col min="160" max="160" width="11.7109375" style="26" bestFit="1" customWidth="1"/>
    <col min="161" max="16384" width="11.42578125" style="26"/>
  </cols>
  <sheetData>
    <row r="1" spans="1:162" ht="15">
      <c r="A1" s="101" t="s">
        <v>0</v>
      </c>
      <c r="B1" s="101"/>
    </row>
    <row r="2" spans="1:162" ht="30" customHeight="1">
      <c r="A2" s="102" t="s">
        <v>59</v>
      </c>
      <c r="B2" s="102"/>
      <c r="DW2" s="91"/>
      <c r="EJ2" s="91"/>
      <c r="EW2" s="91"/>
    </row>
    <row r="3" spans="1:162" ht="15" customHeight="1">
      <c r="A3" s="103" t="s">
        <v>10</v>
      </c>
      <c r="B3" s="103"/>
    </row>
    <row r="5" spans="1:162" s="27" customFormat="1" ht="15">
      <c r="B5" s="7" t="s">
        <v>11</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62" s="3" customFormat="1" ht="15">
      <c r="B6" s="104" t="s">
        <v>12</v>
      </c>
      <c r="C6" s="98">
        <v>2013</v>
      </c>
      <c r="D6" s="98"/>
      <c r="E6" s="98"/>
      <c r="F6" s="99" t="s">
        <v>14</v>
      </c>
      <c r="G6" s="98">
        <v>2014</v>
      </c>
      <c r="H6" s="98"/>
      <c r="I6" s="98"/>
      <c r="J6" s="98"/>
      <c r="K6" s="98"/>
      <c r="L6" s="98"/>
      <c r="M6" s="98"/>
      <c r="N6" s="98"/>
      <c r="O6" s="98"/>
      <c r="P6" s="98"/>
      <c r="Q6" s="98"/>
      <c r="R6" s="98"/>
      <c r="S6" s="99" t="s">
        <v>15</v>
      </c>
      <c r="T6" s="98">
        <v>2015</v>
      </c>
      <c r="U6" s="98"/>
      <c r="V6" s="98"/>
      <c r="W6" s="98"/>
      <c r="X6" s="98"/>
      <c r="Y6" s="98"/>
      <c r="Z6" s="98"/>
      <c r="AA6" s="98"/>
      <c r="AB6" s="98"/>
      <c r="AC6" s="98"/>
      <c r="AD6" s="98"/>
      <c r="AE6" s="98"/>
      <c r="AF6" s="99" t="s">
        <v>16</v>
      </c>
      <c r="AG6" s="98">
        <v>2016</v>
      </c>
      <c r="AH6" s="98"/>
      <c r="AI6" s="98"/>
      <c r="AJ6" s="98"/>
      <c r="AK6" s="98"/>
      <c r="AL6" s="98"/>
      <c r="AM6" s="98"/>
      <c r="AN6" s="98"/>
      <c r="AO6" s="98"/>
      <c r="AP6" s="98"/>
      <c r="AQ6" s="98"/>
      <c r="AR6" s="98"/>
      <c r="AS6" s="99" t="s">
        <v>17</v>
      </c>
      <c r="AT6" s="98">
        <v>2017</v>
      </c>
      <c r="AU6" s="98"/>
      <c r="AV6" s="98"/>
      <c r="AW6" s="98"/>
      <c r="AX6" s="98"/>
      <c r="AY6" s="98"/>
      <c r="AZ6" s="98"/>
      <c r="BA6" s="98"/>
      <c r="BB6" s="98"/>
      <c r="BC6" s="98"/>
      <c r="BD6" s="98"/>
      <c r="BE6" s="98"/>
      <c r="BF6" s="99" t="s">
        <v>18</v>
      </c>
      <c r="BG6" s="98">
        <v>2018</v>
      </c>
      <c r="BH6" s="98"/>
      <c r="BI6" s="98"/>
      <c r="BJ6" s="98"/>
      <c r="BK6" s="98"/>
      <c r="BL6" s="98"/>
      <c r="BM6" s="98"/>
      <c r="BN6" s="98"/>
      <c r="BO6" s="98"/>
      <c r="BP6" s="98"/>
      <c r="BQ6" s="98"/>
      <c r="BR6" s="98"/>
      <c r="BS6" s="99" t="s">
        <v>19</v>
      </c>
      <c r="BT6" s="98">
        <v>2019</v>
      </c>
      <c r="BU6" s="98"/>
      <c r="BV6" s="98"/>
      <c r="BW6" s="98"/>
      <c r="BX6" s="98"/>
      <c r="BY6" s="98"/>
      <c r="BZ6" s="98"/>
      <c r="CA6" s="98"/>
      <c r="CB6" s="98"/>
      <c r="CC6" s="98"/>
      <c r="CD6" s="98"/>
      <c r="CE6" s="98"/>
      <c r="CF6" s="99" t="s">
        <v>20</v>
      </c>
      <c r="CG6" s="98">
        <v>2020</v>
      </c>
      <c r="CH6" s="98"/>
      <c r="CI6" s="98"/>
      <c r="CJ6" s="98"/>
      <c r="CK6" s="98"/>
      <c r="CL6" s="98"/>
      <c r="CM6" s="98"/>
      <c r="CN6" s="98"/>
      <c r="CO6" s="98"/>
      <c r="CP6" s="98"/>
      <c r="CQ6" s="98"/>
      <c r="CR6" s="98"/>
      <c r="CS6" s="99" t="s">
        <v>21</v>
      </c>
      <c r="CT6" s="98">
        <v>2021</v>
      </c>
      <c r="CU6" s="98"/>
      <c r="CV6" s="98"/>
      <c r="CW6" s="98"/>
      <c r="CX6" s="98"/>
      <c r="CY6" s="98"/>
      <c r="CZ6" s="98"/>
      <c r="DA6" s="98"/>
      <c r="DB6" s="98"/>
      <c r="DC6" s="98"/>
      <c r="DD6" s="98"/>
      <c r="DE6" s="98"/>
      <c r="DF6" s="99" t="s">
        <v>22</v>
      </c>
      <c r="DG6" s="98">
        <v>2022</v>
      </c>
      <c r="DH6" s="98"/>
      <c r="DI6" s="98"/>
      <c r="DJ6" s="98"/>
      <c r="DK6" s="98"/>
      <c r="DL6" s="98"/>
      <c r="DM6" s="98"/>
      <c r="DN6" s="98"/>
      <c r="DO6" s="98"/>
      <c r="DP6" s="98"/>
      <c r="DQ6" s="98"/>
      <c r="DR6" s="98"/>
      <c r="DS6" s="99" t="s">
        <v>23</v>
      </c>
      <c r="DT6" s="98">
        <v>2023</v>
      </c>
      <c r="DU6" s="98"/>
      <c r="DV6" s="98"/>
      <c r="DW6" s="98"/>
      <c r="DX6" s="98"/>
      <c r="DY6" s="98"/>
      <c r="DZ6" s="98"/>
      <c r="EA6" s="98"/>
      <c r="EB6" s="98"/>
      <c r="EC6" s="98"/>
      <c r="ED6" s="98"/>
      <c r="EE6" s="98"/>
      <c r="EF6" s="99" t="s">
        <v>24</v>
      </c>
      <c r="EG6" s="98">
        <v>2024</v>
      </c>
      <c r="EH6" s="98"/>
      <c r="EI6" s="98"/>
      <c r="EJ6" s="98"/>
      <c r="EK6" s="98"/>
      <c r="EL6" s="98"/>
      <c r="EM6" s="98"/>
      <c r="EN6" s="98"/>
      <c r="EO6" s="98"/>
      <c r="EP6" s="98"/>
      <c r="EQ6" s="98"/>
      <c r="ER6" s="98"/>
      <c r="ES6" s="99" t="s">
        <v>25</v>
      </c>
      <c r="ET6" s="98">
        <v>2025</v>
      </c>
      <c r="EU6" s="98"/>
      <c r="EV6" s="98"/>
      <c r="EW6" s="98"/>
      <c r="EX6" s="98"/>
      <c r="EY6" s="98"/>
      <c r="EZ6" s="98"/>
      <c r="FA6" s="98"/>
      <c r="FB6" s="98"/>
      <c r="FC6" s="98"/>
      <c r="FD6" s="98"/>
      <c r="FE6" s="98"/>
      <c r="FF6" s="99" t="s">
        <v>26</v>
      </c>
    </row>
    <row r="7" spans="1:162" s="3" customFormat="1" ht="22.5" customHeight="1">
      <c r="B7" s="105"/>
      <c r="C7" s="11" t="s">
        <v>36</v>
      </c>
      <c r="D7" s="11" t="s">
        <v>37</v>
      </c>
      <c r="E7" s="11" t="s">
        <v>38</v>
      </c>
      <c r="F7" s="100"/>
      <c r="G7" s="11" t="s">
        <v>27</v>
      </c>
      <c r="H7" s="11" t="s">
        <v>28</v>
      </c>
      <c r="I7" s="11" t="s">
        <v>29</v>
      </c>
      <c r="J7" s="11" t="s">
        <v>30</v>
      </c>
      <c r="K7" s="11" t="s">
        <v>31</v>
      </c>
      <c r="L7" s="11" t="s">
        <v>32</v>
      </c>
      <c r="M7" s="11" t="s">
        <v>33</v>
      </c>
      <c r="N7" s="11" t="s">
        <v>34</v>
      </c>
      <c r="O7" s="11" t="s">
        <v>35</v>
      </c>
      <c r="P7" s="11" t="s">
        <v>36</v>
      </c>
      <c r="Q7" s="11" t="s">
        <v>37</v>
      </c>
      <c r="R7" s="11" t="s">
        <v>38</v>
      </c>
      <c r="S7" s="106"/>
      <c r="T7" s="11" t="s">
        <v>27</v>
      </c>
      <c r="U7" s="11" t="s">
        <v>28</v>
      </c>
      <c r="V7" s="11" t="s">
        <v>29</v>
      </c>
      <c r="W7" s="11" t="s">
        <v>30</v>
      </c>
      <c r="X7" s="11" t="s">
        <v>31</v>
      </c>
      <c r="Y7" s="11" t="s">
        <v>32</v>
      </c>
      <c r="Z7" s="11" t="s">
        <v>33</v>
      </c>
      <c r="AA7" s="11" t="s">
        <v>34</v>
      </c>
      <c r="AB7" s="11" t="s">
        <v>35</v>
      </c>
      <c r="AC7" s="11" t="s">
        <v>36</v>
      </c>
      <c r="AD7" s="11" t="s">
        <v>37</v>
      </c>
      <c r="AE7" s="11" t="s">
        <v>38</v>
      </c>
      <c r="AF7" s="106"/>
      <c r="AG7" s="11" t="s">
        <v>27</v>
      </c>
      <c r="AH7" s="11" t="s">
        <v>28</v>
      </c>
      <c r="AI7" s="11" t="s">
        <v>29</v>
      </c>
      <c r="AJ7" s="11" t="s">
        <v>30</v>
      </c>
      <c r="AK7" s="11" t="s">
        <v>31</v>
      </c>
      <c r="AL7" s="11" t="s">
        <v>32</v>
      </c>
      <c r="AM7" s="11" t="s">
        <v>33</v>
      </c>
      <c r="AN7" s="11" t="s">
        <v>34</v>
      </c>
      <c r="AO7" s="11" t="s">
        <v>35</v>
      </c>
      <c r="AP7" s="11" t="s">
        <v>36</v>
      </c>
      <c r="AQ7" s="11" t="s">
        <v>37</v>
      </c>
      <c r="AR7" s="11" t="s">
        <v>38</v>
      </c>
      <c r="AS7" s="106"/>
      <c r="AT7" s="11" t="s">
        <v>27</v>
      </c>
      <c r="AU7" s="11" t="s">
        <v>28</v>
      </c>
      <c r="AV7" s="11" t="s">
        <v>29</v>
      </c>
      <c r="AW7" s="11" t="s">
        <v>30</v>
      </c>
      <c r="AX7" s="11" t="s">
        <v>31</v>
      </c>
      <c r="AY7" s="11" t="s">
        <v>32</v>
      </c>
      <c r="AZ7" s="11" t="s">
        <v>33</v>
      </c>
      <c r="BA7" s="11" t="s">
        <v>34</v>
      </c>
      <c r="BB7" s="11" t="s">
        <v>35</v>
      </c>
      <c r="BC7" s="11" t="s">
        <v>36</v>
      </c>
      <c r="BD7" s="11" t="s">
        <v>37</v>
      </c>
      <c r="BE7" s="11" t="s">
        <v>38</v>
      </c>
      <c r="BF7" s="106"/>
      <c r="BG7" s="11" t="s">
        <v>27</v>
      </c>
      <c r="BH7" s="11" t="s">
        <v>28</v>
      </c>
      <c r="BI7" s="11" t="s">
        <v>29</v>
      </c>
      <c r="BJ7" s="11" t="s">
        <v>30</v>
      </c>
      <c r="BK7" s="11" t="s">
        <v>31</v>
      </c>
      <c r="BL7" s="11" t="s">
        <v>32</v>
      </c>
      <c r="BM7" s="11" t="s">
        <v>33</v>
      </c>
      <c r="BN7" s="11" t="s">
        <v>34</v>
      </c>
      <c r="BO7" s="11" t="s">
        <v>35</v>
      </c>
      <c r="BP7" s="11" t="s">
        <v>36</v>
      </c>
      <c r="BQ7" s="11" t="s">
        <v>37</v>
      </c>
      <c r="BR7" s="11" t="s">
        <v>38</v>
      </c>
      <c r="BS7" s="100"/>
      <c r="BT7" s="11" t="s">
        <v>27</v>
      </c>
      <c r="BU7" s="11" t="s">
        <v>28</v>
      </c>
      <c r="BV7" s="11" t="s">
        <v>29</v>
      </c>
      <c r="BW7" s="11" t="s">
        <v>30</v>
      </c>
      <c r="BX7" s="11" t="s">
        <v>31</v>
      </c>
      <c r="BY7" s="11" t="s">
        <v>32</v>
      </c>
      <c r="BZ7" s="11" t="s">
        <v>33</v>
      </c>
      <c r="CA7" s="11" t="s">
        <v>34</v>
      </c>
      <c r="CB7" s="11" t="s">
        <v>35</v>
      </c>
      <c r="CC7" s="11" t="s">
        <v>36</v>
      </c>
      <c r="CD7" s="11" t="s">
        <v>37</v>
      </c>
      <c r="CE7" s="11" t="s">
        <v>38</v>
      </c>
      <c r="CF7" s="100"/>
      <c r="CG7" s="11" t="s">
        <v>27</v>
      </c>
      <c r="CH7" s="11" t="s">
        <v>28</v>
      </c>
      <c r="CI7" s="11" t="s">
        <v>29</v>
      </c>
      <c r="CJ7" s="11" t="s">
        <v>30</v>
      </c>
      <c r="CK7" s="11" t="s">
        <v>31</v>
      </c>
      <c r="CL7" s="11" t="s">
        <v>32</v>
      </c>
      <c r="CM7" s="11" t="s">
        <v>33</v>
      </c>
      <c r="CN7" s="11" t="s">
        <v>34</v>
      </c>
      <c r="CO7" s="11" t="s">
        <v>35</v>
      </c>
      <c r="CP7" s="11" t="s">
        <v>36</v>
      </c>
      <c r="CQ7" s="11" t="s">
        <v>37</v>
      </c>
      <c r="CR7" s="11" t="s">
        <v>38</v>
      </c>
      <c r="CS7" s="100"/>
      <c r="CT7" s="11" t="s">
        <v>27</v>
      </c>
      <c r="CU7" s="11" t="s">
        <v>28</v>
      </c>
      <c r="CV7" s="11" t="s">
        <v>29</v>
      </c>
      <c r="CW7" s="11" t="s">
        <v>30</v>
      </c>
      <c r="CX7" s="11" t="s">
        <v>31</v>
      </c>
      <c r="CY7" s="11" t="s">
        <v>32</v>
      </c>
      <c r="CZ7" s="11" t="s">
        <v>33</v>
      </c>
      <c r="DA7" s="11" t="s">
        <v>34</v>
      </c>
      <c r="DB7" s="11" t="s">
        <v>35</v>
      </c>
      <c r="DC7" s="11" t="s">
        <v>36</v>
      </c>
      <c r="DD7" s="11" t="s">
        <v>37</v>
      </c>
      <c r="DE7" s="11" t="s">
        <v>38</v>
      </c>
      <c r="DF7" s="100"/>
      <c r="DG7" s="11" t="s">
        <v>27</v>
      </c>
      <c r="DH7" s="11" t="s">
        <v>28</v>
      </c>
      <c r="DI7" s="11" t="s">
        <v>29</v>
      </c>
      <c r="DJ7" s="11" t="s">
        <v>30</v>
      </c>
      <c r="DK7" s="11" t="s">
        <v>31</v>
      </c>
      <c r="DL7" s="11" t="s">
        <v>32</v>
      </c>
      <c r="DM7" s="11" t="s">
        <v>33</v>
      </c>
      <c r="DN7" s="11" t="s">
        <v>34</v>
      </c>
      <c r="DO7" s="11" t="s">
        <v>35</v>
      </c>
      <c r="DP7" s="11" t="s">
        <v>36</v>
      </c>
      <c r="DQ7" s="11" t="s">
        <v>37</v>
      </c>
      <c r="DR7" s="11" t="s">
        <v>38</v>
      </c>
      <c r="DS7" s="100"/>
      <c r="DT7" s="11" t="s">
        <v>27</v>
      </c>
      <c r="DU7" s="11" t="s">
        <v>28</v>
      </c>
      <c r="DV7" s="11" t="s">
        <v>29</v>
      </c>
      <c r="DW7" s="11" t="s">
        <v>30</v>
      </c>
      <c r="DX7" s="11" t="s">
        <v>31</v>
      </c>
      <c r="DY7" s="11" t="s">
        <v>32</v>
      </c>
      <c r="DZ7" s="11" t="s">
        <v>33</v>
      </c>
      <c r="EA7" s="11" t="s">
        <v>34</v>
      </c>
      <c r="EB7" s="11" t="s">
        <v>35</v>
      </c>
      <c r="EC7" s="11" t="s">
        <v>36</v>
      </c>
      <c r="ED7" s="11" t="s">
        <v>37</v>
      </c>
      <c r="EE7" s="11" t="s">
        <v>38</v>
      </c>
      <c r="EF7" s="100"/>
      <c r="EG7" s="11" t="s">
        <v>27</v>
      </c>
      <c r="EH7" s="11" t="s">
        <v>28</v>
      </c>
      <c r="EI7" s="11" t="s">
        <v>29</v>
      </c>
      <c r="EJ7" s="11" t="s">
        <v>30</v>
      </c>
      <c r="EK7" s="11" t="s">
        <v>31</v>
      </c>
      <c r="EL7" s="11" t="s">
        <v>32</v>
      </c>
      <c r="EM7" s="11" t="s">
        <v>33</v>
      </c>
      <c r="EN7" s="11" t="s">
        <v>34</v>
      </c>
      <c r="EO7" s="11" t="s">
        <v>35</v>
      </c>
      <c r="EP7" s="11" t="s">
        <v>36</v>
      </c>
      <c r="EQ7" s="11" t="s">
        <v>37</v>
      </c>
      <c r="ER7" s="11" t="s">
        <v>38</v>
      </c>
      <c r="ES7" s="100"/>
      <c r="ET7" s="11" t="s">
        <v>27</v>
      </c>
      <c r="EU7" s="11" t="s">
        <v>28</v>
      </c>
      <c r="EV7" s="11" t="s">
        <v>29</v>
      </c>
      <c r="EW7" s="11" t="s">
        <v>30</v>
      </c>
      <c r="EX7" s="11" t="s">
        <v>31</v>
      </c>
      <c r="EY7" s="11" t="s">
        <v>32</v>
      </c>
      <c r="EZ7" s="11" t="s">
        <v>33</v>
      </c>
      <c r="FA7" s="11" t="s">
        <v>34</v>
      </c>
      <c r="FB7" s="11" t="s">
        <v>35</v>
      </c>
      <c r="FC7" s="11" t="s">
        <v>36</v>
      </c>
      <c r="FD7" s="11" t="s">
        <v>37</v>
      </c>
      <c r="FE7" s="11" t="s">
        <v>38</v>
      </c>
      <c r="FF7" s="100"/>
    </row>
    <row r="8" spans="1:162" s="29" customFormat="1" ht="15">
      <c r="B8" s="30" t="s">
        <v>60</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R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254347.44999999995</v>
      </c>
      <c r="DO8" s="31">
        <f t="shared" si="9"/>
        <v>255760.46</v>
      </c>
      <c r="DP8" s="31">
        <f t="shared" si="9"/>
        <v>236049.81</v>
      </c>
      <c r="DQ8" s="31">
        <f t="shared" si="9"/>
        <v>152643.81</v>
      </c>
      <c r="DR8" s="31">
        <f t="shared" si="9"/>
        <v>187880.59137199997</v>
      </c>
      <c r="DS8" s="14">
        <f>+SUM(DG8:DR8)</f>
        <v>2635407.173008</v>
      </c>
      <c r="DT8" s="31">
        <f t="shared" ref="DT8:EE8" si="10">SUM(DT9:DT10)</f>
        <v>173390.36</v>
      </c>
      <c r="DU8" s="31">
        <f t="shared" si="10"/>
        <v>153830.18316399999</v>
      </c>
      <c r="DV8" s="31">
        <f t="shared" si="10"/>
        <v>252186.18999999994</v>
      </c>
      <c r="DW8" s="31">
        <f t="shared" si="10"/>
        <v>293879.44</v>
      </c>
      <c r="DX8" s="31">
        <f t="shared" si="10"/>
        <v>290920.92</v>
      </c>
      <c r="DY8" s="31">
        <f t="shared" si="10"/>
        <v>294160.00198200002</v>
      </c>
      <c r="DZ8" s="31">
        <f t="shared" si="10"/>
        <v>293711.37</v>
      </c>
      <c r="EA8" s="31">
        <f t="shared" si="10"/>
        <v>290027.25010199996</v>
      </c>
      <c r="EB8" s="31">
        <f t="shared" si="10"/>
        <v>289569.42</v>
      </c>
      <c r="EC8" s="31">
        <f t="shared" si="10"/>
        <v>276791.78422999999</v>
      </c>
      <c r="ED8" s="31">
        <f t="shared" si="10"/>
        <v>237307.5</v>
      </c>
      <c r="EE8" s="31">
        <f t="shared" si="10"/>
        <v>240725.86999999997</v>
      </c>
      <c r="EF8" s="14">
        <f>+SUM(DT8:EE8)</f>
        <v>3086500.2894779993</v>
      </c>
      <c r="EG8" s="31">
        <f t="shared" ref="EG8:ER8" si="11">SUM(EG9:EG10)</f>
        <v>164497.39999999997</v>
      </c>
      <c r="EH8" s="31">
        <f t="shared" si="11"/>
        <v>227551.69000000003</v>
      </c>
      <c r="EI8" s="31">
        <f t="shared" si="11"/>
        <v>234442.71999999997</v>
      </c>
      <c r="EJ8" s="31">
        <f t="shared" si="11"/>
        <v>213549.07</v>
      </c>
      <c r="EK8" s="31">
        <f t="shared" si="11"/>
        <v>276620.12</v>
      </c>
      <c r="EL8" s="31">
        <f t="shared" si="11"/>
        <v>272677.53000000003</v>
      </c>
      <c r="EM8" s="31">
        <f t="shared" si="11"/>
        <v>274843.69</v>
      </c>
      <c r="EN8" s="31">
        <f t="shared" si="11"/>
        <v>280762.59999999998</v>
      </c>
      <c r="EO8" s="31">
        <f t="shared" si="11"/>
        <v>285047.11000000004</v>
      </c>
      <c r="EP8" s="31">
        <f t="shared" si="11"/>
        <v>276569.68</v>
      </c>
      <c r="EQ8" s="31">
        <f t="shared" si="11"/>
        <v>271072.23801799997</v>
      </c>
      <c r="ER8" s="31">
        <f t="shared" si="11"/>
        <v>294214.69759199995</v>
      </c>
      <c r="ES8" s="14">
        <f>+SUM(EG8:ER8)</f>
        <v>3071848.5456099999</v>
      </c>
      <c r="ET8" s="31">
        <f t="shared" ref="ET8:FE8" si="12">SUM(ET9:ET10)</f>
        <v>270892.37724200002</v>
      </c>
      <c r="EU8" s="31">
        <f t="shared" si="12"/>
        <v>243913.22</v>
      </c>
      <c r="EV8" s="31">
        <f t="shared" si="12"/>
        <v>0</v>
      </c>
      <c r="EW8" s="31">
        <f t="shared" si="12"/>
        <v>0</v>
      </c>
      <c r="EX8" s="31">
        <f t="shared" si="12"/>
        <v>0</v>
      </c>
      <c r="EY8" s="31">
        <f t="shared" si="12"/>
        <v>0</v>
      </c>
      <c r="EZ8" s="31">
        <f t="shared" si="12"/>
        <v>0</v>
      </c>
      <c r="FA8" s="31">
        <f t="shared" si="12"/>
        <v>0</v>
      </c>
      <c r="FB8" s="31">
        <f t="shared" si="12"/>
        <v>0</v>
      </c>
      <c r="FC8" s="31">
        <f t="shared" si="12"/>
        <v>0</v>
      </c>
      <c r="FD8" s="31">
        <f t="shared" si="12"/>
        <v>0</v>
      </c>
      <c r="FE8" s="31">
        <f t="shared" si="12"/>
        <v>0</v>
      </c>
      <c r="FF8" s="14">
        <f>+SUM(ET8:FE8)</f>
        <v>514805.59724200005</v>
      </c>
    </row>
    <row r="9" spans="1:162" s="27" customFormat="1" ht="14.25">
      <c r="B9" s="32" t="s">
        <v>61</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3">+SUM(CG9:CR9)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4">+SUM(CT9:DE9)</f>
        <v>2825581.7992420001</v>
      </c>
      <c r="DG9" s="14">
        <v>238698.53032199995</v>
      </c>
      <c r="DH9" s="14">
        <v>191994.60500000001</v>
      </c>
      <c r="DI9" s="14">
        <v>202056.36</v>
      </c>
      <c r="DJ9" s="14">
        <v>225604.78</v>
      </c>
      <c r="DK9" s="14">
        <v>156497.88440000001</v>
      </c>
      <c r="DL9" s="14">
        <v>234780.42305600003</v>
      </c>
      <c r="DM9" s="14">
        <v>290415.46885800001</v>
      </c>
      <c r="DN9" s="14">
        <v>252562.44999999995</v>
      </c>
      <c r="DO9" s="14">
        <v>254178.46</v>
      </c>
      <c r="DP9" s="14">
        <v>234515.81</v>
      </c>
      <c r="DQ9" s="14">
        <v>151244.81</v>
      </c>
      <c r="DR9" s="14">
        <v>186848.59137199997</v>
      </c>
      <c r="DS9" s="14">
        <f t="shared" ref="DS9:DS22" si="15">+SUM(DG9:DR9)</f>
        <v>2619398.173008</v>
      </c>
      <c r="DT9" s="14">
        <v>173214.36</v>
      </c>
      <c r="DU9" s="14">
        <v>153583.18316399999</v>
      </c>
      <c r="DV9" s="14">
        <v>250802.18999999994</v>
      </c>
      <c r="DW9" s="14">
        <v>292531.44</v>
      </c>
      <c r="DX9" s="14">
        <v>289277.92</v>
      </c>
      <c r="DY9" s="14">
        <v>292769.00198200002</v>
      </c>
      <c r="DZ9" s="14">
        <v>292334.37</v>
      </c>
      <c r="EA9" s="14">
        <v>288485.25010199996</v>
      </c>
      <c r="EB9" s="14">
        <v>287830.42</v>
      </c>
      <c r="EC9" s="14">
        <v>275144.78422999999</v>
      </c>
      <c r="ED9" s="14">
        <v>235647.5</v>
      </c>
      <c r="EE9" s="14">
        <v>239282.86999999997</v>
      </c>
      <c r="EF9" s="14">
        <f t="shared" ref="EF9:EF22" si="16">+SUM(DT9:EE9)</f>
        <v>3070903.2894779993</v>
      </c>
      <c r="EG9" s="14">
        <v>163289.39999999997</v>
      </c>
      <c r="EH9" s="14">
        <v>225922.69000000003</v>
      </c>
      <c r="EI9" s="14">
        <v>232709.71999999997</v>
      </c>
      <c r="EJ9" s="14">
        <v>211918.07</v>
      </c>
      <c r="EK9" s="14">
        <v>274551.12</v>
      </c>
      <c r="EL9" s="14">
        <v>270576.53000000003</v>
      </c>
      <c r="EM9" s="14">
        <v>272416.69</v>
      </c>
      <c r="EN9" s="14">
        <v>277990.59999999998</v>
      </c>
      <c r="EO9" s="14">
        <v>282426.11000000004</v>
      </c>
      <c r="EP9" s="14">
        <v>274046.68</v>
      </c>
      <c r="EQ9" s="14">
        <v>268904.23801799997</v>
      </c>
      <c r="ER9" s="14">
        <v>291955.69759199995</v>
      </c>
      <c r="ES9" s="14">
        <f t="shared" ref="ES9:ES10" si="17">+SUM(EG9:ER9)</f>
        <v>3046707.5456099999</v>
      </c>
      <c r="ET9" s="14">
        <v>269518.37724200002</v>
      </c>
      <c r="EU9" s="14">
        <v>242714.22</v>
      </c>
      <c r="EV9" s="14"/>
      <c r="EW9" s="14"/>
      <c r="EX9" s="14"/>
      <c r="EY9" s="14"/>
      <c r="EZ9" s="14"/>
      <c r="FA9" s="14"/>
      <c r="FB9" s="14"/>
      <c r="FC9" s="14"/>
      <c r="FD9" s="14"/>
      <c r="FE9" s="14"/>
      <c r="FF9" s="14">
        <f t="shared" ref="FF9:FF10" si="18">+SUM(ET9:FE9)</f>
        <v>512232.59724200005</v>
      </c>
    </row>
    <row r="10" spans="1:162" s="27" customFormat="1" ht="14.25">
      <c r="B10" s="32" t="s">
        <v>62</v>
      </c>
      <c r="C10" s="14">
        <v>1376</v>
      </c>
      <c r="D10" s="14">
        <v>1251</v>
      </c>
      <c r="E10" s="14">
        <v>1303</v>
      </c>
      <c r="F10" s="14">
        <f t="shared" ref="F10:F22" si="19">+SUM(C10:E10)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20">+SUM(G10:R10)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21">+SUM(T10:AE10)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22">+SUM(AG10:AR10)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23">+SUM(AT10:BE10)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24">+SUM(BG10:BR10)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5">+SUM(BT10:CE10)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3"/>
        <v>9633</v>
      </c>
      <c r="CT10" s="14">
        <v>1206</v>
      </c>
      <c r="CU10" s="14">
        <v>672</v>
      </c>
      <c r="CV10" s="14">
        <v>699</v>
      </c>
      <c r="CW10" s="14">
        <v>451</v>
      </c>
      <c r="CX10" s="14">
        <v>556</v>
      </c>
      <c r="CY10" s="14">
        <v>795</v>
      </c>
      <c r="CZ10" s="14">
        <v>863</v>
      </c>
      <c r="DA10" s="14">
        <v>1079</v>
      </c>
      <c r="DB10" s="14">
        <v>1039</v>
      </c>
      <c r="DC10" s="14">
        <v>1025</v>
      </c>
      <c r="DD10" s="14">
        <v>875</v>
      </c>
      <c r="DE10" s="14">
        <v>966</v>
      </c>
      <c r="DF10" s="14">
        <f t="shared" si="14"/>
        <v>10226</v>
      </c>
      <c r="DG10" s="14">
        <v>682</v>
      </c>
      <c r="DH10" s="14">
        <v>746</v>
      </c>
      <c r="DI10" s="14">
        <v>1309</v>
      </c>
      <c r="DJ10" s="14">
        <v>1352</v>
      </c>
      <c r="DK10" s="14">
        <v>1423</v>
      </c>
      <c r="DL10" s="14">
        <v>1453</v>
      </c>
      <c r="DM10" s="14">
        <v>1712</v>
      </c>
      <c r="DN10" s="14">
        <v>1785</v>
      </c>
      <c r="DO10" s="14">
        <v>1582</v>
      </c>
      <c r="DP10" s="14">
        <v>1534</v>
      </c>
      <c r="DQ10" s="14">
        <v>1399</v>
      </c>
      <c r="DR10" s="14">
        <v>1032</v>
      </c>
      <c r="DS10" s="14">
        <f t="shared" si="15"/>
        <v>16009</v>
      </c>
      <c r="DT10" s="14">
        <v>176</v>
      </c>
      <c r="DU10" s="14">
        <v>247</v>
      </c>
      <c r="DV10" s="14">
        <v>1384</v>
      </c>
      <c r="DW10" s="14">
        <v>1348</v>
      </c>
      <c r="DX10" s="14">
        <v>1643</v>
      </c>
      <c r="DY10" s="14">
        <v>1391</v>
      </c>
      <c r="DZ10" s="14">
        <v>1377</v>
      </c>
      <c r="EA10" s="14">
        <v>1542</v>
      </c>
      <c r="EB10" s="14">
        <v>1739</v>
      </c>
      <c r="EC10" s="14">
        <v>1647</v>
      </c>
      <c r="ED10" s="14">
        <v>1660</v>
      </c>
      <c r="EE10" s="14">
        <v>1443</v>
      </c>
      <c r="EF10" s="14">
        <f t="shared" si="16"/>
        <v>15597</v>
      </c>
      <c r="EG10" s="14">
        <v>1208</v>
      </c>
      <c r="EH10" s="14">
        <v>1629</v>
      </c>
      <c r="EI10" s="14">
        <v>1733</v>
      </c>
      <c r="EJ10" s="14">
        <v>1631</v>
      </c>
      <c r="EK10" s="14">
        <v>2069</v>
      </c>
      <c r="EL10" s="14">
        <v>2101</v>
      </c>
      <c r="EM10" s="14">
        <v>2427</v>
      </c>
      <c r="EN10" s="14">
        <v>2772</v>
      </c>
      <c r="EO10" s="14">
        <v>2621</v>
      </c>
      <c r="EP10" s="14">
        <v>2523</v>
      </c>
      <c r="EQ10" s="14">
        <v>2168</v>
      </c>
      <c r="ER10" s="14">
        <v>2259</v>
      </c>
      <c r="ES10" s="14">
        <f t="shared" si="17"/>
        <v>25141</v>
      </c>
      <c r="ET10" s="14">
        <v>1374</v>
      </c>
      <c r="EU10" s="14">
        <v>1199</v>
      </c>
      <c r="EV10" s="14"/>
      <c r="EW10" s="14"/>
      <c r="EX10" s="14"/>
      <c r="EY10" s="14"/>
      <c r="EZ10" s="14"/>
      <c r="FA10" s="14"/>
      <c r="FB10" s="14"/>
      <c r="FC10" s="14"/>
      <c r="FD10" s="14"/>
      <c r="FE10" s="14"/>
      <c r="FF10" s="14">
        <f t="shared" si="18"/>
        <v>2573</v>
      </c>
    </row>
    <row r="11" spans="1:162" s="29" customFormat="1" ht="15">
      <c r="B11" s="30" t="s">
        <v>63</v>
      </c>
      <c r="C11" s="31">
        <f>+C12+C13</f>
        <v>15343094.0019</v>
      </c>
      <c r="D11" s="31">
        <f>+D12+D13</f>
        <v>15917907.3498</v>
      </c>
      <c r="E11" s="31">
        <f>+E12+E13</f>
        <v>16286570.739</v>
      </c>
      <c r="F11" s="31">
        <f>SUM(C11:E11)</f>
        <v>47547572.090700001</v>
      </c>
      <c r="G11" s="31">
        <f>SUM(G12:G13)</f>
        <v>15551285.918</v>
      </c>
      <c r="H11" s="31">
        <f t="shared" ref="H11:R11" si="26">SUM(H12:H13)</f>
        <v>12820721.8508</v>
      </c>
      <c r="I11" s="31">
        <f t="shared" si="26"/>
        <v>10117873.212300001</v>
      </c>
      <c r="J11" s="31">
        <f t="shared" si="26"/>
        <v>13240818.3367</v>
      </c>
      <c r="K11" s="31">
        <f t="shared" si="26"/>
        <v>10202108.134599999</v>
      </c>
      <c r="L11" s="31">
        <f t="shared" si="26"/>
        <v>13952588.5999</v>
      </c>
      <c r="M11" s="31">
        <f t="shared" si="26"/>
        <v>15942551.549899999</v>
      </c>
      <c r="N11" s="31">
        <f t="shared" si="26"/>
        <v>15213573.6807</v>
      </c>
      <c r="O11" s="31">
        <f t="shared" si="26"/>
        <v>12237710.9033</v>
      </c>
      <c r="P11" s="31">
        <f t="shared" si="26"/>
        <v>13311402.338500001</v>
      </c>
      <c r="Q11" s="31">
        <f t="shared" si="26"/>
        <v>14583836.1788</v>
      </c>
      <c r="R11" s="31">
        <f t="shared" si="26"/>
        <v>16064724.3455</v>
      </c>
      <c r="S11" s="31">
        <f t="shared" si="20"/>
        <v>163239195.04899999</v>
      </c>
      <c r="T11" s="31">
        <f>SUM(T12:T13)</f>
        <v>7957258.1914000008</v>
      </c>
      <c r="U11" s="31">
        <f t="shared" ref="U11:AE11" si="27">SUM(U12:U13)</f>
        <v>7322325.3604000006</v>
      </c>
      <c r="V11" s="31">
        <f t="shared" si="27"/>
        <v>13844433.076200001</v>
      </c>
      <c r="W11" s="31">
        <f t="shared" si="27"/>
        <v>11622391.942399999</v>
      </c>
      <c r="X11" s="31">
        <f t="shared" si="27"/>
        <v>11502859.0459</v>
      </c>
      <c r="Y11" s="31">
        <f t="shared" si="27"/>
        <v>11544513.027000001</v>
      </c>
      <c r="Z11" s="31">
        <f t="shared" si="27"/>
        <v>12591718.578799998</v>
      </c>
      <c r="AA11" s="31">
        <f t="shared" si="27"/>
        <v>16138780.455599999</v>
      </c>
      <c r="AB11" s="31">
        <f t="shared" si="27"/>
        <v>16441139.603599999</v>
      </c>
      <c r="AC11" s="31">
        <f t="shared" si="27"/>
        <v>15878521.448199999</v>
      </c>
      <c r="AD11" s="31">
        <f t="shared" si="27"/>
        <v>16122210.164800001</v>
      </c>
      <c r="AE11" s="31">
        <f t="shared" si="27"/>
        <v>18381076.326699998</v>
      </c>
      <c r="AF11" s="31">
        <f t="shared" si="21"/>
        <v>159347227.22099999</v>
      </c>
      <c r="AG11" s="31">
        <f>SUM(AG12:AG13)</f>
        <v>20477623.643999998</v>
      </c>
      <c r="AH11" s="31">
        <f t="shared" ref="AH11:AR11" si="28">SUM(AH12:AH13)</f>
        <v>22189802.547200002</v>
      </c>
      <c r="AI11" s="31">
        <f t="shared" si="28"/>
        <v>27705393.8024</v>
      </c>
      <c r="AJ11" s="31">
        <f t="shared" si="28"/>
        <v>26529060.6085</v>
      </c>
      <c r="AK11" s="31">
        <f t="shared" si="28"/>
        <v>31229298.033199999</v>
      </c>
      <c r="AL11" s="31">
        <f t="shared" si="28"/>
        <v>31442217.776099999</v>
      </c>
      <c r="AM11" s="31">
        <f t="shared" si="28"/>
        <v>28308806.373300001</v>
      </c>
      <c r="AN11" s="31">
        <f t="shared" si="28"/>
        <v>25959094.357699998</v>
      </c>
      <c r="AO11" s="31">
        <f t="shared" si="28"/>
        <v>38977605.936399996</v>
      </c>
      <c r="AP11" s="31">
        <f t="shared" si="28"/>
        <v>38062028.688499995</v>
      </c>
      <c r="AQ11" s="31">
        <f t="shared" si="28"/>
        <v>44967007.997500002</v>
      </c>
      <c r="AR11" s="31">
        <f t="shared" si="28"/>
        <v>46227602.142439999</v>
      </c>
      <c r="AS11" s="31">
        <f t="shared" si="22"/>
        <v>382075541.90724003</v>
      </c>
      <c r="AT11" s="31">
        <f t="shared" ref="AT11:BD11" si="29">SUM(AT12:AT13)</f>
        <v>37442997.845000006</v>
      </c>
      <c r="AU11" s="31">
        <f t="shared" si="29"/>
        <v>35313734.748799995</v>
      </c>
      <c r="AV11" s="31">
        <f t="shared" si="29"/>
        <v>36669388.6448</v>
      </c>
      <c r="AW11" s="31">
        <f t="shared" si="29"/>
        <v>40322026.533</v>
      </c>
      <c r="AX11" s="31">
        <f t="shared" si="29"/>
        <v>43216739.336600006</v>
      </c>
      <c r="AY11" s="31">
        <f t="shared" si="29"/>
        <v>42478741.937600002</v>
      </c>
      <c r="AZ11" s="31">
        <f t="shared" si="29"/>
        <v>41053716.213199988</v>
      </c>
      <c r="BA11" s="31">
        <f t="shared" si="29"/>
        <v>31466456.238599997</v>
      </c>
      <c r="BB11" s="31">
        <f t="shared" si="29"/>
        <v>46027425.141800009</v>
      </c>
      <c r="BC11" s="31">
        <f t="shared" si="29"/>
        <v>47446533.760000005</v>
      </c>
      <c r="BD11" s="31">
        <f t="shared" si="29"/>
        <v>44819397.177999996</v>
      </c>
      <c r="BE11" s="31">
        <f>SUM(BE12:BE13)</f>
        <v>42637040.741000012</v>
      </c>
      <c r="BF11" s="31">
        <f t="shared" si="23"/>
        <v>488894198.31839997</v>
      </c>
      <c r="BG11" s="31">
        <f t="shared" ref="BG11:BL11" si="30">SUM(BG12:BG13)</f>
        <v>42328823.179000005</v>
      </c>
      <c r="BH11" s="31">
        <f t="shared" si="30"/>
        <v>31553924.115000002</v>
      </c>
      <c r="BI11" s="31">
        <f t="shared" si="30"/>
        <v>42377850.507999994</v>
      </c>
      <c r="BJ11" s="31">
        <f t="shared" si="30"/>
        <v>32434938.7608</v>
      </c>
      <c r="BK11" s="31">
        <f t="shared" si="30"/>
        <v>51124922.444800004</v>
      </c>
      <c r="BL11" s="31">
        <f t="shared" si="30"/>
        <v>46097603.298799999</v>
      </c>
      <c r="BM11" s="31">
        <f t="shared" ref="BM11:BR11" si="31">SUM(BM12:BM13)</f>
        <v>41297792.908399999</v>
      </c>
      <c r="BN11" s="31">
        <f t="shared" si="31"/>
        <v>36849373.609999999</v>
      </c>
      <c r="BO11" s="31">
        <f t="shared" si="31"/>
        <v>45867581.084000006</v>
      </c>
      <c r="BP11" s="31">
        <f t="shared" si="31"/>
        <v>47618984.979999997</v>
      </c>
      <c r="BQ11" s="31">
        <f t="shared" si="31"/>
        <v>41914034.734999999</v>
      </c>
      <c r="BR11" s="31">
        <f t="shared" si="31"/>
        <v>50100938.583000004</v>
      </c>
      <c r="BS11" s="31">
        <f t="shared" si="24"/>
        <v>509566768.20680004</v>
      </c>
      <c r="BT11" s="31">
        <f t="shared" ref="BT11:CR11" si="32">SUM(BT12:BT13)</f>
        <v>45491098.339000002</v>
      </c>
      <c r="BU11" s="31">
        <f t="shared" si="32"/>
        <v>18621915.040000003</v>
      </c>
      <c r="BV11" s="31">
        <f t="shared" si="32"/>
        <v>17023157.620000001</v>
      </c>
      <c r="BW11" s="31">
        <f t="shared" si="32"/>
        <v>32763480.867000002</v>
      </c>
      <c r="BX11" s="31">
        <f t="shared" si="32"/>
        <v>45504913.715000004</v>
      </c>
      <c r="BY11" s="31">
        <f t="shared" si="32"/>
        <v>44926817.348999999</v>
      </c>
      <c r="BZ11" s="31">
        <f t="shared" si="32"/>
        <v>24016616.421999998</v>
      </c>
      <c r="CA11" s="31">
        <f t="shared" si="32"/>
        <v>34765915.255400002</v>
      </c>
      <c r="CB11" s="31">
        <f t="shared" si="32"/>
        <v>37945614.797200002</v>
      </c>
      <c r="CC11" s="31">
        <f t="shared" si="32"/>
        <v>27748832.657000002</v>
      </c>
      <c r="CD11" s="31">
        <f t="shared" si="32"/>
        <v>47829613.805199996</v>
      </c>
      <c r="CE11" s="31">
        <f t="shared" si="32"/>
        <v>50479955.084999993</v>
      </c>
      <c r="CF11" s="31">
        <f t="shared" si="25"/>
        <v>427117930.95179999</v>
      </c>
      <c r="CG11" s="31">
        <f t="shared" si="32"/>
        <v>44053766.490199998</v>
      </c>
      <c r="CH11" s="31">
        <f t="shared" si="32"/>
        <v>34446763.045000002</v>
      </c>
      <c r="CI11" s="31">
        <f t="shared" si="32"/>
        <v>28121175.213600002</v>
      </c>
      <c r="CJ11" s="31">
        <f t="shared" si="32"/>
        <v>9217868.643000003</v>
      </c>
      <c r="CK11" s="31">
        <f t="shared" si="32"/>
        <v>37344941.4912</v>
      </c>
      <c r="CL11" s="31">
        <f t="shared" si="32"/>
        <v>46005052.344063997</v>
      </c>
      <c r="CM11" s="31">
        <f t="shared" si="32"/>
        <v>33016285.850599997</v>
      </c>
      <c r="CN11" s="31">
        <f t="shared" si="32"/>
        <v>28665246.772300009</v>
      </c>
      <c r="CO11" s="31">
        <f t="shared" si="32"/>
        <v>47243026.803440005</v>
      </c>
      <c r="CP11" s="31">
        <f t="shared" si="32"/>
        <v>41361649.624144003</v>
      </c>
      <c r="CQ11" s="31">
        <f t="shared" si="32"/>
        <v>48779521.939999998</v>
      </c>
      <c r="CR11" s="31">
        <f t="shared" si="32"/>
        <v>21929395.219999999</v>
      </c>
      <c r="CS11" s="14">
        <f t="shared" si="13"/>
        <v>420184693.43754804</v>
      </c>
      <c r="CT11" s="31">
        <f t="shared" ref="CT11:DE11" si="33">SUM(CT12:CT13)</f>
        <v>41330548.719999999</v>
      </c>
      <c r="CU11" s="31">
        <f t="shared" si="33"/>
        <v>44577969.600000001</v>
      </c>
      <c r="CV11" s="31">
        <f t="shared" si="33"/>
        <v>44800964.367687993</v>
      </c>
      <c r="CW11" s="31">
        <f t="shared" si="33"/>
        <v>44215277.485807993</v>
      </c>
      <c r="CX11" s="31">
        <f t="shared" si="33"/>
        <v>51451728.749416016</v>
      </c>
      <c r="CY11" s="31">
        <f t="shared" si="33"/>
        <v>43209985.991071999</v>
      </c>
      <c r="CZ11" s="31">
        <f t="shared" si="33"/>
        <v>31512552.299000006</v>
      </c>
      <c r="DA11" s="31">
        <f t="shared" si="33"/>
        <v>42077144.865231998</v>
      </c>
      <c r="DB11" s="31">
        <f t="shared" si="33"/>
        <v>27940291.628448002</v>
      </c>
      <c r="DC11" s="31">
        <f t="shared" si="33"/>
        <v>34342061.897727996</v>
      </c>
      <c r="DD11" s="31">
        <f t="shared" si="33"/>
        <v>35088296.609999999</v>
      </c>
      <c r="DE11" s="31">
        <f t="shared" si="33"/>
        <v>17358422.202512003</v>
      </c>
      <c r="DF11" s="14">
        <f t="shared" si="14"/>
        <v>457905244.41690409</v>
      </c>
      <c r="DG11" s="31">
        <f t="shared" ref="DG11:DR11" si="34">SUM(DG12:DG13)</f>
        <v>37998009.392736003</v>
      </c>
      <c r="DH11" s="31">
        <f t="shared" si="34"/>
        <v>24452350.300999999</v>
      </c>
      <c r="DI11" s="31">
        <f>SUM(DI12:DI13)</f>
        <v>27186615.18</v>
      </c>
      <c r="DJ11" s="31">
        <f t="shared" si="34"/>
        <v>29856876.013400003</v>
      </c>
      <c r="DK11" s="31">
        <f t="shared" si="34"/>
        <v>10687615.200000001</v>
      </c>
      <c r="DL11" s="31">
        <f t="shared" si="34"/>
        <v>33769355.655128002</v>
      </c>
      <c r="DM11" s="31">
        <f t="shared" si="34"/>
        <v>46988137.247776002</v>
      </c>
      <c r="DN11" s="31">
        <f t="shared" si="34"/>
        <v>46741277.043999992</v>
      </c>
      <c r="DO11" s="31">
        <f t="shared" si="34"/>
        <v>38676756.051999994</v>
      </c>
      <c r="DP11" s="31">
        <f t="shared" si="34"/>
        <v>30933085.770000007</v>
      </c>
      <c r="DQ11" s="31">
        <f t="shared" si="34"/>
        <v>9022538.9279999994</v>
      </c>
      <c r="DR11" s="31">
        <f t="shared" si="34"/>
        <v>18203752.875112001</v>
      </c>
      <c r="DS11" s="14">
        <f t="shared" si="15"/>
        <v>354516369.65915197</v>
      </c>
      <c r="DT11" s="31">
        <f>SUM(DT12:DT13)</f>
        <v>13425726.775999999</v>
      </c>
      <c r="DU11" s="31">
        <f t="shared" ref="DU11:EE11" si="35">SUM(DU12:DU13)</f>
        <v>9241714.75</v>
      </c>
      <c r="DV11" s="31">
        <f t="shared" si="35"/>
        <v>32880942.889999993</v>
      </c>
      <c r="DW11" s="31">
        <f t="shared" si="35"/>
        <v>46476469.75</v>
      </c>
      <c r="DX11" s="31">
        <f t="shared" si="35"/>
        <v>44503884.270000003</v>
      </c>
      <c r="DY11" s="31">
        <f t="shared" si="35"/>
        <v>46494133.140000001</v>
      </c>
      <c r="DZ11" s="31">
        <f t="shared" si="35"/>
        <v>44913472.622999996</v>
      </c>
      <c r="EA11" s="31">
        <f t="shared" si="35"/>
        <v>46099386.240000002</v>
      </c>
      <c r="EB11" s="31">
        <f t="shared" si="35"/>
        <v>45977687.589999996</v>
      </c>
      <c r="EC11" s="31">
        <f t="shared" si="35"/>
        <v>43979249.744240001</v>
      </c>
      <c r="ED11" s="31">
        <f t="shared" si="35"/>
        <v>31882981.859999999</v>
      </c>
      <c r="EE11" s="31">
        <f t="shared" si="35"/>
        <v>35704996.986000001</v>
      </c>
      <c r="EF11" s="14">
        <f>+SUM(DT11:EE11)</f>
        <v>441580646.61923993</v>
      </c>
      <c r="EG11" s="31">
        <f>SUM(EG12:EG13)</f>
        <v>20475942.353</v>
      </c>
      <c r="EH11" s="31">
        <f t="shared" ref="EH11:ER11" si="36">SUM(EH12:EH13)</f>
        <v>31109483.93</v>
      </c>
      <c r="EI11" s="31">
        <f t="shared" si="36"/>
        <v>27858874.126000002</v>
      </c>
      <c r="EJ11" s="31">
        <f t="shared" si="36"/>
        <v>25524184.290000003</v>
      </c>
      <c r="EK11" s="31">
        <f t="shared" si="36"/>
        <v>42879892.119999997</v>
      </c>
      <c r="EL11" s="31">
        <f t="shared" si="36"/>
        <v>38989697.379999995</v>
      </c>
      <c r="EM11" s="31">
        <f t="shared" si="36"/>
        <v>40911250.270000003</v>
      </c>
      <c r="EN11" s="31">
        <f t="shared" si="36"/>
        <v>43672973.030000001</v>
      </c>
      <c r="EO11" s="31">
        <f t="shared" si="36"/>
        <v>42896466.100000001</v>
      </c>
      <c r="EP11" s="31">
        <f t="shared" si="36"/>
        <v>44372525.910000004</v>
      </c>
      <c r="EQ11" s="31">
        <f t="shared" si="36"/>
        <v>40835683.998184003</v>
      </c>
      <c r="ER11" s="31">
        <f t="shared" si="36"/>
        <v>45198120.899999999</v>
      </c>
      <c r="ES11" s="14">
        <f>+SUM(EG11:ER11)</f>
        <v>444725094.40718406</v>
      </c>
      <c r="ET11" s="31">
        <f>SUM(ET12:ET13)</f>
        <v>43691587.174319997</v>
      </c>
      <c r="EU11" s="31">
        <f t="shared" ref="EU11:FE11" si="37">SUM(EU12:EU13)</f>
        <v>37906358.939768001</v>
      </c>
      <c r="EV11" s="31">
        <f t="shared" si="37"/>
        <v>0</v>
      </c>
      <c r="EW11" s="31">
        <f t="shared" si="37"/>
        <v>0</v>
      </c>
      <c r="EX11" s="31">
        <f t="shared" si="37"/>
        <v>0</v>
      </c>
      <c r="EY11" s="31">
        <f t="shared" si="37"/>
        <v>0</v>
      </c>
      <c r="EZ11" s="31">
        <f t="shared" si="37"/>
        <v>0</v>
      </c>
      <c r="FA11" s="31">
        <f t="shared" si="37"/>
        <v>0</v>
      </c>
      <c r="FB11" s="31">
        <f t="shared" si="37"/>
        <v>0</v>
      </c>
      <c r="FC11" s="31">
        <f t="shared" si="37"/>
        <v>0</v>
      </c>
      <c r="FD11" s="31">
        <f t="shared" si="37"/>
        <v>0</v>
      </c>
      <c r="FE11" s="31">
        <f t="shared" si="37"/>
        <v>0</v>
      </c>
      <c r="FF11" s="14">
        <f>+SUM(ET11:FE11)</f>
        <v>81597946.114087999</v>
      </c>
    </row>
    <row r="12" spans="1:162" s="27" customFormat="1" ht="14.25">
      <c r="B12" s="32" t="s">
        <v>61</v>
      </c>
      <c r="C12" s="14">
        <v>15238275.6019</v>
      </c>
      <c r="D12" s="14">
        <v>15815787.049799999</v>
      </c>
      <c r="E12" s="14">
        <v>16176301.639</v>
      </c>
      <c r="F12" s="14">
        <f t="shared" si="19"/>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20"/>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21"/>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22"/>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23"/>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24"/>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5"/>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3"/>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4"/>
        <v>456969040.71690404</v>
      </c>
      <c r="DG12" s="14">
        <v>37934383.292736001</v>
      </c>
      <c r="DH12" s="14">
        <v>24380724.601</v>
      </c>
      <c r="DI12" s="14">
        <v>27060446.879999999</v>
      </c>
      <c r="DJ12" s="14">
        <v>29730207.713400003</v>
      </c>
      <c r="DK12" s="14">
        <v>10554881.4</v>
      </c>
      <c r="DL12" s="14">
        <v>33648742.555128001</v>
      </c>
      <c r="DM12" s="14">
        <v>46853069.047775999</v>
      </c>
      <c r="DN12" s="14">
        <v>46587364.043999992</v>
      </c>
      <c r="DO12" s="14">
        <v>38545241.651999995</v>
      </c>
      <c r="DP12" s="14">
        <v>30835435.170000006</v>
      </c>
      <c r="DQ12" s="14">
        <v>8893194.8279999997</v>
      </c>
      <c r="DR12" s="14">
        <v>18116556.275111999</v>
      </c>
      <c r="DS12" s="14">
        <f t="shared" si="15"/>
        <v>353140247.45915198</v>
      </c>
      <c r="DT12" s="14">
        <v>13409684.075999999</v>
      </c>
      <c r="DU12" s="14">
        <v>9230060.75</v>
      </c>
      <c r="DV12" s="14">
        <v>32770389.989999995</v>
      </c>
      <c r="DW12" s="14">
        <v>46362319.049999997</v>
      </c>
      <c r="DX12" s="14">
        <v>44373815.270000003</v>
      </c>
      <c r="DY12" s="14">
        <v>46385655.640000001</v>
      </c>
      <c r="DZ12" s="14">
        <v>44810940.022999994</v>
      </c>
      <c r="EA12" s="14">
        <v>45983828.640000001</v>
      </c>
      <c r="EB12" s="14">
        <v>45843208.289999999</v>
      </c>
      <c r="EC12" s="14">
        <v>43851250.944240004</v>
      </c>
      <c r="ED12" s="14">
        <v>31748931.059999999</v>
      </c>
      <c r="EE12" s="14">
        <v>35584465.386</v>
      </c>
      <c r="EF12" s="14">
        <f t="shared" si="16"/>
        <v>440354549.11924005</v>
      </c>
      <c r="EG12" s="14">
        <v>20367720.752999999</v>
      </c>
      <c r="EH12" s="14">
        <v>30966740.23</v>
      </c>
      <c r="EI12" s="14">
        <v>27698917.326000001</v>
      </c>
      <c r="EJ12" s="14">
        <v>25370263.690000001</v>
      </c>
      <c r="EK12" s="14">
        <v>42703110.719999999</v>
      </c>
      <c r="EL12" s="14">
        <v>38820188.079999998</v>
      </c>
      <c r="EM12" s="14">
        <v>40704532.770000003</v>
      </c>
      <c r="EN12" s="14">
        <v>43450433.829999998</v>
      </c>
      <c r="EO12" s="14">
        <v>42699302</v>
      </c>
      <c r="EP12" s="14">
        <v>44173252.310000002</v>
      </c>
      <c r="EQ12" s="14">
        <v>40653965.498184003</v>
      </c>
      <c r="ER12" s="14">
        <v>45018478.299999997</v>
      </c>
      <c r="ES12" s="14">
        <f t="shared" ref="ES12:ES22" si="38">+SUM(EG12:ER12)</f>
        <v>442626905.50718403</v>
      </c>
      <c r="ET12" s="14">
        <v>43564428.274319999</v>
      </c>
      <c r="EU12" s="14">
        <v>37798909.839768</v>
      </c>
      <c r="EV12" s="14"/>
      <c r="EW12" s="14"/>
      <c r="EX12" s="14"/>
      <c r="EY12" s="14"/>
      <c r="EZ12" s="14"/>
      <c r="FA12" s="14"/>
      <c r="FB12" s="14"/>
      <c r="FC12" s="14"/>
      <c r="FD12" s="14"/>
      <c r="FE12" s="14"/>
      <c r="FF12" s="14">
        <f t="shared" ref="FF12:FF22" si="39">+SUM(ET12:FE12)</f>
        <v>81363338.114087999</v>
      </c>
    </row>
    <row r="13" spans="1:162" s="27" customFormat="1" ht="14.25">
      <c r="B13" s="32" t="s">
        <v>62</v>
      </c>
      <c r="C13" s="14">
        <v>104818.4</v>
      </c>
      <c r="D13" s="14">
        <v>102120.3</v>
      </c>
      <c r="E13" s="14">
        <v>110269.1</v>
      </c>
      <c r="F13" s="14">
        <f t="shared" si="19"/>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20"/>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21"/>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22"/>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23"/>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24"/>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5"/>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3"/>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4"/>
        <v>936203.7</v>
      </c>
      <c r="DG13" s="14">
        <v>63626.100000000006</v>
      </c>
      <c r="DH13" s="14">
        <v>71625.699999999983</v>
      </c>
      <c r="DI13" s="14">
        <v>126168.29999999999</v>
      </c>
      <c r="DJ13" s="14">
        <v>126668.3</v>
      </c>
      <c r="DK13" s="14">
        <v>132733.80000000002</v>
      </c>
      <c r="DL13" s="14">
        <v>120613.1</v>
      </c>
      <c r="DM13" s="14">
        <v>135068.20000000001</v>
      </c>
      <c r="DN13" s="14">
        <v>153913</v>
      </c>
      <c r="DO13" s="14">
        <v>131514.4</v>
      </c>
      <c r="DP13" s="14">
        <v>97650.599999999991</v>
      </c>
      <c r="DQ13" s="14">
        <v>129344.09999999999</v>
      </c>
      <c r="DR13" s="14">
        <v>87196.6</v>
      </c>
      <c r="DS13" s="14">
        <f t="shared" si="15"/>
        <v>1376122.2000000002</v>
      </c>
      <c r="DT13" s="14">
        <v>16042.699999999997</v>
      </c>
      <c r="DU13" s="14">
        <v>11654</v>
      </c>
      <c r="DV13" s="14">
        <v>110552.9</v>
      </c>
      <c r="DW13" s="14">
        <v>114150.69999999998</v>
      </c>
      <c r="DX13" s="14">
        <v>130068.99999999999</v>
      </c>
      <c r="DY13" s="14">
        <v>108477.5</v>
      </c>
      <c r="DZ13" s="14">
        <v>102532.6</v>
      </c>
      <c r="EA13" s="14">
        <v>115557.6</v>
      </c>
      <c r="EB13" s="14">
        <v>134479.30000000002</v>
      </c>
      <c r="EC13" s="14">
        <v>127998.79999999999</v>
      </c>
      <c r="ED13" s="14">
        <v>134050.79999999999</v>
      </c>
      <c r="EE13" s="14">
        <v>120531.59999999999</v>
      </c>
      <c r="EF13" s="14">
        <f t="shared" si="16"/>
        <v>1226097.5</v>
      </c>
      <c r="EG13" s="14">
        <v>108221.59999999999</v>
      </c>
      <c r="EH13" s="14">
        <v>142743.69999999998</v>
      </c>
      <c r="EI13" s="14">
        <v>159956.80000000002</v>
      </c>
      <c r="EJ13" s="14">
        <v>153920.59999999998</v>
      </c>
      <c r="EK13" s="14">
        <v>176781.4</v>
      </c>
      <c r="EL13" s="14">
        <v>169509.3</v>
      </c>
      <c r="EM13" s="14">
        <v>206717.5</v>
      </c>
      <c r="EN13" s="14">
        <v>222539.2</v>
      </c>
      <c r="EO13" s="14">
        <v>197164.09999999998</v>
      </c>
      <c r="EP13" s="14">
        <v>199273.60000000003</v>
      </c>
      <c r="EQ13" s="14">
        <v>181718.49999999997</v>
      </c>
      <c r="ER13" s="14">
        <v>179642.59999999998</v>
      </c>
      <c r="ES13" s="14">
        <f t="shared" si="38"/>
        <v>2098188.9</v>
      </c>
      <c r="ET13" s="14">
        <v>127158.9</v>
      </c>
      <c r="EU13" s="14">
        <v>107449.09999999998</v>
      </c>
      <c r="EV13" s="14"/>
      <c r="EW13" s="14"/>
      <c r="EX13" s="14"/>
      <c r="EY13" s="14"/>
      <c r="EZ13" s="14"/>
      <c r="FA13" s="14"/>
      <c r="FB13" s="14"/>
      <c r="FC13" s="14"/>
      <c r="FD13" s="14"/>
      <c r="FE13" s="14"/>
      <c r="FF13" s="14">
        <f t="shared" si="39"/>
        <v>234607.99999999997</v>
      </c>
    </row>
    <row r="14" spans="1:162" s="29" customFormat="1" ht="15">
      <c r="B14" s="30" t="s">
        <v>43</v>
      </c>
      <c r="C14" s="31">
        <f>SUM(C15:C16)</f>
        <v>224526</v>
      </c>
      <c r="D14" s="31">
        <f>SUM(D15:D16)</f>
        <v>188149</v>
      </c>
      <c r="E14" s="31">
        <f>SUM(E15:E16)</f>
        <v>141919</v>
      </c>
      <c r="F14" s="31">
        <f t="shared" si="19"/>
        <v>554594</v>
      </c>
      <c r="G14" s="31">
        <f>SUM(G15:G16)</f>
        <v>156418</v>
      </c>
      <c r="H14" s="31">
        <f t="shared" ref="H14:R14" si="40">SUM(H15:H16)</f>
        <v>119865</v>
      </c>
      <c r="I14" s="31">
        <f t="shared" si="40"/>
        <v>152361</v>
      </c>
      <c r="J14" s="31">
        <f t="shared" si="40"/>
        <v>180193</v>
      </c>
      <c r="K14" s="31">
        <f t="shared" si="40"/>
        <v>199900</v>
      </c>
      <c r="L14" s="31">
        <f t="shared" si="40"/>
        <v>177298</v>
      </c>
      <c r="M14" s="31">
        <f t="shared" si="40"/>
        <v>226958</v>
      </c>
      <c r="N14" s="31">
        <f t="shared" si="40"/>
        <v>250390</v>
      </c>
      <c r="O14" s="31">
        <f t="shared" si="40"/>
        <v>213939</v>
      </c>
      <c r="P14" s="31">
        <f t="shared" si="40"/>
        <v>237876</v>
      </c>
      <c r="Q14" s="31">
        <f t="shared" si="40"/>
        <v>202749</v>
      </c>
      <c r="R14" s="31">
        <f t="shared" si="40"/>
        <v>164975</v>
      </c>
      <c r="S14" s="31">
        <f t="shared" si="20"/>
        <v>2282922</v>
      </c>
      <c r="T14" s="31">
        <f>SUM(T15:T16)</f>
        <v>188555</v>
      </c>
      <c r="U14" s="31">
        <f t="shared" ref="U14:AE14" si="41">SUM(U15:U16)</f>
        <v>149113</v>
      </c>
      <c r="V14" s="31">
        <f t="shared" si="41"/>
        <v>169515</v>
      </c>
      <c r="W14" s="31">
        <f t="shared" si="41"/>
        <v>191393</v>
      </c>
      <c r="X14" s="31">
        <f t="shared" si="41"/>
        <v>214820</v>
      </c>
      <c r="Y14" s="31">
        <f t="shared" si="41"/>
        <v>194362</v>
      </c>
      <c r="Z14" s="31">
        <f t="shared" si="41"/>
        <v>256087</v>
      </c>
      <c r="AA14" s="31">
        <f t="shared" si="41"/>
        <v>263161</v>
      </c>
      <c r="AB14" s="31">
        <f t="shared" si="41"/>
        <v>230849</v>
      </c>
      <c r="AC14" s="31">
        <f t="shared" si="41"/>
        <v>242064</v>
      </c>
      <c r="AD14" s="31">
        <f t="shared" si="41"/>
        <v>204879</v>
      </c>
      <c r="AE14" s="31">
        <f t="shared" si="41"/>
        <v>171257</v>
      </c>
      <c r="AF14" s="31">
        <f t="shared" si="21"/>
        <v>2476055</v>
      </c>
      <c r="AG14" s="31">
        <f>SUM(AG15:AG16)</f>
        <v>193437</v>
      </c>
      <c r="AH14" s="31">
        <f t="shared" ref="AH14:AR14" si="42">SUM(AH15:AH16)</f>
        <v>169467</v>
      </c>
      <c r="AI14" s="31">
        <f t="shared" si="42"/>
        <v>209995</v>
      </c>
      <c r="AJ14" s="31">
        <f t="shared" si="42"/>
        <v>187591</v>
      </c>
      <c r="AK14" s="31">
        <f t="shared" si="42"/>
        <v>244123</v>
      </c>
      <c r="AL14" s="31">
        <f t="shared" si="42"/>
        <v>220177</v>
      </c>
      <c r="AM14" s="31">
        <f t="shared" si="42"/>
        <v>278582</v>
      </c>
      <c r="AN14" s="31">
        <f t="shared" si="42"/>
        <v>280316</v>
      </c>
      <c r="AO14" s="31">
        <f t="shared" si="42"/>
        <v>238736</v>
      </c>
      <c r="AP14" s="31">
        <f t="shared" si="42"/>
        <v>259378</v>
      </c>
      <c r="AQ14" s="31">
        <f t="shared" si="42"/>
        <v>201431</v>
      </c>
      <c r="AR14" s="31">
        <f t="shared" si="42"/>
        <v>181413</v>
      </c>
      <c r="AS14" s="31">
        <f t="shared" si="22"/>
        <v>2664646</v>
      </c>
      <c r="AT14" s="31">
        <f t="shared" ref="AT14:BD14" si="43">SUM(AT15:AT16)</f>
        <v>178702</v>
      </c>
      <c r="AU14" s="31">
        <f t="shared" si="43"/>
        <v>146851</v>
      </c>
      <c r="AV14" s="31">
        <f t="shared" si="43"/>
        <v>170255</v>
      </c>
      <c r="AW14" s="31">
        <f t="shared" si="43"/>
        <v>217350</v>
      </c>
      <c r="AX14" s="31">
        <f t="shared" si="43"/>
        <v>229884</v>
      </c>
      <c r="AY14" s="31">
        <f t="shared" si="43"/>
        <v>228151</v>
      </c>
      <c r="AZ14" s="31">
        <f t="shared" si="43"/>
        <v>272357</v>
      </c>
      <c r="BA14" s="31">
        <f t="shared" si="43"/>
        <v>292462</v>
      </c>
      <c r="BB14" s="31">
        <f t="shared" si="43"/>
        <v>255495</v>
      </c>
      <c r="BC14" s="31">
        <f t="shared" si="43"/>
        <v>277243</v>
      </c>
      <c r="BD14" s="31">
        <f t="shared" si="43"/>
        <v>229054</v>
      </c>
      <c r="BE14" s="31">
        <f>SUM(BE15:BE16)</f>
        <v>198742</v>
      </c>
      <c r="BF14" s="31">
        <f t="shared" si="23"/>
        <v>2696546</v>
      </c>
      <c r="BG14" s="31">
        <f t="shared" ref="BG14:BL14" si="44">SUM(BG15:BG16)</f>
        <v>219591</v>
      </c>
      <c r="BH14" s="31">
        <f t="shared" si="44"/>
        <v>172081</v>
      </c>
      <c r="BI14" s="31">
        <f t="shared" si="44"/>
        <v>207776</v>
      </c>
      <c r="BJ14" s="31">
        <f t="shared" si="44"/>
        <v>220249</v>
      </c>
      <c r="BK14" s="31">
        <f t="shared" si="44"/>
        <v>255684</v>
      </c>
      <c r="BL14" s="31">
        <f t="shared" si="44"/>
        <v>238476</v>
      </c>
      <c r="BM14" s="31">
        <f t="shared" ref="BM14:BR14" si="45">SUM(BM15:BM16)</f>
        <v>291444</v>
      </c>
      <c r="BN14" s="31">
        <f t="shared" si="45"/>
        <v>299624</v>
      </c>
      <c r="BO14" s="31">
        <f t="shared" si="45"/>
        <v>269179</v>
      </c>
      <c r="BP14" s="31">
        <f t="shared" si="45"/>
        <v>271755</v>
      </c>
      <c r="BQ14" s="31">
        <f t="shared" si="45"/>
        <v>225515</v>
      </c>
      <c r="BR14" s="31">
        <f t="shared" si="45"/>
        <v>196067</v>
      </c>
      <c r="BS14" s="31">
        <f t="shared" si="24"/>
        <v>2867441</v>
      </c>
      <c r="BT14" s="31">
        <f t="shared" ref="BT14:CR14" si="46">SUM(BT15:BT16)</f>
        <v>201482</v>
      </c>
      <c r="BU14" s="31">
        <f t="shared" si="46"/>
        <v>152127</v>
      </c>
      <c r="BV14" s="31">
        <f t="shared" si="46"/>
        <v>203040</v>
      </c>
      <c r="BW14" s="31">
        <f t="shared" si="46"/>
        <v>248321</v>
      </c>
      <c r="BX14" s="31">
        <f t="shared" si="46"/>
        <v>256457</v>
      </c>
      <c r="BY14" s="31">
        <f t="shared" si="46"/>
        <v>241244</v>
      </c>
      <c r="BZ14" s="31">
        <f t="shared" si="46"/>
        <v>297174</v>
      </c>
      <c r="CA14" s="31">
        <f t="shared" si="46"/>
        <v>299369</v>
      </c>
      <c r="CB14" s="31">
        <f t="shared" si="46"/>
        <v>272625</v>
      </c>
      <c r="CC14" s="31">
        <f t="shared" si="46"/>
        <v>276429</v>
      </c>
      <c r="CD14" s="31">
        <f t="shared" si="46"/>
        <v>235962</v>
      </c>
      <c r="CE14" s="31">
        <f t="shared" si="46"/>
        <v>196946</v>
      </c>
      <c r="CF14" s="31">
        <f t="shared" si="25"/>
        <v>2881176</v>
      </c>
      <c r="CG14" s="31">
        <f t="shared" si="46"/>
        <v>209851</v>
      </c>
      <c r="CH14" s="31">
        <f t="shared" si="46"/>
        <v>169326</v>
      </c>
      <c r="CI14" s="31">
        <f t="shared" si="46"/>
        <v>91107</v>
      </c>
      <c r="CJ14" s="31">
        <f t="shared" si="46"/>
        <v>270</v>
      </c>
      <c r="CK14" s="31">
        <f t="shared" si="46"/>
        <v>772</v>
      </c>
      <c r="CL14" s="31">
        <f t="shared" si="46"/>
        <v>757</v>
      </c>
      <c r="CM14" s="31">
        <f t="shared" si="46"/>
        <v>7911</v>
      </c>
      <c r="CN14" s="31">
        <f t="shared" si="46"/>
        <v>9298</v>
      </c>
      <c r="CO14" s="31">
        <f t="shared" si="46"/>
        <v>11394</v>
      </c>
      <c r="CP14" s="31">
        <f t="shared" si="46"/>
        <v>18652</v>
      </c>
      <c r="CQ14" s="31">
        <f t="shared" si="46"/>
        <v>47559</v>
      </c>
      <c r="CR14" s="31">
        <f t="shared" si="46"/>
        <v>60590</v>
      </c>
      <c r="CS14" s="14">
        <f t="shared" si="13"/>
        <v>627487</v>
      </c>
      <c r="CT14" s="31">
        <f t="shared" ref="CT14:DE14" si="47">SUM(CT15:CT16)</f>
        <v>68728</v>
      </c>
      <c r="CU14" s="31">
        <f t="shared" si="47"/>
        <v>14662</v>
      </c>
      <c r="CV14" s="31">
        <f t="shared" si="47"/>
        <v>38631</v>
      </c>
      <c r="CW14" s="31">
        <f t="shared" si="47"/>
        <v>44067</v>
      </c>
      <c r="CX14" s="31">
        <f t="shared" si="47"/>
        <v>68328</v>
      </c>
      <c r="CY14" s="31">
        <f t="shared" si="47"/>
        <v>85643</v>
      </c>
      <c r="CZ14" s="31">
        <f t="shared" si="47"/>
        <v>137238</v>
      </c>
      <c r="DA14" s="31">
        <f t="shared" si="47"/>
        <v>170128</v>
      </c>
      <c r="DB14" s="31">
        <f t="shared" si="47"/>
        <v>146143</v>
      </c>
      <c r="DC14" s="31">
        <f t="shared" si="47"/>
        <v>167792</v>
      </c>
      <c r="DD14" s="31">
        <f t="shared" si="47"/>
        <v>146099</v>
      </c>
      <c r="DE14" s="31">
        <f t="shared" si="47"/>
        <v>175405</v>
      </c>
      <c r="DF14" s="14">
        <f t="shared" si="14"/>
        <v>1262864</v>
      </c>
      <c r="DG14" s="31">
        <f t="shared" ref="DG14:DR14" si="48">SUM(DG15:DG16)</f>
        <v>111001</v>
      </c>
      <c r="DH14" s="31">
        <f t="shared" si="48"/>
        <v>99571</v>
      </c>
      <c r="DI14" s="31">
        <f t="shared" si="48"/>
        <v>135980</v>
      </c>
      <c r="DJ14" s="31">
        <f t="shared" si="48"/>
        <v>172753</v>
      </c>
      <c r="DK14" s="31">
        <f t="shared" si="48"/>
        <v>196525</v>
      </c>
      <c r="DL14" s="31">
        <f t="shared" si="48"/>
        <v>210402</v>
      </c>
      <c r="DM14" s="31">
        <f t="shared" si="48"/>
        <v>252429</v>
      </c>
      <c r="DN14" s="31">
        <f t="shared" si="48"/>
        <v>263789</v>
      </c>
      <c r="DO14" s="31">
        <f t="shared" si="48"/>
        <v>229557</v>
      </c>
      <c r="DP14" s="31">
        <f t="shared" si="48"/>
        <v>246535</v>
      </c>
      <c r="DQ14" s="31">
        <f t="shared" si="48"/>
        <v>198363</v>
      </c>
      <c r="DR14" s="31">
        <f t="shared" si="48"/>
        <v>116215</v>
      </c>
      <c r="DS14" s="14">
        <f t="shared" si="15"/>
        <v>2233120</v>
      </c>
      <c r="DT14" s="31">
        <f t="shared" ref="DT14:EE14" si="49">SUM(DT15:DT16)</f>
        <v>43180</v>
      </c>
      <c r="DU14" s="31">
        <f t="shared" si="49"/>
        <v>37461</v>
      </c>
      <c r="DV14" s="31">
        <f t="shared" si="49"/>
        <v>101260</v>
      </c>
      <c r="DW14" s="31">
        <f t="shared" si="49"/>
        <v>151690</v>
      </c>
      <c r="DX14" s="31">
        <f t="shared" si="49"/>
        <v>172842</v>
      </c>
      <c r="DY14" s="31">
        <f t="shared" si="49"/>
        <v>181878</v>
      </c>
      <c r="DZ14" s="31">
        <f t="shared" si="49"/>
        <v>236189</v>
      </c>
      <c r="EA14" s="31">
        <f t="shared" si="49"/>
        <v>235467</v>
      </c>
      <c r="EB14" s="31">
        <f t="shared" si="49"/>
        <v>220382</v>
      </c>
      <c r="EC14" s="31">
        <f t="shared" si="49"/>
        <v>241784</v>
      </c>
      <c r="ED14" s="31">
        <f t="shared" si="49"/>
        <v>218041</v>
      </c>
      <c r="EE14" s="31">
        <f t="shared" si="49"/>
        <v>191035</v>
      </c>
      <c r="EF14" s="14">
        <f t="shared" si="16"/>
        <v>2031209</v>
      </c>
      <c r="EG14" s="31">
        <f t="shared" ref="EG14:ER14" si="50">SUM(EG15:EG16)</f>
        <v>174755</v>
      </c>
      <c r="EH14" s="31">
        <f t="shared" si="50"/>
        <v>166625</v>
      </c>
      <c r="EI14" s="31">
        <f t="shared" si="50"/>
        <v>215600</v>
      </c>
      <c r="EJ14" s="31">
        <f t="shared" si="50"/>
        <v>235501</v>
      </c>
      <c r="EK14" s="31">
        <f t="shared" si="50"/>
        <v>281008</v>
      </c>
      <c r="EL14" s="31">
        <f t="shared" si="50"/>
        <v>274811</v>
      </c>
      <c r="EM14" s="31">
        <f t="shared" si="50"/>
        <v>333258</v>
      </c>
      <c r="EN14" s="31">
        <f t="shared" si="50"/>
        <v>333461</v>
      </c>
      <c r="EO14" s="31">
        <f t="shared" si="50"/>
        <v>307126</v>
      </c>
      <c r="EP14" s="31">
        <f t="shared" si="50"/>
        <v>323998</v>
      </c>
      <c r="EQ14" s="31">
        <f t="shared" si="50"/>
        <v>265915</v>
      </c>
      <c r="ER14" s="31">
        <f t="shared" si="50"/>
        <v>224525</v>
      </c>
      <c r="ES14" s="14">
        <f t="shared" si="38"/>
        <v>3136583</v>
      </c>
      <c r="ET14" s="31">
        <f t="shared" ref="ET14:FE14" si="51">SUM(ET15:ET16)</f>
        <v>248864</v>
      </c>
      <c r="EU14" s="31">
        <f t="shared" si="51"/>
        <v>189659</v>
      </c>
      <c r="EV14" s="31">
        <f t="shared" si="51"/>
        <v>0</v>
      </c>
      <c r="EW14" s="31">
        <f t="shared" si="51"/>
        <v>0</v>
      </c>
      <c r="EX14" s="31">
        <f t="shared" si="51"/>
        <v>0</v>
      </c>
      <c r="EY14" s="31">
        <f t="shared" si="51"/>
        <v>0</v>
      </c>
      <c r="EZ14" s="31">
        <f t="shared" si="51"/>
        <v>0</v>
      </c>
      <c r="FA14" s="31">
        <f t="shared" si="51"/>
        <v>0</v>
      </c>
      <c r="FB14" s="31">
        <f t="shared" si="51"/>
        <v>0</v>
      </c>
      <c r="FC14" s="31">
        <f t="shared" si="51"/>
        <v>0</v>
      </c>
      <c r="FD14" s="31">
        <f t="shared" si="51"/>
        <v>0</v>
      </c>
      <c r="FE14" s="31">
        <f t="shared" si="51"/>
        <v>0</v>
      </c>
      <c r="FF14" s="14">
        <f t="shared" si="39"/>
        <v>438523</v>
      </c>
    </row>
    <row r="15" spans="1:162" s="27" customFormat="1" ht="14.25">
      <c r="B15" s="32" t="s">
        <v>61</v>
      </c>
      <c r="C15" s="14">
        <v>2174</v>
      </c>
      <c r="D15" s="14">
        <v>1578</v>
      </c>
      <c r="E15" s="14">
        <v>842</v>
      </c>
      <c r="F15" s="14">
        <f t="shared" si="19"/>
        <v>4594</v>
      </c>
      <c r="G15" s="14">
        <v>888</v>
      </c>
      <c r="H15" s="14">
        <v>693</v>
      </c>
      <c r="I15" s="14">
        <v>809</v>
      </c>
      <c r="J15" s="14">
        <v>2269</v>
      </c>
      <c r="K15" s="14">
        <v>2598</v>
      </c>
      <c r="L15" s="14">
        <v>1461</v>
      </c>
      <c r="M15" s="14">
        <v>1837</v>
      </c>
      <c r="N15" s="14">
        <v>2440</v>
      </c>
      <c r="O15" s="14">
        <v>2553</v>
      </c>
      <c r="P15" s="14">
        <v>2888</v>
      </c>
      <c r="Q15" s="14">
        <v>1641</v>
      </c>
      <c r="R15" s="14">
        <v>1175</v>
      </c>
      <c r="S15" s="14">
        <f t="shared" si="20"/>
        <v>21252</v>
      </c>
      <c r="T15" s="14">
        <v>816</v>
      </c>
      <c r="U15" s="14">
        <v>727</v>
      </c>
      <c r="V15" s="14">
        <v>1174</v>
      </c>
      <c r="W15" s="14">
        <v>2266</v>
      </c>
      <c r="X15" s="14">
        <v>2500</v>
      </c>
      <c r="Y15" s="14">
        <v>1638</v>
      </c>
      <c r="Z15" s="14">
        <v>2378</v>
      </c>
      <c r="AA15" s="14">
        <v>2365</v>
      </c>
      <c r="AB15" s="14">
        <v>2625</v>
      </c>
      <c r="AC15" s="14">
        <v>2651</v>
      </c>
      <c r="AD15" s="14">
        <v>1762</v>
      </c>
      <c r="AE15" s="14">
        <v>1073</v>
      </c>
      <c r="AF15" s="14">
        <f t="shared" si="21"/>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22"/>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23"/>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24"/>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5"/>
        <v>21118</v>
      </c>
      <c r="CG15" s="14">
        <v>1208</v>
      </c>
      <c r="CH15" s="14">
        <v>730</v>
      </c>
      <c r="CI15" s="14">
        <v>489</v>
      </c>
      <c r="CJ15" s="14">
        <v>0</v>
      </c>
      <c r="CK15" s="14">
        <v>0</v>
      </c>
      <c r="CL15" s="14"/>
      <c r="CM15" s="14">
        <v>0</v>
      </c>
      <c r="CN15" s="14">
        <v>0</v>
      </c>
      <c r="CO15" s="14">
        <v>0</v>
      </c>
      <c r="CP15" s="14">
        <v>0</v>
      </c>
      <c r="CQ15" s="14">
        <v>0</v>
      </c>
      <c r="CR15" s="14">
        <v>0</v>
      </c>
      <c r="CS15" s="14">
        <f t="shared" si="13"/>
        <v>2427</v>
      </c>
      <c r="CT15" s="14">
        <v>0</v>
      </c>
      <c r="CU15" s="14">
        <v>0</v>
      </c>
      <c r="CV15" s="14">
        <v>0</v>
      </c>
      <c r="CW15" s="14">
        <v>20</v>
      </c>
      <c r="CX15" s="14">
        <v>11</v>
      </c>
      <c r="CY15" s="14">
        <v>22</v>
      </c>
      <c r="CZ15" s="14">
        <v>0</v>
      </c>
      <c r="DA15" s="14">
        <v>0</v>
      </c>
      <c r="DB15" s="14">
        <v>0</v>
      </c>
      <c r="DC15" s="14">
        <v>66</v>
      </c>
      <c r="DD15" s="14">
        <v>0</v>
      </c>
      <c r="DE15" s="14">
        <v>68</v>
      </c>
      <c r="DF15" s="14">
        <f t="shared" si="14"/>
        <v>187</v>
      </c>
      <c r="DG15" s="14">
        <v>2</v>
      </c>
      <c r="DH15" s="14">
        <v>0</v>
      </c>
      <c r="DI15" s="14">
        <v>141</v>
      </c>
      <c r="DJ15" s="14">
        <v>502</v>
      </c>
      <c r="DK15" s="14">
        <v>1217</v>
      </c>
      <c r="DL15" s="14">
        <v>1042</v>
      </c>
      <c r="DM15" s="14">
        <v>1248</v>
      </c>
      <c r="DN15" s="14">
        <v>1956</v>
      </c>
      <c r="DO15" s="14">
        <v>1837</v>
      </c>
      <c r="DP15" s="14">
        <v>2012</v>
      </c>
      <c r="DQ15" s="14">
        <v>1327</v>
      </c>
      <c r="DR15" s="14">
        <v>390</v>
      </c>
      <c r="DS15" s="14">
        <f t="shared" si="15"/>
        <v>11674</v>
      </c>
      <c r="DT15" s="14">
        <v>21</v>
      </c>
      <c r="DU15" s="14">
        <v>0</v>
      </c>
      <c r="DV15" s="14">
        <v>0</v>
      </c>
      <c r="DW15" s="14">
        <v>72</v>
      </c>
      <c r="DX15" s="14">
        <v>496</v>
      </c>
      <c r="DY15" s="14">
        <v>852</v>
      </c>
      <c r="DZ15" s="14">
        <v>1196</v>
      </c>
      <c r="EA15" s="14">
        <v>1556</v>
      </c>
      <c r="EB15" s="14">
        <v>1745</v>
      </c>
      <c r="EC15" s="14">
        <v>1748</v>
      </c>
      <c r="ED15" s="14">
        <v>1687</v>
      </c>
      <c r="EE15" s="14">
        <v>1067</v>
      </c>
      <c r="EF15" s="14">
        <f t="shared" si="16"/>
        <v>10440</v>
      </c>
      <c r="EG15" s="14">
        <v>1095</v>
      </c>
      <c r="EH15" s="14">
        <v>775</v>
      </c>
      <c r="EI15" s="14">
        <v>1717</v>
      </c>
      <c r="EJ15" s="14">
        <v>2336</v>
      </c>
      <c r="EK15" s="14">
        <v>2952</v>
      </c>
      <c r="EL15" s="14">
        <v>2161</v>
      </c>
      <c r="EM15" s="14">
        <v>2599</v>
      </c>
      <c r="EN15" s="14">
        <v>2992</v>
      </c>
      <c r="EO15" s="14">
        <v>2663</v>
      </c>
      <c r="EP15" s="14">
        <v>3079</v>
      </c>
      <c r="EQ15" s="14">
        <v>1725</v>
      </c>
      <c r="ER15" s="14">
        <v>1327</v>
      </c>
      <c r="ES15" s="14">
        <f t="shared" si="38"/>
        <v>25421</v>
      </c>
      <c r="ET15" s="14">
        <v>943</v>
      </c>
      <c r="EU15" s="14">
        <v>756</v>
      </c>
      <c r="EV15" s="14"/>
      <c r="EW15" s="14"/>
      <c r="EX15" s="14"/>
      <c r="EY15" s="14"/>
      <c r="EZ15" s="14"/>
      <c r="FA15" s="14"/>
      <c r="FB15" s="14"/>
      <c r="FC15" s="14"/>
      <c r="FD15" s="14"/>
      <c r="FE15" s="14"/>
      <c r="FF15" s="14">
        <f t="shared" si="39"/>
        <v>1699</v>
      </c>
    </row>
    <row r="16" spans="1:162" s="27" customFormat="1" ht="14.25">
      <c r="B16" s="32" t="s">
        <v>62</v>
      </c>
      <c r="C16" s="14">
        <v>222352</v>
      </c>
      <c r="D16" s="14">
        <v>186571</v>
      </c>
      <c r="E16" s="14">
        <v>141077</v>
      </c>
      <c r="F16" s="14">
        <f t="shared" si="19"/>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20"/>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21"/>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22"/>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23"/>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24"/>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5"/>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3"/>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4"/>
        <v>1262677</v>
      </c>
      <c r="DG16" s="14">
        <v>110999</v>
      </c>
      <c r="DH16" s="14">
        <v>99571</v>
      </c>
      <c r="DI16" s="14">
        <v>135839</v>
      </c>
      <c r="DJ16" s="14">
        <v>172251</v>
      </c>
      <c r="DK16" s="14">
        <v>195308</v>
      </c>
      <c r="DL16" s="14">
        <v>209360</v>
      </c>
      <c r="DM16" s="14">
        <v>251181</v>
      </c>
      <c r="DN16" s="14">
        <v>261833</v>
      </c>
      <c r="DO16" s="14">
        <v>227720</v>
      </c>
      <c r="DP16" s="14">
        <v>244523</v>
      </c>
      <c r="DQ16" s="14">
        <v>197036</v>
      </c>
      <c r="DR16" s="14">
        <v>115825</v>
      </c>
      <c r="DS16" s="14">
        <f t="shared" si="15"/>
        <v>2221446</v>
      </c>
      <c r="DT16" s="14">
        <v>43159</v>
      </c>
      <c r="DU16" s="14">
        <v>37461</v>
      </c>
      <c r="DV16" s="14">
        <v>101260</v>
      </c>
      <c r="DW16" s="14">
        <v>151618</v>
      </c>
      <c r="DX16" s="14">
        <v>172346</v>
      </c>
      <c r="DY16" s="14">
        <v>181026</v>
      </c>
      <c r="DZ16" s="14">
        <v>234993</v>
      </c>
      <c r="EA16" s="14">
        <v>233911</v>
      </c>
      <c r="EB16" s="14">
        <v>218637</v>
      </c>
      <c r="EC16" s="14">
        <v>240036</v>
      </c>
      <c r="ED16" s="14">
        <v>216354</v>
      </c>
      <c r="EE16" s="14">
        <v>189968</v>
      </c>
      <c r="EF16" s="14">
        <f t="shared" si="16"/>
        <v>2020769</v>
      </c>
      <c r="EG16" s="14">
        <v>173660</v>
      </c>
      <c r="EH16" s="14">
        <v>165850</v>
      </c>
      <c r="EI16" s="14">
        <v>213883</v>
      </c>
      <c r="EJ16" s="14">
        <v>233165</v>
      </c>
      <c r="EK16" s="14">
        <v>278056</v>
      </c>
      <c r="EL16" s="14">
        <v>272650</v>
      </c>
      <c r="EM16" s="14">
        <v>330659</v>
      </c>
      <c r="EN16" s="14">
        <v>330469</v>
      </c>
      <c r="EO16" s="14">
        <v>304463</v>
      </c>
      <c r="EP16" s="14">
        <v>320919</v>
      </c>
      <c r="EQ16" s="14">
        <v>264190</v>
      </c>
      <c r="ER16" s="14">
        <v>223198</v>
      </c>
      <c r="ES16" s="14">
        <f t="shared" si="38"/>
        <v>3111162</v>
      </c>
      <c r="ET16" s="14">
        <v>247921</v>
      </c>
      <c r="EU16" s="14">
        <v>188903</v>
      </c>
      <c r="EV16" s="14"/>
      <c r="EW16" s="14"/>
      <c r="EX16" s="14"/>
      <c r="EY16" s="14"/>
      <c r="EZ16" s="14"/>
      <c r="FA16" s="14"/>
      <c r="FB16" s="14"/>
      <c r="FC16" s="14"/>
      <c r="FD16" s="14"/>
      <c r="FE16" s="14"/>
      <c r="FF16" s="14">
        <f t="shared" si="39"/>
        <v>436824</v>
      </c>
    </row>
    <row r="17" spans="2:162" s="29" customFormat="1" ht="15">
      <c r="B17" s="30" t="s">
        <v>45</v>
      </c>
      <c r="C17" s="31">
        <f>SUM(C18:C19)</f>
        <v>12452275.5</v>
      </c>
      <c r="D17" s="31">
        <f>SUM(D18:D19)</f>
        <v>10433928.600000001</v>
      </c>
      <c r="E17" s="31">
        <f>SUM(E18:E19)</f>
        <v>7828907.5</v>
      </c>
      <c r="F17" s="31">
        <f>+SUM(C17:E17)</f>
        <v>30715111.600000001</v>
      </c>
      <c r="G17" s="31">
        <f>SUM(G18:G19)</f>
        <v>7576405.5</v>
      </c>
      <c r="H17" s="31">
        <f t="shared" ref="H17:R17" si="52">SUM(H18:H19)</f>
        <v>6156826.0999999996</v>
      </c>
      <c r="I17" s="31">
        <f t="shared" si="52"/>
        <v>6952111.5</v>
      </c>
      <c r="J17" s="31">
        <f t="shared" si="52"/>
        <v>8658894.8000000007</v>
      </c>
      <c r="K17" s="31">
        <f t="shared" si="52"/>
        <v>11359280.100000001</v>
      </c>
      <c r="L17" s="31">
        <f t="shared" si="52"/>
        <v>9804503.7999999989</v>
      </c>
      <c r="M17" s="31">
        <f t="shared" si="52"/>
        <v>12340565.6</v>
      </c>
      <c r="N17" s="31">
        <f t="shared" si="52"/>
        <v>14476977.9</v>
      </c>
      <c r="O17" s="31">
        <f t="shared" si="52"/>
        <v>12103039.100000001</v>
      </c>
      <c r="P17" s="31">
        <f t="shared" si="52"/>
        <v>14316382</v>
      </c>
      <c r="Q17" s="31">
        <f t="shared" si="52"/>
        <v>11118388.1</v>
      </c>
      <c r="R17" s="31">
        <f t="shared" si="52"/>
        <v>9070718.5</v>
      </c>
      <c r="S17" s="31">
        <f t="shared" si="20"/>
        <v>123934093</v>
      </c>
      <c r="T17" s="31">
        <f>SUM(T18:T19)</f>
        <v>8840797.0999999996</v>
      </c>
      <c r="U17" s="31">
        <f t="shared" ref="U17:AE17" si="53">SUM(U18:U19)</f>
        <v>6712784.7999999998</v>
      </c>
      <c r="V17" s="31">
        <f t="shared" si="53"/>
        <v>7826543.7000000002</v>
      </c>
      <c r="W17" s="31">
        <f t="shared" si="53"/>
        <v>9204725</v>
      </c>
      <c r="X17" s="31">
        <f t="shared" si="53"/>
        <v>12208533.9</v>
      </c>
      <c r="Y17" s="31">
        <f t="shared" si="53"/>
        <v>10782127.4</v>
      </c>
      <c r="Z17" s="31">
        <f t="shared" si="53"/>
        <v>14151056.800000001</v>
      </c>
      <c r="AA17" s="31">
        <f t="shared" si="53"/>
        <v>14207267.5</v>
      </c>
      <c r="AB17" s="31">
        <f t="shared" si="53"/>
        <v>12729896.4</v>
      </c>
      <c r="AC17" s="31">
        <f t="shared" si="53"/>
        <v>13065877.6</v>
      </c>
      <c r="AD17" s="31">
        <f t="shared" si="53"/>
        <v>11058719</v>
      </c>
      <c r="AE17" s="31">
        <f t="shared" si="53"/>
        <v>9138053.8000000007</v>
      </c>
      <c r="AF17" s="31">
        <f t="shared" si="21"/>
        <v>129926383</v>
      </c>
      <c r="AG17" s="31">
        <f>SUM(AG18:AG19)</f>
        <v>8476452.4000000004</v>
      </c>
      <c r="AH17" s="31">
        <f t="shared" ref="AH17:AR17" si="54">SUM(AH18:AH19)</f>
        <v>7443190.0000000009</v>
      </c>
      <c r="AI17" s="31">
        <f t="shared" si="54"/>
        <v>9476856.9000000004</v>
      </c>
      <c r="AJ17" s="31">
        <f t="shared" si="54"/>
        <v>8694670.5999999996</v>
      </c>
      <c r="AK17" s="31">
        <f t="shared" si="54"/>
        <v>13357835.5</v>
      </c>
      <c r="AL17" s="31">
        <f t="shared" si="54"/>
        <v>11935806.4</v>
      </c>
      <c r="AM17" s="31">
        <f t="shared" si="54"/>
        <v>15007843.700000001</v>
      </c>
      <c r="AN17" s="31">
        <f t="shared" si="54"/>
        <v>14972263.299999999</v>
      </c>
      <c r="AO17" s="31">
        <f t="shared" si="54"/>
        <v>12919070.200000001</v>
      </c>
      <c r="AP17" s="31">
        <f t="shared" si="54"/>
        <v>13904683.700000001</v>
      </c>
      <c r="AQ17" s="31">
        <f t="shared" si="54"/>
        <v>10537334.5</v>
      </c>
      <c r="AR17" s="31">
        <f t="shared" si="54"/>
        <v>9500288.3999999985</v>
      </c>
      <c r="AS17" s="31">
        <f t="shared" si="22"/>
        <v>136226295.59999999</v>
      </c>
      <c r="AT17" s="31">
        <f t="shared" ref="AT17:BD17" si="55">SUM(AT18:AT19)</f>
        <v>7552619.5</v>
      </c>
      <c r="AU17" s="31">
        <f t="shared" si="55"/>
        <v>6191896.8000000007</v>
      </c>
      <c r="AV17" s="31">
        <f t="shared" si="55"/>
        <v>7476416.7999999998</v>
      </c>
      <c r="AW17" s="31">
        <f t="shared" si="55"/>
        <v>9567692.5</v>
      </c>
      <c r="AX17" s="31">
        <f t="shared" si="55"/>
        <v>11880767.4</v>
      </c>
      <c r="AY17" s="31">
        <f t="shared" si="55"/>
        <v>11973592.300000001</v>
      </c>
      <c r="AZ17" s="31">
        <f t="shared" si="55"/>
        <v>13895708.5</v>
      </c>
      <c r="BA17" s="31">
        <f t="shared" si="55"/>
        <v>14847563.5</v>
      </c>
      <c r="BB17" s="31">
        <f t="shared" si="55"/>
        <v>13153173.400000002</v>
      </c>
      <c r="BC17" s="31">
        <f t="shared" si="55"/>
        <v>13977672.4</v>
      </c>
      <c r="BD17" s="31">
        <f t="shared" si="55"/>
        <v>11607265.5</v>
      </c>
      <c r="BE17" s="31">
        <f>SUM(BE18:BE19)</f>
        <v>10222939</v>
      </c>
      <c r="BF17" s="31">
        <f t="shared" si="23"/>
        <v>132347307.60000001</v>
      </c>
      <c r="BG17" s="31">
        <f t="shared" ref="BG17:BL17" si="56">SUM(BG18:BG19)</f>
        <v>9429501.7000000011</v>
      </c>
      <c r="BH17" s="31">
        <f t="shared" si="56"/>
        <v>7201532.2000000002</v>
      </c>
      <c r="BI17" s="31">
        <f t="shared" si="56"/>
        <v>9340760.8000000007</v>
      </c>
      <c r="BJ17" s="31">
        <f t="shared" si="56"/>
        <v>10035672.200000001</v>
      </c>
      <c r="BK17" s="31">
        <f t="shared" si="56"/>
        <v>13929310</v>
      </c>
      <c r="BL17" s="31">
        <f t="shared" si="56"/>
        <v>12913862.100000001</v>
      </c>
      <c r="BM17" s="31">
        <f t="shared" ref="BM17:BR17" si="57">SUM(BM18:BM19)</f>
        <v>15488129.199999999</v>
      </c>
      <c r="BN17" s="31">
        <f>+BN18+BN19</f>
        <v>15413170.000000002</v>
      </c>
      <c r="BO17" s="31">
        <f>+BO18+BO19</f>
        <v>14267166</v>
      </c>
      <c r="BP17" s="31">
        <f t="shared" si="57"/>
        <v>14165227.200000001</v>
      </c>
      <c r="BQ17" s="31">
        <f t="shared" si="57"/>
        <v>11773816.4</v>
      </c>
      <c r="BR17" s="31">
        <f t="shared" si="57"/>
        <v>10330569.1</v>
      </c>
      <c r="BS17" s="31">
        <f t="shared" si="24"/>
        <v>144288716.90000001</v>
      </c>
      <c r="BT17" s="31">
        <f t="shared" ref="BT17:BZ17" si="58">SUM(BT18:BT19)</f>
        <v>8908517.8000000007</v>
      </c>
      <c r="BU17" s="31">
        <f t="shared" si="58"/>
        <v>6764855.2000000002</v>
      </c>
      <c r="BV17" s="31">
        <f t="shared" si="58"/>
        <v>9247210.5999999996</v>
      </c>
      <c r="BW17" s="31">
        <f t="shared" si="58"/>
        <v>11396366.199999999</v>
      </c>
      <c r="BX17" s="31">
        <f t="shared" si="58"/>
        <v>14287665</v>
      </c>
      <c r="BY17" s="31">
        <f t="shared" si="58"/>
        <v>13405118.6</v>
      </c>
      <c r="BZ17" s="31">
        <f t="shared" si="58"/>
        <v>16238545</v>
      </c>
      <c r="CA17" s="31">
        <f>+CA18+CA19</f>
        <v>16305295.200000001</v>
      </c>
      <c r="CB17" s="31">
        <f>+CB18+CB19</f>
        <v>14898867.899999999</v>
      </c>
      <c r="CC17" s="31">
        <f t="shared" ref="CC17:CR17" si="59">SUM(CC18:CC19)</f>
        <v>15185895.299999999</v>
      </c>
      <c r="CD17" s="31">
        <f t="shared" si="59"/>
        <v>12783239.6</v>
      </c>
      <c r="CE17" s="31">
        <f t="shared" si="59"/>
        <v>10902630.399999999</v>
      </c>
      <c r="CF17" s="31">
        <f t="shared" si="25"/>
        <v>150324206.80000001</v>
      </c>
      <c r="CG17" s="31">
        <f t="shared" si="59"/>
        <v>9410999.2999999989</v>
      </c>
      <c r="CH17" s="31">
        <f t="shared" si="59"/>
        <v>7472486.0999999996</v>
      </c>
      <c r="CI17" s="31">
        <f t="shared" si="59"/>
        <v>4150650.9</v>
      </c>
      <c r="CJ17" s="31">
        <f t="shared" si="59"/>
        <v>11854.5</v>
      </c>
      <c r="CK17" s="31">
        <f t="shared" si="59"/>
        <v>30478</v>
      </c>
      <c r="CL17" s="31">
        <f t="shared" si="59"/>
        <v>28675.5</v>
      </c>
      <c r="CM17" s="31">
        <f t="shared" si="59"/>
        <v>515233.60000000003</v>
      </c>
      <c r="CN17" s="31">
        <f t="shared" si="59"/>
        <v>445592.69999999995</v>
      </c>
      <c r="CO17" s="31">
        <f t="shared" si="59"/>
        <v>506260.29999999993</v>
      </c>
      <c r="CP17" s="31">
        <f t="shared" si="59"/>
        <v>873005.29999999981</v>
      </c>
      <c r="CQ17" s="31">
        <f t="shared" si="59"/>
        <v>2793823.6</v>
      </c>
      <c r="CR17" s="31">
        <f t="shared" si="59"/>
        <v>3506530.7</v>
      </c>
      <c r="CS17" s="14">
        <f t="shared" si="13"/>
        <v>29745590.5</v>
      </c>
      <c r="CT17" s="31">
        <f t="shared" ref="CT17:DE17" si="60">SUM(CT18:CT19)</f>
        <v>3164707.8000000003</v>
      </c>
      <c r="CU17" s="31">
        <f t="shared" si="60"/>
        <v>674372.3</v>
      </c>
      <c r="CV17" s="31">
        <f t="shared" si="60"/>
        <v>1596770.3</v>
      </c>
      <c r="CW17" s="31">
        <f t="shared" si="60"/>
        <v>1794996.2000000002</v>
      </c>
      <c r="CX17" s="31">
        <f t="shared" si="60"/>
        <v>3888878.6</v>
      </c>
      <c r="CY17" s="31">
        <f t="shared" si="60"/>
        <v>3961233.1999999997</v>
      </c>
      <c r="CZ17" s="31">
        <f t="shared" si="60"/>
        <v>6720427.6000000006</v>
      </c>
      <c r="DA17" s="31">
        <f t="shared" si="60"/>
        <v>7983593.1000000015</v>
      </c>
      <c r="DB17" s="31">
        <f t="shared" si="60"/>
        <v>6813564.4000000004</v>
      </c>
      <c r="DC17" s="31">
        <f t="shared" si="60"/>
        <v>7810951</v>
      </c>
      <c r="DD17" s="31">
        <f t="shared" si="60"/>
        <v>6978846.0999999996</v>
      </c>
      <c r="DE17" s="31">
        <f t="shared" si="60"/>
        <v>8231585.700000002</v>
      </c>
      <c r="DF17" s="14">
        <f t="shared" si="14"/>
        <v>59619926.300000004</v>
      </c>
      <c r="DG17" s="31">
        <f t="shared" ref="DG17:DR17" si="61">SUM(DG18:DG19)</f>
        <v>4754812.6999999993</v>
      </c>
      <c r="DH17" s="31">
        <f t="shared" si="61"/>
        <v>4142826</v>
      </c>
      <c r="DI17" s="31">
        <f t="shared" si="61"/>
        <v>5819819.8999999994</v>
      </c>
      <c r="DJ17" s="31">
        <f t="shared" si="61"/>
        <v>7527768.299999998</v>
      </c>
      <c r="DK17" s="31">
        <f t="shared" si="61"/>
        <v>9892995.1999999993</v>
      </c>
      <c r="DL17" s="31">
        <f t="shared" si="61"/>
        <v>10555414.199999999</v>
      </c>
      <c r="DM17" s="31">
        <f t="shared" si="61"/>
        <v>12596487.300000003</v>
      </c>
      <c r="DN17" s="31">
        <f t="shared" si="61"/>
        <v>13260992.999999996</v>
      </c>
      <c r="DO17" s="31">
        <f t="shared" si="61"/>
        <v>11653279.399999997</v>
      </c>
      <c r="DP17" s="31">
        <f t="shared" si="61"/>
        <v>12440121.1</v>
      </c>
      <c r="DQ17" s="31">
        <f t="shared" si="61"/>
        <v>9924335.6000000015</v>
      </c>
      <c r="DR17" s="31">
        <f t="shared" si="61"/>
        <v>5637126.0999999987</v>
      </c>
      <c r="DS17" s="14">
        <f t="shared" si="15"/>
        <v>108205978.79999998</v>
      </c>
      <c r="DT17" s="31">
        <f t="shared" ref="DT17:EE17" si="62">SUM(DT18:DT19)</f>
        <v>1812735.4000000001</v>
      </c>
      <c r="DU17" s="31">
        <f t="shared" si="62"/>
        <v>1546295.4999999998</v>
      </c>
      <c r="DV17" s="31">
        <f t="shared" si="62"/>
        <v>4182866.2</v>
      </c>
      <c r="DW17" s="31">
        <f t="shared" si="62"/>
        <v>6355676.3000000007</v>
      </c>
      <c r="DX17" s="31">
        <f t="shared" si="62"/>
        <v>8525167.0999999978</v>
      </c>
      <c r="DY17" s="31">
        <f t="shared" si="62"/>
        <v>9293629.2000000011</v>
      </c>
      <c r="DZ17" s="31">
        <f t="shared" si="62"/>
        <v>11918685.999999996</v>
      </c>
      <c r="EA17" s="31">
        <f t="shared" si="62"/>
        <v>10613493.499999998</v>
      </c>
      <c r="EB17" s="31">
        <f t="shared" si="62"/>
        <v>10040166.200000001</v>
      </c>
      <c r="EC17" s="31">
        <f t="shared" si="62"/>
        <v>10938327.300000001</v>
      </c>
      <c r="ED17" s="31">
        <f t="shared" si="62"/>
        <v>9950800.7000000011</v>
      </c>
      <c r="EE17" s="31">
        <f t="shared" si="62"/>
        <v>8674111.0999999978</v>
      </c>
      <c r="EF17" s="14">
        <f t="shared" si="16"/>
        <v>93851954.5</v>
      </c>
      <c r="EG17" s="31">
        <f t="shared" ref="EG17:ER17" si="63">SUM(EG18:EG19)</f>
        <v>7778731.0999999996</v>
      </c>
      <c r="EH17" s="31">
        <f t="shared" si="63"/>
        <v>7260252.9999999991</v>
      </c>
      <c r="EI17" s="31">
        <f t="shared" si="63"/>
        <v>9962532.2999999989</v>
      </c>
      <c r="EJ17" s="31">
        <f t="shared" si="63"/>
        <v>11003689.4</v>
      </c>
      <c r="EK17" s="31">
        <f t="shared" si="63"/>
        <v>14696953.300000001</v>
      </c>
      <c r="EL17" s="31">
        <f t="shared" si="63"/>
        <v>14185478.9</v>
      </c>
      <c r="EM17" s="31">
        <f t="shared" si="63"/>
        <v>16869775.699999999</v>
      </c>
      <c r="EN17" s="31">
        <f t="shared" si="63"/>
        <v>16971649.900000002</v>
      </c>
      <c r="EO17" s="31">
        <f t="shared" si="63"/>
        <v>15618141.300000001</v>
      </c>
      <c r="EP17" s="31">
        <f t="shared" si="63"/>
        <v>16279592.900000002</v>
      </c>
      <c r="EQ17" s="31">
        <f t="shared" si="63"/>
        <v>13260400.800000003</v>
      </c>
      <c r="ER17" s="31">
        <f t="shared" si="63"/>
        <v>11361081.399999997</v>
      </c>
      <c r="ES17" s="14">
        <f t="shared" si="38"/>
        <v>155248280</v>
      </c>
      <c r="ET17" s="31">
        <f t="shared" ref="ET17:FE17" si="64">SUM(ET18:ET19)</f>
        <v>10750512.199999999</v>
      </c>
      <c r="EU17" s="31">
        <f t="shared" si="64"/>
        <v>8190537.8000000007</v>
      </c>
      <c r="EV17" s="31">
        <f t="shared" si="64"/>
        <v>0</v>
      </c>
      <c r="EW17" s="31">
        <f t="shared" si="64"/>
        <v>0</v>
      </c>
      <c r="EX17" s="31">
        <f t="shared" si="64"/>
        <v>0</v>
      </c>
      <c r="EY17" s="31">
        <f t="shared" si="64"/>
        <v>0</v>
      </c>
      <c r="EZ17" s="31">
        <f t="shared" si="64"/>
        <v>0</v>
      </c>
      <c r="FA17" s="31">
        <f t="shared" si="64"/>
        <v>0</v>
      </c>
      <c r="FB17" s="31">
        <f t="shared" si="64"/>
        <v>0</v>
      </c>
      <c r="FC17" s="31">
        <f t="shared" si="64"/>
        <v>0</v>
      </c>
      <c r="FD17" s="31">
        <f t="shared" si="64"/>
        <v>0</v>
      </c>
      <c r="FE17" s="31">
        <f t="shared" si="64"/>
        <v>0</v>
      </c>
      <c r="FF17" s="14">
        <f t="shared" si="39"/>
        <v>18941050</v>
      </c>
    </row>
    <row r="18" spans="2:162" s="27" customFormat="1" ht="14.25">
      <c r="B18" s="32" t="s">
        <v>61</v>
      </c>
      <c r="C18" s="14">
        <v>835033.4</v>
      </c>
      <c r="D18" s="14">
        <v>606109.80000000005</v>
      </c>
      <c r="E18" s="14">
        <v>323412.2</v>
      </c>
      <c r="F18" s="14">
        <f t="shared" si="19"/>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20"/>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21"/>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22"/>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23"/>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24"/>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5"/>
        <v>9065029.5999999996</v>
      </c>
      <c r="CG18" s="14">
        <v>531226.1</v>
      </c>
      <c r="CH18" s="89">
        <v>283589.8</v>
      </c>
      <c r="CI18" s="89">
        <v>220178.1</v>
      </c>
      <c r="CJ18" s="89">
        <v>0</v>
      </c>
      <c r="CK18" s="89">
        <v>0</v>
      </c>
      <c r="CL18" s="89">
        <v>0</v>
      </c>
      <c r="CM18" s="89">
        <v>0</v>
      </c>
      <c r="CN18" s="14">
        <v>0</v>
      </c>
      <c r="CO18" s="14"/>
      <c r="CP18" s="14">
        <v>0</v>
      </c>
      <c r="CQ18" s="14">
        <v>0</v>
      </c>
      <c r="CR18" s="14">
        <v>0</v>
      </c>
      <c r="CS18" s="14">
        <f t="shared" si="13"/>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4"/>
        <v>64176.100000000006</v>
      </c>
      <c r="DG18" s="14">
        <v>1478.6</v>
      </c>
      <c r="DH18" s="14">
        <v>0</v>
      </c>
      <c r="DI18" s="14">
        <v>104241.29999999999</v>
      </c>
      <c r="DJ18" s="14">
        <v>262920.09999999998</v>
      </c>
      <c r="DK18" s="14">
        <v>561408.5</v>
      </c>
      <c r="DL18" s="14">
        <v>474731.5</v>
      </c>
      <c r="DM18" s="14">
        <v>566772</v>
      </c>
      <c r="DN18" s="14">
        <v>852023.70000000007</v>
      </c>
      <c r="DO18" s="14">
        <v>805286.2</v>
      </c>
      <c r="DP18" s="14">
        <v>897378.2</v>
      </c>
      <c r="DQ18" s="14">
        <v>571223.80000000005</v>
      </c>
      <c r="DR18" s="14">
        <v>170400.6</v>
      </c>
      <c r="DS18" s="14">
        <f t="shared" si="15"/>
        <v>5267864.5</v>
      </c>
      <c r="DT18" s="14">
        <v>8066.1</v>
      </c>
      <c r="DU18" s="14">
        <v>0</v>
      </c>
      <c r="DV18" s="14">
        <v>0</v>
      </c>
      <c r="DW18" s="14">
        <v>27655.200000000004</v>
      </c>
      <c r="DX18" s="14">
        <v>209694.40000000002</v>
      </c>
      <c r="DY18" s="14">
        <v>361778.1</v>
      </c>
      <c r="DZ18" s="14">
        <v>504566.00000000006</v>
      </c>
      <c r="EA18" s="14">
        <v>669192.80000000005</v>
      </c>
      <c r="EB18" s="14">
        <v>730811</v>
      </c>
      <c r="EC18" s="14">
        <v>740216.9</v>
      </c>
      <c r="ED18" s="14">
        <v>743641.00000000012</v>
      </c>
      <c r="EE18" s="14">
        <v>475978.4</v>
      </c>
      <c r="EF18" s="14">
        <f t="shared" si="16"/>
        <v>4471599.9000000004</v>
      </c>
      <c r="EG18" s="14">
        <v>503033.39999999997</v>
      </c>
      <c r="EH18" s="14">
        <v>297677.5</v>
      </c>
      <c r="EI18" s="14">
        <v>768304.9</v>
      </c>
      <c r="EJ18" s="14">
        <v>985951.4</v>
      </c>
      <c r="EK18" s="14">
        <v>1256382</v>
      </c>
      <c r="EL18" s="14">
        <v>911902.6</v>
      </c>
      <c r="EM18" s="14">
        <v>1059151.6000000001</v>
      </c>
      <c r="EN18" s="14">
        <v>1258447.6000000001</v>
      </c>
      <c r="EO18" s="14">
        <v>1102027.7000000002</v>
      </c>
      <c r="EP18" s="14">
        <v>1269660.7000000002</v>
      </c>
      <c r="EQ18" s="14">
        <v>742246.8</v>
      </c>
      <c r="ER18" s="14">
        <v>550288</v>
      </c>
      <c r="ES18" s="14">
        <f t="shared" si="38"/>
        <v>10705074.200000001</v>
      </c>
      <c r="ET18" s="14">
        <v>395980.3</v>
      </c>
      <c r="EU18" s="14">
        <v>291093</v>
      </c>
      <c r="EV18" s="14"/>
      <c r="EW18" s="14"/>
      <c r="EX18" s="14"/>
      <c r="EY18" s="14"/>
      <c r="EZ18" s="14"/>
      <c r="FA18" s="14"/>
      <c r="FB18" s="14"/>
      <c r="FC18" s="14"/>
      <c r="FD18" s="14"/>
      <c r="FE18" s="14"/>
      <c r="FF18" s="14">
        <f t="shared" si="39"/>
        <v>687073.3</v>
      </c>
    </row>
    <row r="19" spans="2:162" s="27" customFormat="1" ht="14.25">
      <c r="B19" s="32" t="s">
        <v>62</v>
      </c>
      <c r="C19" s="14">
        <v>11617242.1</v>
      </c>
      <c r="D19" s="14">
        <v>9827818.8000000007</v>
      </c>
      <c r="E19" s="14">
        <v>7505495.2999999998</v>
      </c>
      <c r="F19" s="14">
        <f t="shared" si="19"/>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20"/>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21"/>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22"/>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23"/>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24"/>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5"/>
        <v>141259177.19999999</v>
      </c>
      <c r="CG19" s="14">
        <v>8879773.1999999993</v>
      </c>
      <c r="CH19" s="89">
        <v>7188896.2999999998</v>
      </c>
      <c r="CI19" s="89">
        <v>3930472.8</v>
      </c>
      <c r="CJ19" s="89">
        <v>11854.5</v>
      </c>
      <c r="CK19" s="89">
        <v>30478</v>
      </c>
      <c r="CL19" s="89">
        <v>28675.5</v>
      </c>
      <c r="CM19" s="89">
        <v>515233.60000000003</v>
      </c>
      <c r="CN19" s="14">
        <v>445592.69999999995</v>
      </c>
      <c r="CO19" s="14">
        <v>506260.29999999993</v>
      </c>
      <c r="CP19" s="14">
        <v>873005.29999999981</v>
      </c>
      <c r="CQ19" s="14">
        <v>2793823.6</v>
      </c>
      <c r="CR19" s="14">
        <v>3506530.7</v>
      </c>
      <c r="CS19" s="14">
        <f t="shared" si="13"/>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4"/>
        <v>59555750.200000003</v>
      </c>
      <c r="DG19" s="14">
        <v>4753334.0999999996</v>
      </c>
      <c r="DH19" s="14">
        <v>4142826</v>
      </c>
      <c r="DI19" s="14">
        <v>5715578.5999999996</v>
      </c>
      <c r="DJ19" s="14">
        <v>7264848.1999999983</v>
      </c>
      <c r="DK19" s="14">
        <v>9331586.6999999993</v>
      </c>
      <c r="DL19" s="14">
        <v>10080682.699999999</v>
      </c>
      <c r="DM19" s="14">
        <v>12029715.300000003</v>
      </c>
      <c r="DN19" s="14">
        <v>12408969.299999997</v>
      </c>
      <c r="DO19" s="14">
        <v>10847993.199999997</v>
      </c>
      <c r="DP19" s="14">
        <v>11542742.9</v>
      </c>
      <c r="DQ19" s="14">
        <v>9353111.8000000007</v>
      </c>
      <c r="DR19" s="14">
        <v>5466725.4999999991</v>
      </c>
      <c r="DS19" s="14">
        <f t="shared" si="15"/>
        <v>102938114.3</v>
      </c>
      <c r="DT19" s="14">
        <v>1804669.3</v>
      </c>
      <c r="DU19" s="14">
        <v>1546295.4999999998</v>
      </c>
      <c r="DV19" s="14">
        <v>4182866.2</v>
      </c>
      <c r="DW19" s="14">
        <v>6328021.1000000006</v>
      </c>
      <c r="DX19" s="14">
        <v>8315472.6999999983</v>
      </c>
      <c r="DY19" s="14">
        <v>8931851.1000000015</v>
      </c>
      <c r="DZ19" s="14">
        <v>11414119.999999996</v>
      </c>
      <c r="EA19" s="14">
        <v>9944300.6999999974</v>
      </c>
      <c r="EB19" s="14">
        <v>9309355.2000000011</v>
      </c>
      <c r="EC19" s="14">
        <v>10198110.4</v>
      </c>
      <c r="ED19" s="14">
        <v>9207159.7000000011</v>
      </c>
      <c r="EE19" s="14">
        <v>8198132.6999999983</v>
      </c>
      <c r="EF19" s="14">
        <f t="shared" si="16"/>
        <v>89380354.600000009</v>
      </c>
      <c r="EG19" s="14">
        <v>7275697.6999999993</v>
      </c>
      <c r="EH19" s="14">
        <v>6962575.4999999991</v>
      </c>
      <c r="EI19" s="14">
        <v>9194227.3999999985</v>
      </c>
      <c r="EJ19" s="14">
        <v>10017738</v>
      </c>
      <c r="EK19" s="14">
        <v>13440571.300000001</v>
      </c>
      <c r="EL19" s="14">
        <v>13273576.300000001</v>
      </c>
      <c r="EM19" s="14">
        <v>15810624.1</v>
      </c>
      <c r="EN19" s="14">
        <v>15713202.300000001</v>
      </c>
      <c r="EO19" s="14">
        <v>14516113.600000001</v>
      </c>
      <c r="EP19" s="14">
        <v>15009932.200000001</v>
      </c>
      <c r="EQ19" s="14">
        <v>12518154.000000002</v>
      </c>
      <c r="ER19" s="14">
        <v>10810793.399999997</v>
      </c>
      <c r="ES19" s="14">
        <f t="shared" si="38"/>
        <v>144543205.79999998</v>
      </c>
      <c r="ET19" s="14">
        <v>10354531.899999999</v>
      </c>
      <c r="EU19" s="14">
        <v>7899444.8000000007</v>
      </c>
      <c r="EV19" s="14"/>
      <c r="EW19" s="14"/>
      <c r="EX19" s="14"/>
      <c r="EY19" s="14"/>
      <c r="EZ19" s="14"/>
      <c r="FA19" s="14"/>
      <c r="FB19" s="14"/>
      <c r="FC19" s="14"/>
      <c r="FD19" s="14"/>
      <c r="FE19" s="14"/>
      <c r="FF19" s="14">
        <f t="shared" si="39"/>
        <v>18253976.699999999</v>
      </c>
    </row>
    <row r="20" spans="2:162" s="29" customFormat="1" ht="15">
      <c r="B20" s="30" t="s">
        <v>64</v>
      </c>
      <c r="C20" s="31">
        <f>SUM(C21:C22)</f>
        <v>1069363.9080000001</v>
      </c>
      <c r="D20" s="31">
        <f>SUM(D21:D22)</f>
        <v>1057705.8999999999</v>
      </c>
      <c r="E20" s="31">
        <f>SUM(E21:E22)</f>
        <v>1036123.9</v>
      </c>
      <c r="F20" s="31">
        <f>+SUM(C20:E20)</f>
        <v>3163193.7080000001</v>
      </c>
      <c r="G20" s="31">
        <f>SUM(G21:G22)</f>
        <v>993875.7</v>
      </c>
      <c r="H20" s="31">
        <f t="shared" ref="H20:R20" si="65">SUM(H21:H22)</f>
        <v>804625.60000000009</v>
      </c>
      <c r="I20" s="31">
        <f t="shared" si="65"/>
        <v>938132.89999999991</v>
      </c>
      <c r="J20" s="31">
        <f t="shared" si="65"/>
        <v>930969.3</v>
      </c>
      <c r="K20" s="31">
        <f t="shared" si="65"/>
        <v>843520.4</v>
      </c>
      <c r="L20" s="31">
        <f t="shared" si="65"/>
        <v>1041763.4</v>
      </c>
      <c r="M20" s="31">
        <f t="shared" si="65"/>
        <v>1107647.8</v>
      </c>
      <c r="N20" s="31">
        <f t="shared" si="65"/>
        <v>1137455.8999999999</v>
      </c>
      <c r="O20" s="31">
        <f t="shared" si="65"/>
        <v>944877</v>
      </c>
      <c r="P20" s="31">
        <f t="shared" si="65"/>
        <v>1033965.1399999999</v>
      </c>
      <c r="Q20" s="31">
        <f t="shared" si="65"/>
        <v>1025615.8999999999</v>
      </c>
      <c r="R20" s="31">
        <f t="shared" si="65"/>
        <v>1036739.6</v>
      </c>
      <c r="S20" s="31">
        <f t="shared" si="20"/>
        <v>11839188.640000001</v>
      </c>
      <c r="T20" s="31">
        <f>SUM(T21:T22)</f>
        <v>670372.30000000005</v>
      </c>
      <c r="U20" s="31">
        <f t="shared" ref="U20:AE20" si="66">SUM(U21:U22)</f>
        <v>554946.4</v>
      </c>
      <c r="V20" s="31">
        <f t="shared" si="66"/>
        <v>922621.39999999991</v>
      </c>
      <c r="W20" s="31">
        <f t="shared" si="66"/>
        <v>900047.70000000007</v>
      </c>
      <c r="X20" s="31">
        <f t="shared" si="66"/>
        <v>919525.3</v>
      </c>
      <c r="Y20" s="31">
        <f t="shared" si="66"/>
        <v>910877.9</v>
      </c>
      <c r="Z20" s="31">
        <f t="shared" si="66"/>
        <v>1050235.5</v>
      </c>
      <c r="AA20" s="31">
        <f t="shared" si="66"/>
        <v>1184595.2000000002</v>
      </c>
      <c r="AB20" s="31">
        <f t="shared" si="66"/>
        <v>1189352.8999999999</v>
      </c>
      <c r="AC20" s="31">
        <f t="shared" si="66"/>
        <v>1233053.3</v>
      </c>
      <c r="AD20" s="31">
        <f t="shared" si="66"/>
        <v>1090539.3999999999</v>
      </c>
      <c r="AE20" s="31">
        <f t="shared" si="66"/>
        <v>1211661.7</v>
      </c>
      <c r="AF20" s="31">
        <f t="shared" si="21"/>
        <v>11837829.000000002</v>
      </c>
      <c r="AG20" s="31">
        <f>SUM(AG21:AG22)</f>
        <v>1207216.3</v>
      </c>
      <c r="AH20" s="31">
        <f t="shared" ref="AH20:AR20" si="67">SUM(AH21:AH22)</f>
        <v>1206757.7</v>
      </c>
      <c r="AI20" s="31">
        <f t="shared" si="67"/>
        <v>1516874.1</v>
      </c>
      <c r="AJ20" s="31">
        <f t="shared" si="67"/>
        <v>1453185.5</v>
      </c>
      <c r="AK20" s="31">
        <f t="shared" si="67"/>
        <v>1777360.4</v>
      </c>
      <c r="AL20" s="31">
        <f t="shared" si="67"/>
        <v>1726669.3</v>
      </c>
      <c r="AM20" s="31">
        <f t="shared" si="67"/>
        <v>1638676.8</v>
      </c>
      <c r="AN20" s="31">
        <f t="shared" si="67"/>
        <v>1529085.1</v>
      </c>
      <c r="AO20" s="31">
        <f t="shared" si="67"/>
        <v>2071520.2</v>
      </c>
      <c r="AP20" s="31">
        <f t="shared" si="67"/>
        <v>2084254.2</v>
      </c>
      <c r="AQ20" s="31">
        <f t="shared" si="67"/>
        <v>2219994.5</v>
      </c>
      <c r="AR20" s="31">
        <f t="shared" si="67"/>
        <v>2239716.2000000002</v>
      </c>
      <c r="AS20" s="31">
        <f t="shared" si="22"/>
        <v>20671310.300000001</v>
      </c>
      <c r="AT20" s="31">
        <f t="shared" ref="AT20:BD20" si="68">SUM(AT21:AT22)</f>
        <v>1845195.3</v>
      </c>
      <c r="AU20" s="31">
        <f t="shared" si="68"/>
        <v>1702602.8</v>
      </c>
      <c r="AV20" s="31">
        <f t="shared" si="68"/>
        <v>1834493.1</v>
      </c>
      <c r="AW20" s="31">
        <f t="shared" si="68"/>
        <v>2032113.8</v>
      </c>
      <c r="AX20" s="31">
        <f t="shared" si="68"/>
        <v>2328720.5</v>
      </c>
      <c r="AY20" s="31">
        <f t="shared" si="68"/>
        <v>2303523.7000000002</v>
      </c>
      <c r="AZ20" s="31">
        <f t="shared" si="68"/>
        <v>2245025.2000000002</v>
      </c>
      <c r="BA20" s="31">
        <f t="shared" si="68"/>
        <v>1852862.9000000001</v>
      </c>
      <c r="BB20" s="31">
        <f t="shared" si="68"/>
        <v>2420824.4</v>
      </c>
      <c r="BC20" s="31">
        <f t="shared" si="68"/>
        <v>2532991.6</v>
      </c>
      <c r="BD20" s="31">
        <f t="shared" si="68"/>
        <v>367769.4</v>
      </c>
      <c r="BE20" s="31">
        <f>SUM(BE21:BE22)</f>
        <v>2232507.6</v>
      </c>
      <c r="BF20" s="31">
        <f t="shared" si="23"/>
        <v>23698630.300000001</v>
      </c>
      <c r="BG20" s="31">
        <f t="shared" ref="BG20:BL20" si="69">SUM(BG21:BG22)</f>
        <v>2190505.6</v>
      </c>
      <c r="BH20" s="31">
        <f t="shared" si="69"/>
        <v>1560389</v>
      </c>
      <c r="BI20" s="31">
        <f t="shared" si="69"/>
        <v>2194367</v>
      </c>
      <c r="BJ20" s="31">
        <f t="shared" si="69"/>
        <v>1858010.7000000002</v>
      </c>
      <c r="BK20" s="31">
        <f t="shared" si="69"/>
        <v>2747387.3</v>
      </c>
      <c r="BL20" s="31">
        <f t="shared" si="69"/>
        <v>2502196.2000000002</v>
      </c>
      <c r="BM20" s="31">
        <f t="shared" ref="BM20:BR20" si="70">SUM(BM21:BM22)</f>
        <v>2341959.6</v>
      </c>
      <c r="BN20" s="31">
        <f t="shared" si="70"/>
        <v>2193106</v>
      </c>
      <c r="BO20" s="31">
        <f t="shared" si="70"/>
        <v>2501953</v>
      </c>
      <c r="BP20" s="31">
        <f t="shared" si="70"/>
        <v>2540916.6</v>
      </c>
      <c r="BQ20" s="31">
        <f t="shared" si="70"/>
        <v>2415109.7999999998</v>
      </c>
      <c r="BR20" s="31">
        <f t="shared" si="70"/>
        <v>2539068.1</v>
      </c>
      <c r="BS20" s="31">
        <f t="shared" si="24"/>
        <v>27584968.900000002</v>
      </c>
      <c r="BT20" s="31">
        <f t="shared" ref="BT20:CR20" si="71">SUM(BT21:BT22)</f>
        <v>2325455.2000000002</v>
      </c>
      <c r="BU20" s="31">
        <f t="shared" si="71"/>
        <v>1071991.3</v>
      </c>
      <c r="BV20" s="31">
        <f t="shared" si="71"/>
        <v>1226168.2999999998</v>
      </c>
      <c r="BW20" s="31">
        <f t="shared" si="71"/>
        <v>1875837.6</v>
      </c>
      <c r="BX20" s="31">
        <f t="shared" si="71"/>
        <v>2485093.7000000002</v>
      </c>
      <c r="BY20" s="31">
        <f t="shared" si="71"/>
        <v>2477897.5</v>
      </c>
      <c r="BZ20" s="31">
        <f t="shared" si="71"/>
        <v>1588790.4</v>
      </c>
      <c r="CA20" s="31">
        <f t="shared" si="71"/>
        <v>2095276.7000000002</v>
      </c>
      <c r="CB20" s="31">
        <f t="shared" si="71"/>
        <v>2219066.7000000002</v>
      </c>
      <c r="CC20" s="31">
        <f t="shared" si="71"/>
        <v>1824777.5</v>
      </c>
      <c r="CD20" s="31">
        <f t="shared" si="71"/>
        <v>2560442.5</v>
      </c>
      <c r="CE20" s="31">
        <f t="shared" si="71"/>
        <v>2600448.4</v>
      </c>
      <c r="CF20" s="31">
        <f t="shared" si="25"/>
        <v>24351245.800000001</v>
      </c>
      <c r="CG20" s="31">
        <f t="shared" si="71"/>
        <v>2290688</v>
      </c>
      <c r="CH20" s="90">
        <f t="shared" si="71"/>
        <v>1681931.4</v>
      </c>
      <c r="CI20" s="90">
        <f t="shared" si="71"/>
        <v>1401809.3</v>
      </c>
      <c r="CJ20" s="90">
        <f t="shared" si="71"/>
        <v>397259.5</v>
      </c>
      <c r="CK20" s="90">
        <f t="shared" si="71"/>
        <v>1467869.5999999999</v>
      </c>
      <c r="CL20" s="90">
        <f t="shared" si="71"/>
        <v>1784679</v>
      </c>
      <c r="CM20" s="90">
        <f t="shared" si="71"/>
        <v>1312943.4000000001</v>
      </c>
      <c r="CN20" s="31">
        <f t="shared" si="71"/>
        <v>1194195.4000000001</v>
      </c>
      <c r="CO20" s="31">
        <f t="shared" si="71"/>
        <v>1859663.1</v>
      </c>
      <c r="CP20" s="31">
        <f t="shared" si="71"/>
        <v>1683294.8</v>
      </c>
      <c r="CQ20" s="31">
        <f t="shared" si="71"/>
        <v>2059258.6</v>
      </c>
      <c r="CR20" s="31">
        <f t="shared" si="71"/>
        <v>1035326.8</v>
      </c>
      <c r="CS20" s="14">
        <f t="shared" si="13"/>
        <v>18168918.900000002</v>
      </c>
      <c r="CT20" s="31">
        <f t="shared" ref="CT20:DE20" si="72">SUM(CT21:CT22)</f>
        <v>1756649.7000000002</v>
      </c>
      <c r="CU20" s="31">
        <f t="shared" si="72"/>
        <v>1827162.8</v>
      </c>
      <c r="CV20" s="31">
        <f t="shared" si="72"/>
        <v>1834355.0000000002</v>
      </c>
      <c r="CW20" s="31">
        <f t="shared" si="72"/>
        <v>1882834.4999999998</v>
      </c>
      <c r="CX20" s="31">
        <f t="shared" si="72"/>
        <v>2175957.2000000002</v>
      </c>
      <c r="CY20" s="31">
        <f t="shared" si="72"/>
        <v>1899599.3</v>
      </c>
      <c r="CZ20" s="31">
        <f t="shared" si="72"/>
        <v>1472527.8</v>
      </c>
      <c r="DA20" s="31">
        <f t="shared" si="72"/>
        <v>1889036.9000000001</v>
      </c>
      <c r="DB20" s="31">
        <f t="shared" si="72"/>
        <v>1371472.5999999996</v>
      </c>
      <c r="DC20" s="31">
        <f t="shared" si="72"/>
        <v>1638250.9</v>
      </c>
      <c r="DD20" s="31">
        <f t="shared" si="72"/>
        <v>1618476.5</v>
      </c>
      <c r="DE20" s="31">
        <f t="shared" si="72"/>
        <v>946742.4</v>
      </c>
      <c r="DF20" s="14">
        <f t="shared" si="14"/>
        <v>20313065.599999998</v>
      </c>
      <c r="DG20" s="90">
        <f t="shared" ref="DG20:DR20" si="73">SUM(DG21:DG22)</f>
        <v>1706121.5</v>
      </c>
      <c r="DH20" s="90">
        <f t="shared" si="73"/>
        <v>1131749.0999999999</v>
      </c>
      <c r="DI20" s="90">
        <f t="shared" si="73"/>
        <v>1324256.7999999998</v>
      </c>
      <c r="DJ20" s="31">
        <f t="shared" si="73"/>
        <v>1540625.1</v>
      </c>
      <c r="DK20" s="31">
        <f t="shared" si="73"/>
        <v>921132.7</v>
      </c>
      <c r="DL20" s="31">
        <f t="shared" si="73"/>
        <v>1847040.9000000001</v>
      </c>
      <c r="DM20" s="31">
        <f t="shared" si="73"/>
        <v>2388465.8000000003</v>
      </c>
      <c r="DN20" s="31">
        <f t="shared" si="73"/>
        <v>2101374.9000000004</v>
      </c>
      <c r="DO20" s="31">
        <f t="shared" si="73"/>
        <v>2061303.1</v>
      </c>
      <c r="DP20" s="31">
        <f t="shared" si="73"/>
        <v>1799451.9000000001</v>
      </c>
      <c r="DQ20" s="31">
        <f t="shared" si="73"/>
        <v>796066.6</v>
      </c>
      <c r="DR20" s="31">
        <f t="shared" si="73"/>
        <v>974750.5</v>
      </c>
      <c r="DS20" s="14">
        <f t="shared" si="15"/>
        <v>18592338.900000002</v>
      </c>
      <c r="DT20" s="90">
        <f t="shared" ref="DT20:EE20" si="74">SUM(DT21:DT22)</f>
        <v>594785.9</v>
      </c>
      <c r="DU20" s="90">
        <f t="shared" si="74"/>
        <v>390049.6</v>
      </c>
      <c r="DV20" s="90">
        <f t="shared" si="74"/>
        <v>1427620.7</v>
      </c>
      <c r="DW20" s="31">
        <f t="shared" si="74"/>
        <v>2051164.4000000001</v>
      </c>
      <c r="DX20" s="31">
        <f t="shared" si="74"/>
        <v>2104512.2000000002</v>
      </c>
      <c r="DY20" s="31">
        <f t="shared" si="74"/>
        <v>2277165.7999999998</v>
      </c>
      <c r="DZ20" s="31">
        <f t="shared" si="74"/>
        <v>2261793.1</v>
      </c>
      <c r="EA20" s="31">
        <f t="shared" si="74"/>
        <v>2309958</v>
      </c>
      <c r="EB20" s="31">
        <f t="shared" si="74"/>
        <v>2297155.6999999997</v>
      </c>
      <c r="EC20" s="31">
        <f t="shared" si="74"/>
        <v>2291683.5</v>
      </c>
      <c r="ED20" s="31">
        <f t="shared" si="74"/>
        <v>1790390.5999999999</v>
      </c>
      <c r="EE20" s="31">
        <f t="shared" si="74"/>
        <v>1853880.9000000001</v>
      </c>
      <c r="EF20" s="14">
        <f t="shared" si="16"/>
        <v>21650160.399999999</v>
      </c>
      <c r="EG20" s="90">
        <f t="shared" ref="EG20:ER20" si="75">SUM(EG21:EG22)</f>
        <v>1237481.3</v>
      </c>
      <c r="EH20" s="90">
        <f t="shared" si="75"/>
        <v>1518430.7</v>
      </c>
      <c r="EI20" s="90">
        <f t="shared" si="75"/>
        <v>1602679.4000000004</v>
      </c>
      <c r="EJ20" s="31">
        <f t="shared" si="75"/>
        <v>1526082</v>
      </c>
      <c r="EK20" s="31">
        <f t="shared" si="75"/>
        <v>2406935.5</v>
      </c>
      <c r="EL20" s="31">
        <f t="shared" si="75"/>
        <v>2210703</v>
      </c>
      <c r="EM20" s="31">
        <f t="shared" si="75"/>
        <v>2282070.7999999998</v>
      </c>
      <c r="EN20" s="31">
        <f t="shared" si="75"/>
        <v>2430174.7999999998</v>
      </c>
      <c r="EO20" s="31">
        <f t="shared" si="75"/>
        <v>2367859.3000000003</v>
      </c>
      <c r="EP20" s="31">
        <f t="shared" si="75"/>
        <v>2452531.5999999996</v>
      </c>
      <c r="EQ20" s="31">
        <f t="shared" si="75"/>
        <v>2212209.5000000005</v>
      </c>
      <c r="ER20" s="31">
        <f t="shared" si="75"/>
        <v>2334887.0999999996</v>
      </c>
      <c r="ES20" s="14">
        <f t="shared" si="38"/>
        <v>24582045</v>
      </c>
      <c r="ET20" s="90">
        <f t="shared" ref="ET20:FE20" si="76">SUM(ET21:ET22)</f>
        <v>2161953.3000000003</v>
      </c>
      <c r="EU20" s="90">
        <f t="shared" si="76"/>
        <v>1814123</v>
      </c>
      <c r="EV20" s="90">
        <f t="shared" si="76"/>
        <v>0</v>
      </c>
      <c r="EW20" s="31">
        <f t="shared" si="76"/>
        <v>0</v>
      </c>
      <c r="EX20" s="31">
        <f t="shared" si="76"/>
        <v>0</v>
      </c>
      <c r="EY20" s="31">
        <f t="shared" si="76"/>
        <v>0</v>
      </c>
      <c r="EZ20" s="31">
        <f t="shared" si="76"/>
        <v>0</v>
      </c>
      <c r="FA20" s="31">
        <f t="shared" si="76"/>
        <v>0</v>
      </c>
      <c r="FB20" s="31">
        <f t="shared" si="76"/>
        <v>0</v>
      </c>
      <c r="FC20" s="31">
        <f t="shared" si="76"/>
        <v>0</v>
      </c>
      <c r="FD20" s="31">
        <f t="shared" si="76"/>
        <v>0</v>
      </c>
      <c r="FE20" s="31">
        <f t="shared" si="76"/>
        <v>0</v>
      </c>
      <c r="FF20" s="14">
        <f t="shared" si="39"/>
        <v>3976076.3000000003</v>
      </c>
    </row>
    <row r="21" spans="2:162" s="27" customFormat="1" ht="14.25">
      <c r="B21" s="32" t="s">
        <v>61</v>
      </c>
      <c r="C21" s="14">
        <v>753205.3</v>
      </c>
      <c r="D21" s="14">
        <v>771607.3</v>
      </c>
      <c r="E21" s="14">
        <v>773057.8</v>
      </c>
      <c r="F21" s="14">
        <f t="shared" si="19"/>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20"/>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21"/>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22"/>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65</v>
      </c>
      <c r="BE21" s="14">
        <v>1891823.6</v>
      </c>
      <c r="BF21" s="14">
        <f t="shared" si="23"/>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24"/>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5"/>
        <v>19398608.600000001</v>
      </c>
      <c r="CG21" s="14">
        <v>1967695.3</v>
      </c>
      <c r="CH21" s="89">
        <v>1399284</v>
      </c>
      <c r="CI21" s="89">
        <v>1234435.8</v>
      </c>
      <c r="CJ21" s="89">
        <v>388766.3</v>
      </c>
      <c r="CK21" s="89">
        <v>1463008.7999999998</v>
      </c>
      <c r="CL21" s="89">
        <v>1778065.7</v>
      </c>
      <c r="CM21" s="89">
        <v>1287609.8</v>
      </c>
      <c r="CN21" s="14">
        <v>1138297.5000000002</v>
      </c>
      <c r="CO21" s="14">
        <v>1814496.6</v>
      </c>
      <c r="CP21" s="14">
        <v>1627283.6</v>
      </c>
      <c r="CQ21" s="14">
        <v>1909198.9000000001</v>
      </c>
      <c r="CR21" s="14">
        <v>893860.9</v>
      </c>
      <c r="CS21" s="14">
        <f t="shared" si="13"/>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4"/>
        <v>18211014.5</v>
      </c>
      <c r="DG21" s="89">
        <v>1548407.7</v>
      </c>
      <c r="DH21" s="89">
        <v>977025.39999999991</v>
      </c>
      <c r="DI21" s="89">
        <v>1119202.8999999999</v>
      </c>
      <c r="DJ21" s="14">
        <v>1304292.1000000001</v>
      </c>
      <c r="DK21" s="14">
        <v>606501.89999999991</v>
      </c>
      <c r="DL21" s="14">
        <v>1531103.1</v>
      </c>
      <c r="DM21" s="14">
        <v>2027530.2000000002</v>
      </c>
      <c r="DN21" s="14">
        <v>1726538.1</v>
      </c>
      <c r="DO21" s="14">
        <v>1714475</v>
      </c>
      <c r="DP21" s="14">
        <v>1437345.1</v>
      </c>
      <c r="DQ21" s="14">
        <v>490403.9</v>
      </c>
      <c r="DR21" s="14">
        <v>755255.7</v>
      </c>
      <c r="DS21" s="14">
        <f t="shared" si="15"/>
        <v>15238081.1</v>
      </c>
      <c r="DT21" s="89">
        <v>516934</v>
      </c>
      <c r="DU21" s="89">
        <v>346094.8</v>
      </c>
      <c r="DV21" s="89">
        <v>1265089.8</v>
      </c>
      <c r="DW21" s="14">
        <v>1821390.8</v>
      </c>
      <c r="DX21" s="14">
        <v>1807930.6</v>
      </c>
      <c r="DY21" s="14">
        <v>1967162.2999999998</v>
      </c>
      <c r="DZ21" s="14">
        <v>1907995.1</v>
      </c>
      <c r="EA21" s="14">
        <v>1998231.1</v>
      </c>
      <c r="EB21" s="14">
        <v>1998229.0999999999</v>
      </c>
      <c r="EC21" s="14">
        <v>1972364.1</v>
      </c>
      <c r="ED21" s="14">
        <v>1498251.2</v>
      </c>
      <c r="EE21" s="14">
        <v>1569376.1</v>
      </c>
      <c r="EF21" s="14">
        <f t="shared" si="16"/>
        <v>18669049</v>
      </c>
      <c r="EG21" s="89">
        <v>990268.8</v>
      </c>
      <c r="EH21" s="89">
        <v>1255710.5</v>
      </c>
      <c r="EI21" s="89">
        <v>1278332.3000000003</v>
      </c>
      <c r="EJ21" s="14">
        <v>1189224.7</v>
      </c>
      <c r="EK21" s="14">
        <v>1955396</v>
      </c>
      <c r="EL21" s="14">
        <v>1771285.3</v>
      </c>
      <c r="EM21" s="14">
        <v>1807652.2</v>
      </c>
      <c r="EN21" s="14">
        <v>1951179.8</v>
      </c>
      <c r="EO21" s="14">
        <v>1915803.3000000003</v>
      </c>
      <c r="EP21" s="14">
        <v>1990690.0999999999</v>
      </c>
      <c r="EQ21" s="14">
        <v>1804121.3000000003</v>
      </c>
      <c r="ER21" s="14">
        <v>1947577.7999999998</v>
      </c>
      <c r="ES21" s="14">
        <f t="shared" si="38"/>
        <v>19857242.100000001</v>
      </c>
      <c r="ET21" s="89">
        <v>1840393.2000000002</v>
      </c>
      <c r="EU21" s="89">
        <v>1547647.7</v>
      </c>
      <c r="EV21" s="89"/>
      <c r="EW21" s="14"/>
      <c r="EX21" s="14"/>
      <c r="EY21" s="14"/>
      <c r="EZ21" s="14"/>
      <c r="FA21" s="14"/>
      <c r="FB21" s="14"/>
      <c r="FC21" s="14"/>
      <c r="FD21" s="14"/>
      <c r="FE21" s="14"/>
      <c r="FF21" s="14">
        <f t="shared" si="39"/>
        <v>3388040.9000000004</v>
      </c>
    </row>
    <row r="22" spans="2:162" s="27" customFormat="1" ht="14.25">
      <c r="B22" s="32" t="s">
        <v>62</v>
      </c>
      <c r="C22" s="14">
        <v>316158.60800000001</v>
      </c>
      <c r="D22" s="14">
        <v>286098.59999999998</v>
      </c>
      <c r="E22" s="14">
        <v>263066.09999999998</v>
      </c>
      <c r="F22" s="14">
        <f t="shared" si="19"/>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20"/>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21"/>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24"/>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5"/>
        <v>4952637.2</v>
      </c>
      <c r="CG22" s="14">
        <v>322992.7</v>
      </c>
      <c r="CH22" s="89">
        <v>282647.40000000002</v>
      </c>
      <c r="CI22" s="89">
        <v>167373.5</v>
      </c>
      <c r="CJ22" s="89">
        <v>8493.1999999999989</v>
      </c>
      <c r="CK22" s="89">
        <v>4860.7999999999993</v>
      </c>
      <c r="CL22" s="89">
        <v>6613.2999999999993</v>
      </c>
      <c r="CM22" s="89">
        <v>25333.599999999999</v>
      </c>
      <c r="CN22" s="14">
        <v>55897.899999999994</v>
      </c>
      <c r="CO22" s="14">
        <v>45166.5</v>
      </c>
      <c r="CP22" s="14">
        <v>56011.199999999997</v>
      </c>
      <c r="CQ22" s="14">
        <v>150059.70000000001</v>
      </c>
      <c r="CR22" s="14">
        <v>141465.90000000002</v>
      </c>
      <c r="CS22" s="14">
        <f t="shared" si="13"/>
        <v>1266915.7000000002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4"/>
        <v>2102051.0999999996</v>
      </c>
      <c r="DG22" s="89">
        <v>157713.79999999999</v>
      </c>
      <c r="DH22" s="89">
        <v>154723.70000000001</v>
      </c>
      <c r="DI22" s="89">
        <v>205053.90000000002</v>
      </c>
      <c r="DJ22" s="14">
        <v>236332.99999999997</v>
      </c>
      <c r="DK22" s="14">
        <v>314630.80000000005</v>
      </c>
      <c r="DL22" s="14">
        <v>315937.80000000005</v>
      </c>
      <c r="DM22" s="14">
        <v>360935.6</v>
      </c>
      <c r="DN22" s="14">
        <v>374836.80000000005</v>
      </c>
      <c r="DO22" s="14">
        <v>346828.1</v>
      </c>
      <c r="DP22" s="14">
        <v>362106.80000000005</v>
      </c>
      <c r="DQ22" s="14">
        <v>305662.69999999995</v>
      </c>
      <c r="DR22" s="14">
        <v>219494.8</v>
      </c>
      <c r="DS22" s="14">
        <f t="shared" si="15"/>
        <v>3354257.8000000007</v>
      </c>
      <c r="DT22" s="89">
        <v>77851.899999999994</v>
      </c>
      <c r="DU22" s="89">
        <v>43954.8</v>
      </c>
      <c r="DV22" s="89">
        <v>162530.9</v>
      </c>
      <c r="DW22" s="14">
        <v>229773.6</v>
      </c>
      <c r="DX22" s="14">
        <v>296581.60000000003</v>
      </c>
      <c r="DY22" s="14">
        <v>310003.49999999994</v>
      </c>
      <c r="DZ22" s="14">
        <v>353798</v>
      </c>
      <c r="EA22" s="14">
        <v>311726.89999999997</v>
      </c>
      <c r="EB22" s="14">
        <v>298926.59999999998</v>
      </c>
      <c r="EC22" s="14">
        <v>319319.39999999997</v>
      </c>
      <c r="ED22" s="14">
        <v>292139.39999999997</v>
      </c>
      <c r="EE22" s="14">
        <v>284504.8</v>
      </c>
      <c r="EF22" s="14">
        <f t="shared" si="16"/>
        <v>2981111.3999999994</v>
      </c>
      <c r="EG22" s="89">
        <v>247212.49999999997</v>
      </c>
      <c r="EH22" s="89">
        <v>262720.2</v>
      </c>
      <c r="EI22" s="89">
        <v>324347.09999999998</v>
      </c>
      <c r="EJ22" s="14">
        <v>336857.3</v>
      </c>
      <c r="EK22" s="14">
        <v>451539.5</v>
      </c>
      <c r="EL22" s="14">
        <v>439417.7</v>
      </c>
      <c r="EM22" s="14">
        <v>474418.6</v>
      </c>
      <c r="EN22" s="14">
        <v>478995</v>
      </c>
      <c r="EO22" s="14">
        <v>452056</v>
      </c>
      <c r="EP22" s="14">
        <v>461841.49999999994</v>
      </c>
      <c r="EQ22" s="14">
        <v>408088.2</v>
      </c>
      <c r="ER22" s="14">
        <v>387309.30000000005</v>
      </c>
      <c r="ES22" s="14">
        <f t="shared" si="38"/>
        <v>4724802.8999999994</v>
      </c>
      <c r="ET22" s="89">
        <v>321560.10000000003</v>
      </c>
      <c r="EU22" s="89">
        <v>266475.3</v>
      </c>
      <c r="EV22" s="89"/>
      <c r="EW22" s="14"/>
      <c r="EX22" s="14"/>
      <c r="EY22" s="14"/>
      <c r="EZ22" s="14"/>
      <c r="FA22" s="14"/>
      <c r="FB22" s="14"/>
      <c r="FC22" s="14"/>
      <c r="FD22" s="14"/>
      <c r="FE22" s="14"/>
      <c r="FF22" s="14">
        <f t="shared" si="39"/>
        <v>588035.4</v>
      </c>
    </row>
    <row r="23" spans="2:162" s="33" customFormat="1" ht="24">
      <c r="B23" s="76" t="s">
        <v>66</v>
      </c>
    </row>
    <row r="24" spans="2:162" s="33" customFormat="1" ht="3" customHeight="1"/>
    <row r="25" spans="2:162" s="33" customFormat="1" ht="15">
      <c r="B25" s="7" t="s">
        <v>67</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62" s="3" customFormat="1" ht="15">
      <c r="B26" s="104" t="s">
        <v>12</v>
      </c>
      <c r="C26" s="98">
        <v>2013</v>
      </c>
      <c r="D26" s="98"/>
      <c r="E26" s="98"/>
      <c r="F26" s="99" t="s">
        <v>14</v>
      </c>
      <c r="G26" s="98">
        <v>2014</v>
      </c>
      <c r="H26" s="98"/>
      <c r="I26" s="98"/>
      <c r="J26" s="98"/>
      <c r="K26" s="98"/>
      <c r="L26" s="98"/>
      <c r="M26" s="98"/>
      <c r="N26" s="98"/>
      <c r="O26" s="98"/>
      <c r="P26" s="98"/>
      <c r="Q26" s="98"/>
      <c r="R26" s="98"/>
      <c r="S26" s="99" t="s">
        <v>15</v>
      </c>
      <c r="T26" s="98">
        <v>2015</v>
      </c>
      <c r="U26" s="98"/>
      <c r="V26" s="98"/>
      <c r="W26" s="98"/>
      <c r="X26" s="98"/>
      <c r="Y26" s="98"/>
      <c r="Z26" s="98"/>
      <c r="AA26" s="98"/>
      <c r="AB26" s="98"/>
      <c r="AC26" s="98"/>
      <c r="AD26" s="98"/>
      <c r="AE26" s="98"/>
      <c r="AF26" s="99" t="s">
        <v>16</v>
      </c>
      <c r="AG26" s="98">
        <v>2016</v>
      </c>
      <c r="AH26" s="98"/>
      <c r="AI26" s="98"/>
      <c r="AJ26" s="98"/>
      <c r="AK26" s="98"/>
      <c r="AL26" s="98"/>
      <c r="AM26" s="98"/>
      <c r="AN26" s="98"/>
      <c r="AO26" s="98"/>
      <c r="AP26" s="98"/>
      <c r="AQ26" s="98"/>
      <c r="AR26" s="98"/>
      <c r="AS26" s="99" t="s">
        <v>17</v>
      </c>
      <c r="AT26" s="98">
        <v>2017</v>
      </c>
      <c r="AU26" s="98"/>
      <c r="AV26" s="98"/>
      <c r="AW26" s="98"/>
      <c r="AX26" s="98"/>
      <c r="AY26" s="98"/>
      <c r="AZ26" s="98"/>
      <c r="BA26" s="98"/>
      <c r="BB26" s="98"/>
      <c r="BC26" s="98"/>
      <c r="BD26" s="98"/>
      <c r="BE26" s="98"/>
      <c r="BF26" s="99" t="s">
        <v>18</v>
      </c>
      <c r="BG26" s="98">
        <v>2018</v>
      </c>
      <c r="BH26" s="98"/>
      <c r="BI26" s="98"/>
      <c r="BJ26" s="98"/>
      <c r="BK26" s="98"/>
      <c r="BL26" s="98"/>
      <c r="BM26" s="98"/>
      <c r="BN26" s="98"/>
      <c r="BO26" s="98"/>
      <c r="BP26" s="98"/>
      <c r="BQ26" s="98"/>
      <c r="BR26" s="98"/>
      <c r="BS26" s="99" t="s">
        <v>19</v>
      </c>
      <c r="BT26" s="98">
        <v>2019</v>
      </c>
      <c r="BU26" s="98"/>
      <c r="BV26" s="98"/>
      <c r="BW26" s="98"/>
      <c r="BX26" s="98"/>
      <c r="BY26" s="98"/>
      <c r="BZ26" s="98"/>
      <c r="CA26" s="98"/>
      <c r="CB26" s="98"/>
      <c r="CC26" s="98"/>
      <c r="CD26" s="98"/>
      <c r="CE26" s="98"/>
      <c r="CF26" s="99" t="s">
        <v>20</v>
      </c>
      <c r="CG26" s="98">
        <v>2020</v>
      </c>
      <c r="CH26" s="98"/>
      <c r="CI26" s="98"/>
      <c r="CJ26" s="98"/>
      <c r="CK26" s="98"/>
      <c r="CL26" s="98"/>
      <c r="CM26" s="98"/>
      <c r="CN26" s="98"/>
      <c r="CO26" s="98"/>
      <c r="CP26" s="98"/>
      <c r="CQ26" s="98"/>
      <c r="CR26" s="98"/>
      <c r="CS26" s="99" t="s">
        <v>21</v>
      </c>
      <c r="CT26" s="98">
        <v>2021</v>
      </c>
      <c r="CU26" s="98"/>
      <c r="CV26" s="98"/>
      <c r="CW26" s="98"/>
      <c r="CX26" s="98"/>
      <c r="CY26" s="98"/>
      <c r="CZ26" s="98"/>
      <c r="DA26" s="98"/>
      <c r="DB26" s="98"/>
      <c r="DC26" s="98"/>
      <c r="DD26" s="98"/>
      <c r="DE26" s="98"/>
      <c r="DF26" s="99" t="s">
        <v>22</v>
      </c>
      <c r="DG26" s="98">
        <v>2022</v>
      </c>
      <c r="DH26" s="98"/>
      <c r="DI26" s="98"/>
      <c r="DJ26" s="98"/>
      <c r="DK26" s="98"/>
      <c r="DL26" s="98"/>
      <c r="DM26" s="98"/>
      <c r="DN26" s="98"/>
      <c r="DO26" s="98"/>
      <c r="DP26" s="98"/>
      <c r="DQ26" s="98"/>
      <c r="DR26" s="98"/>
      <c r="DS26" s="99" t="s">
        <v>23</v>
      </c>
      <c r="DT26" s="98">
        <v>2023</v>
      </c>
      <c r="DU26" s="98"/>
      <c r="DV26" s="98"/>
      <c r="DW26" s="98"/>
      <c r="DX26" s="98"/>
      <c r="DY26" s="98"/>
      <c r="DZ26" s="98"/>
      <c r="EA26" s="98"/>
      <c r="EB26" s="98"/>
      <c r="EC26" s="98"/>
      <c r="ED26" s="98"/>
      <c r="EE26" s="98"/>
      <c r="EF26" s="99" t="s">
        <v>24</v>
      </c>
      <c r="EG26" s="98">
        <v>2024</v>
      </c>
      <c r="EH26" s="98"/>
      <c r="EI26" s="98"/>
      <c r="EJ26" s="98"/>
      <c r="EK26" s="98"/>
      <c r="EL26" s="98"/>
      <c r="EM26" s="98"/>
      <c r="EN26" s="98"/>
      <c r="EO26" s="98"/>
      <c r="EP26" s="98"/>
      <c r="EQ26" s="98"/>
      <c r="ER26" s="98"/>
      <c r="ES26" s="99" t="s">
        <v>25</v>
      </c>
      <c r="ET26" s="98">
        <v>2025</v>
      </c>
      <c r="EU26" s="98"/>
      <c r="EV26" s="98"/>
      <c r="EW26" s="98"/>
      <c r="EX26" s="98"/>
      <c r="EY26" s="98"/>
      <c r="EZ26" s="98"/>
      <c r="FA26" s="98"/>
      <c r="FB26" s="98"/>
      <c r="FC26" s="98"/>
      <c r="FD26" s="98"/>
      <c r="FE26" s="98"/>
      <c r="FF26" s="99" t="s">
        <v>26</v>
      </c>
    </row>
    <row r="27" spans="2:162" s="3" customFormat="1" ht="30">
      <c r="B27" s="105"/>
      <c r="C27" s="11" t="s">
        <v>36</v>
      </c>
      <c r="D27" s="11" t="s">
        <v>37</v>
      </c>
      <c r="E27" s="11" t="s">
        <v>38</v>
      </c>
      <c r="F27" s="100"/>
      <c r="G27" s="11" t="s">
        <v>27</v>
      </c>
      <c r="H27" s="11" t="s">
        <v>28</v>
      </c>
      <c r="I27" s="11" t="s">
        <v>29</v>
      </c>
      <c r="J27" s="11" t="s">
        <v>30</v>
      </c>
      <c r="K27" s="11" t="s">
        <v>31</v>
      </c>
      <c r="L27" s="11" t="s">
        <v>32</v>
      </c>
      <c r="M27" s="11" t="s">
        <v>33</v>
      </c>
      <c r="N27" s="11" t="s">
        <v>34</v>
      </c>
      <c r="O27" s="11" t="s">
        <v>35</v>
      </c>
      <c r="P27" s="11" t="s">
        <v>36</v>
      </c>
      <c r="Q27" s="11" t="s">
        <v>37</v>
      </c>
      <c r="R27" s="11" t="s">
        <v>38</v>
      </c>
      <c r="S27" s="106"/>
      <c r="T27" s="11" t="s">
        <v>27</v>
      </c>
      <c r="U27" s="11" t="s">
        <v>28</v>
      </c>
      <c r="V27" s="11" t="s">
        <v>29</v>
      </c>
      <c r="W27" s="11" t="s">
        <v>30</v>
      </c>
      <c r="X27" s="11" t="s">
        <v>31</v>
      </c>
      <c r="Y27" s="11" t="s">
        <v>32</v>
      </c>
      <c r="Z27" s="11" t="s">
        <v>33</v>
      </c>
      <c r="AA27" s="11" t="s">
        <v>34</v>
      </c>
      <c r="AB27" s="11" t="s">
        <v>35</v>
      </c>
      <c r="AC27" s="11" t="s">
        <v>36</v>
      </c>
      <c r="AD27" s="11" t="s">
        <v>37</v>
      </c>
      <c r="AE27" s="11" t="s">
        <v>38</v>
      </c>
      <c r="AF27" s="106"/>
      <c r="AG27" s="11" t="s">
        <v>27</v>
      </c>
      <c r="AH27" s="11" t="s">
        <v>28</v>
      </c>
      <c r="AI27" s="11" t="s">
        <v>29</v>
      </c>
      <c r="AJ27" s="11" t="s">
        <v>30</v>
      </c>
      <c r="AK27" s="11" t="s">
        <v>31</v>
      </c>
      <c r="AL27" s="11" t="s">
        <v>32</v>
      </c>
      <c r="AM27" s="11" t="s">
        <v>33</v>
      </c>
      <c r="AN27" s="11" t="s">
        <v>34</v>
      </c>
      <c r="AO27" s="11" t="s">
        <v>35</v>
      </c>
      <c r="AP27" s="11" t="s">
        <v>36</v>
      </c>
      <c r="AQ27" s="11" t="s">
        <v>37</v>
      </c>
      <c r="AR27" s="11" t="s">
        <v>38</v>
      </c>
      <c r="AS27" s="106"/>
      <c r="AT27" s="11" t="s">
        <v>27</v>
      </c>
      <c r="AU27" s="11" t="s">
        <v>28</v>
      </c>
      <c r="AV27" s="11" t="s">
        <v>29</v>
      </c>
      <c r="AW27" s="11" t="s">
        <v>30</v>
      </c>
      <c r="AX27" s="11" t="s">
        <v>31</v>
      </c>
      <c r="AY27" s="11" t="s">
        <v>32</v>
      </c>
      <c r="AZ27" s="11" t="s">
        <v>33</v>
      </c>
      <c r="BA27" s="11" t="s">
        <v>34</v>
      </c>
      <c r="BB27" s="11" t="s">
        <v>35</v>
      </c>
      <c r="BC27" s="11" t="s">
        <v>36</v>
      </c>
      <c r="BD27" s="11" t="s">
        <v>37</v>
      </c>
      <c r="BE27" s="11" t="s">
        <v>38</v>
      </c>
      <c r="BF27" s="106"/>
      <c r="BG27" s="11" t="s">
        <v>27</v>
      </c>
      <c r="BH27" s="11" t="s">
        <v>28</v>
      </c>
      <c r="BI27" s="11" t="s">
        <v>29</v>
      </c>
      <c r="BJ27" s="11" t="s">
        <v>30</v>
      </c>
      <c r="BK27" s="11" t="s">
        <v>31</v>
      </c>
      <c r="BL27" s="11" t="s">
        <v>32</v>
      </c>
      <c r="BM27" s="11" t="s">
        <v>33</v>
      </c>
      <c r="BN27" s="11" t="s">
        <v>34</v>
      </c>
      <c r="BO27" s="11" t="s">
        <v>35</v>
      </c>
      <c r="BP27" s="11" t="s">
        <v>36</v>
      </c>
      <c r="BQ27" s="11" t="s">
        <v>37</v>
      </c>
      <c r="BR27" s="11" t="s">
        <v>38</v>
      </c>
      <c r="BS27" s="100"/>
      <c r="BT27" s="11" t="s">
        <v>27</v>
      </c>
      <c r="BU27" s="11" t="s">
        <v>28</v>
      </c>
      <c r="BV27" s="11" t="s">
        <v>29</v>
      </c>
      <c r="BW27" s="11" t="s">
        <v>30</v>
      </c>
      <c r="BX27" s="11" t="s">
        <v>31</v>
      </c>
      <c r="BY27" s="11" t="s">
        <v>32</v>
      </c>
      <c r="BZ27" s="11" t="s">
        <v>33</v>
      </c>
      <c r="CA27" s="11" t="s">
        <v>34</v>
      </c>
      <c r="CB27" s="11" t="s">
        <v>35</v>
      </c>
      <c r="CC27" s="11" t="s">
        <v>36</v>
      </c>
      <c r="CD27" s="11" t="s">
        <v>37</v>
      </c>
      <c r="CE27" s="11" t="s">
        <v>38</v>
      </c>
      <c r="CF27" s="100"/>
      <c r="CG27" s="11" t="s">
        <v>27</v>
      </c>
      <c r="CH27" s="11" t="s">
        <v>28</v>
      </c>
      <c r="CI27" s="11" t="s">
        <v>29</v>
      </c>
      <c r="CJ27" s="11" t="s">
        <v>30</v>
      </c>
      <c r="CK27" s="11" t="s">
        <v>31</v>
      </c>
      <c r="CL27" s="11" t="s">
        <v>32</v>
      </c>
      <c r="CM27" s="11" t="s">
        <v>33</v>
      </c>
      <c r="CN27" s="11" t="s">
        <v>34</v>
      </c>
      <c r="CO27" s="11" t="s">
        <v>35</v>
      </c>
      <c r="CP27" s="11" t="s">
        <v>36</v>
      </c>
      <c r="CQ27" s="11" t="s">
        <v>37</v>
      </c>
      <c r="CR27" s="11" t="s">
        <v>38</v>
      </c>
      <c r="CS27" s="100"/>
      <c r="CT27" s="11" t="s">
        <v>27</v>
      </c>
      <c r="CU27" s="11" t="s">
        <v>28</v>
      </c>
      <c r="CV27" s="11" t="s">
        <v>29</v>
      </c>
      <c r="CW27" s="11" t="s">
        <v>30</v>
      </c>
      <c r="CX27" s="11" t="s">
        <v>31</v>
      </c>
      <c r="CY27" s="11" t="s">
        <v>32</v>
      </c>
      <c r="CZ27" s="11" t="s">
        <v>33</v>
      </c>
      <c r="DA27" s="11" t="s">
        <v>34</v>
      </c>
      <c r="DB27" s="11" t="s">
        <v>35</v>
      </c>
      <c r="DC27" s="11" t="s">
        <v>36</v>
      </c>
      <c r="DD27" s="11" t="s">
        <v>37</v>
      </c>
      <c r="DE27" s="11" t="s">
        <v>38</v>
      </c>
      <c r="DF27" s="100"/>
      <c r="DG27" s="11" t="s">
        <v>27</v>
      </c>
      <c r="DH27" s="11" t="s">
        <v>28</v>
      </c>
      <c r="DI27" s="11" t="s">
        <v>29</v>
      </c>
      <c r="DJ27" s="11" t="s">
        <v>30</v>
      </c>
      <c r="DK27" s="11" t="s">
        <v>31</v>
      </c>
      <c r="DL27" s="11" t="s">
        <v>32</v>
      </c>
      <c r="DM27" s="11" t="s">
        <v>33</v>
      </c>
      <c r="DN27" s="11" t="s">
        <v>34</v>
      </c>
      <c r="DO27" s="11" t="s">
        <v>35</v>
      </c>
      <c r="DP27" s="11" t="s">
        <v>36</v>
      </c>
      <c r="DQ27" s="11" t="s">
        <v>37</v>
      </c>
      <c r="DR27" s="11" t="s">
        <v>38</v>
      </c>
      <c r="DS27" s="100"/>
      <c r="DT27" s="11" t="s">
        <v>27</v>
      </c>
      <c r="DU27" s="11" t="s">
        <v>28</v>
      </c>
      <c r="DV27" s="11" t="s">
        <v>29</v>
      </c>
      <c r="DW27" s="11" t="s">
        <v>30</v>
      </c>
      <c r="DX27" s="11" t="s">
        <v>31</v>
      </c>
      <c r="DY27" s="11" t="s">
        <v>32</v>
      </c>
      <c r="DZ27" s="11" t="s">
        <v>33</v>
      </c>
      <c r="EA27" s="11" t="s">
        <v>34</v>
      </c>
      <c r="EB27" s="11" t="s">
        <v>35</v>
      </c>
      <c r="EC27" s="11" t="s">
        <v>36</v>
      </c>
      <c r="ED27" s="11" t="s">
        <v>37</v>
      </c>
      <c r="EE27" s="11" t="s">
        <v>38</v>
      </c>
      <c r="EF27" s="100"/>
      <c r="EG27" s="11" t="s">
        <v>27</v>
      </c>
      <c r="EH27" s="11" t="s">
        <v>28</v>
      </c>
      <c r="EI27" s="11" t="s">
        <v>29</v>
      </c>
      <c r="EJ27" s="11" t="s">
        <v>30</v>
      </c>
      <c r="EK27" s="11" t="s">
        <v>31</v>
      </c>
      <c r="EL27" s="11" t="s">
        <v>32</v>
      </c>
      <c r="EM27" s="11" t="s">
        <v>33</v>
      </c>
      <c r="EN27" s="11" t="s">
        <v>34</v>
      </c>
      <c r="EO27" s="11" t="s">
        <v>35</v>
      </c>
      <c r="EP27" s="11" t="s">
        <v>36</v>
      </c>
      <c r="EQ27" s="11" t="s">
        <v>37</v>
      </c>
      <c r="ER27" s="11" t="s">
        <v>38</v>
      </c>
      <c r="ES27" s="100"/>
      <c r="ET27" s="11" t="s">
        <v>27</v>
      </c>
      <c r="EU27" s="11" t="s">
        <v>28</v>
      </c>
      <c r="EV27" s="11" t="s">
        <v>29</v>
      </c>
      <c r="EW27" s="11" t="s">
        <v>30</v>
      </c>
      <c r="EX27" s="11" t="s">
        <v>31</v>
      </c>
      <c r="EY27" s="11" t="s">
        <v>32</v>
      </c>
      <c r="EZ27" s="11" t="s">
        <v>33</v>
      </c>
      <c r="FA27" s="11" t="s">
        <v>34</v>
      </c>
      <c r="FB27" s="11" t="s">
        <v>35</v>
      </c>
      <c r="FC27" s="11" t="s">
        <v>36</v>
      </c>
      <c r="FD27" s="11" t="s">
        <v>37</v>
      </c>
      <c r="FE27" s="11" t="s">
        <v>38</v>
      </c>
      <c r="FF27" s="100"/>
    </row>
    <row r="28" spans="2:162" s="29" customFormat="1" ht="15">
      <c r="B28" s="30" t="s">
        <v>52</v>
      </c>
      <c r="C28" s="31">
        <f>SUM(C29:C30)</f>
        <v>5135564.6343577001</v>
      </c>
      <c r="D28" s="31">
        <f>SUM(D29:D30)</f>
        <v>4841176.3722100798</v>
      </c>
      <c r="E28" s="31">
        <f>SUM(E29:E30)</f>
        <v>4524860.5412347708</v>
      </c>
      <c r="F28" s="31">
        <f>SUM(C28:E28)</f>
        <v>14501601.547802551</v>
      </c>
      <c r="G28" s="31">
        <f>SUM(G29:G30)</f>
        <v>4094028.0721484004</v>
      </c>
      <c r="H28" s="31">
        <f t="shared" ref="H28:R28" si="77">SUM(H29:H30)</f>
        <v>3301806.4004432601</v>
      </c>
      <c r="I28" s="31">
        <f t="shared" si="77"/>
        <v>4053694.41645966</v>
      </c>
      <c r="J28" s="31">
        <f t="shared" si="77"/>
        <v>4242727.1193128601</v>
      </c>
      <c r="K28" s="31">
        <f t="shared" si="77"/>
        <v>4729277.6021155603</v>
      </c>
      <c r="L28" s="31">
        <f t="shared" si="77"/>
        <v>4940390.6992188198</v>
      </c>
      <c r="M28" s="31">
        <f t="shared" si="77"/>
        <v>5376381.58924272</v>
      </c>
      <c r="N28" s="31">
        <f t="shared" si="77"/>
        <v>5686602.7469445597</v>
      </c>
      <c r="O28" s="31">
        <f t="shared" si="77"/>
        <v>5177174.31954714</v>
      </c>
      <c r="P28" s="31">
        <f t="shared" si="77"/>
        <v>5685849.8956495998</v>
      </c>
      <c r="Q28" s="31">
        <f t="shared" si="77"/>
        <v>5287537.2432191996</v>
      </c>
      <c r="R28" s="31">
        <f t="shared" si="77"/>
        <v>5189838.0377479997</v>
      </c>
      <c r="S28" s="31">
        <f>SUM(G28:R28)</f>
        <v>57765308.142049775</v>
      </c>
      <c r="T28" s="31">
        <f t="shared" ref="T28:AD28" si="78">SUM(T29:T30)</f>
        <v>3966722.88805936</v>
      </c>
      <c r="U28" s="31">
        <f t="shared" si="78"/>
        <v>3316323.6909147999</v>
      </c>
      <c r="V28" s="31">
        <f t="shared" si="78"/>
        <v>4728794.5260287998</v>
      </c>
      <c r="W28" s="31">
        <f t="shared" si="78"/>
        <v>5044033.4413481597</v>
      </c>
      <c r="X28" s="31">
        <f t="shared" si="78"/>
        <v>6061780.0488104001</v>
      </c>
      <c r="Y28" s="31">
        <f t="shared" si="78"/>
        <v>5784358.2790408004</v>
      </c>
      <c r="Z28" s="31">
        <f t="shared" si="78"/>
        <v>6711945.1443908801</v>
      </c>
      <c r="AA28" s="31">
        <f t="shared" si="78"/>
        <v>7076783.6136312</v>
      </c>
      <c r="AB28" s="31">
        <f t="shared" si="78"/>
        <v>6659992.0678816801</v>
      </c>
      <c r="AC28" s="31">
        <f t="shared" si="78"/>
        <v>7018410.0974966008</v>
      </c>
      <c r="AD28" s="31">
        <f t="shared" si="78"/>
        <v>6452332.0956960004</v>
      </c>
      <c r="AE28" s="31">
        <f>SUM(AE29:AE30)</f>
        <v>6347952.7064624</v>
      </c>
      <c r="AF28" s="31">
        <f>SUM(T28:AE28)</f>
        <v>69169428.599761084</v>
      </c>
      <c r="AG28" s="31">
        <f>SUM(AG29:AG30)</f>
        <v>5914823.5507027199</v>
      </c>
      <c r="AH28" s="31">
        <f t="shared" ref="AH28:AR28" si="79">SUM(AH29:AH30)</f>
        <v>5604084.3672000002</v>
      </c>
      <c r="AI28" s="31">
        <f t="shared" si="79"/>
        <v>6876003.3383618407</v>
      </c>
      <c r="AJ28" s="31">
        <f t="shared" si="79"/>
        <v>6311215.5759711992</v>
      </c>
      <c r="AK28" s="31">
        <f t="shared" si="79"/>
        <v>8900977.334084399</v>
      </c>
      <c r="AL28" s="31">
        <f t="shared" si="79"/>
        <v>8395114.8442209605</v>
      </c>
      <c r="AM28" s="31">
        <f t="shared" si="79"/>
        <v>8880914.1437183991</v>
      </c>
      <c r="AN28" s="31">
        <f t="shared" si="79"/>
        <v>8629810.5280538406</v>
      </c>
      <c r="AO28" s="31">
        <f t="shared" si="79"/>
        <v>9652794.2164178006</v>
      </c>
      <c r="AP28" s="31">
        <f t="shared" si="79"/>
        <v>10065173.057427481</v>
      </c>
      <c r="AQ28" s="31">
        <f t="shared" si="79"/>
        <v>9736734.3572480399</v>
      </c>
      <c r="AR28" s="31">
        <f t="shared" si="79"/>
        <v>9316633.1468448006</v>
      </c>
      <c r="AS28" s="31">
        <f>SUM(AG28:AR28)</f>
        <v>98284278.46025148</v>
      </c>
      <c r="AT28" s="31">
        <f t="shared" ref="AT28:BD28" si="80">SUM(AT29:AT30)</f>
        <v>7488903.46</v>
      </c>
      <c r="AU28" s="31">
        <f t="shared" si="80"/>
        <v>6493927.3804713003</v>
      </c>
      <c r="AV28" s="31">
        <f t="shared" si="80"/>
        <v>7513554.0052594999</v>
      </c>
      <c r="AW28" s="31">
        <f t="shared" si="80"/>
        <v>8696186.5234699808</v>
      </c>
      <c r="AX28" s="31">
        <f t="shared" si="80"/>
        <v>10639860.238754621</v>
      </c>
      <c r="AY28" s="31">
        <f t="shared" si="80"/>
        <v>10277037.1952304</v>
      </c>
      <c r="AZ28" s="31">
        <f t="shared" si="80"/>
        <v>10244257.6384525</v>
      </c>
      <c r="BA28" s="31">
        <f t="shared" si="80"/>
        <v>9878445.0030420013</v>
      </c>
      <c r="BB28" s="31">
        <f t="shared" si="80"/>
        <v>10891315.122859601</v>
      </c>
      <c r="BC28" s="31">
        <f t="shared" si="80"/>
        <v>11513130.01971134</v>
      </c>
      <c r="BD28" s="31">
        <f t="shared" si="80"/>
        <v>10281580.122423459</v>
      </c>
      <c r="BE28" s="31">
        <f>SUM(BE29:BE30)</f>
        <v>9582581.7579822</v>
      </c>
      <c r="BF28" s="31">
        <f>SUM(AT28:BE28)</f>
        <v>113500778.4676569</v>
      </c>
      <c r="BG28" s="31">
        <f t="shared" ref="BG28:BL28" si="81">SUM(BG29:BG30)</f>
        <v>8876873.7723966613</v>
      </c>
      <c r="BH28" s="31">
        <f t="shared" si="81"/>
        <v>6742302.9828960001</v>
      </c>
      <c r="BI28" s="31">
        <f t="shared" si="81"/>
        <v>9114103.9305410199</v>
      </c>
      <c r="BJ28" s="31">
        <f t="shared" si="81"/>
        <v>8536438.7699999996</v>
      </c>
      <c r="BK28" s="31">
        <f t="shared" si="81"/>
        <v>12690619.449999999</v>
      </c>
      <c r="BL28" s="31">
        <f t="shared" si="81"/>
        <v>11756083.43</v>
      </c>
      <c r="BM28" s="31">
        <f t="shared" ref="BM28:BR28" si="82">SUM(BM29:BM30)</f>
        <v>11798542.030000001</v>
      </c>
      <c r="BN28" s="31">
        <f t="shared" si="82"/>
        <v>11450461.91</v>
      </c>
      <c r="BO28" s="31">
        <f t="shared" si="82"/>
        <v>11936422.67</v>
      </c>
      <c r="BP28" s="31">
        <f t="shared" si="82"/>
        <v>12464993.92</v>
      </c>
      <c r="BQ28" s="31">
        <f t="shared" si="82"/>
        <v>11532485.73</v>
      </c>
      <c r="BR28" s="31">
        <f t="shared" si="82"/>
        <v>11243440.5</v>
      </c>
      <c r="BS28" s="31">
        <f>+SUM(BG28:BR28)</f>
        <v>128142769.09583367</v>
      </c>
      <c r="BT28" s="31">
        <f t="shared" ref="BT28:DE28" si="83">SUM(BT29:BT30)</f>
        <v>9915040.2633270994</v>
      </c>
      <c r="BU28" s="31">
        <f t="shared" si="83"/>
        <v>5744462.46</v>
      </c>
      <c r="BV28" s="31">
        <f t="shared" si="83"/>
        <v>7224910.3099999996</v>
      </c>
      <c r="BW28" s="31">
        <f t="shared" si="83"/>
        <v>9482455.4199999999</v>
      </c>
      <c r="BX28" s="31">
        <f t="shared" si="83"/>
        <v>12814813.26</v>
      </c>
      <c r="BY28" s="31">
        <f t="shared" si="83"/>
        <v>12241856.525623759</v>
      </c>
      <c r="BZ28" s="31">
        <f t="shared" si="83"/>
        <v>10694883.77</v>
      </c>
      <c r="CA28" s="31">
        <f t="shared" si="83"/>
        <v>12157103.573707091</v>
      </c>
      <c r="CB28" s="31">
        <f t="shared" si="83"/>
        <v>12104845.440000001</v>
      </c>
      <c r="CC28" s="31">
        <f t="shared" si="83"/>
        <v>11378082.26879039</v>
      </c>
      <c r="CD28" s="31">
        <f t="shared" si="83"/>
        <v>12796950.89485017</v>
      </c>
      <c r="CE28" s="31">
        <f t="shared" si="83"/>
        <v>12034472.140000001</v>
      </c>
      <c r="CF28" s="31">
        <f>+SUM(BT28:CE28)</f>
        <v>128589876.32629851</v>
      </c>
      <c r="CG28" s="31">
        <f t="shared" si="83"/>
        <v>10193494.1094</v>
      </c>
      <c r="CH28" s="31">
        <f t="shared" si="83"/>
        <v>8181819.0800000001</v>
      </c>
      <c r="CI28" s="31">
        <f t="shared" si="83"/>
        <v>5825614.9100000001</v>
      </c>
      <c r="CJ28" s="31">
        <f t="shared" si="83"/>
        <v>1148389.4520000012</v>
      </c>
      <c r="CK28" s="31">
        <f t="shared" si="83"/>
        <v>4060727.179599999</v>
      </c>
      <c r="CL28" s="31">
        <f t="shared" si="83"/>
        <v>5099946.3900000006</v>
      </c>
      <c r="CM28" s="31">
        <f t="shared" si="83"/>
        <v>3838699.8074000026</v>
      </c>
      <c r="CN28" s="31">
        <f t="shared" si="83"/>
        <v>3561093.9160000007</v>
      </c>
      <c r="CO28" s="31">
        <f t="shared" si="83"/>
        <v>5488142.6900000004</v>
      </c>
      <c r="CP28" s="31">
        <f t="shared" si="83"/>
        <v>5218194.57</v>
      </c>
      <c r="CQ28" s="31">
        <f t="shared" si="83"/>
        <v>7455097.79</v>
      </c>
      <c r="CR28" s="31">
        <f t="shared" si="83"/>
        <v>4543974.9399999995</v>
      </c>
      <c r="CS28" s="14">
        <f t="shared" ref="CS28:CS38" si="84">+SUM(CG28:CR28)</f>
        <v>64615194.834400006</v>
      </c>
      <c r="CT28" s="31">
        <f t="shared" si="83"/>
        <v>6530654.5636</v>
      </c>
      <c r="CU28" s="31">
        <f t="shared" si="83"/>
        <v>5788739.9300000006</v>
      </c>
      <c r="CV28" s="31">
        <f t="shared" si="83"/>
        <v>6319739.1799999997</v>
      </c>
      <c r="CW28" s="31">
        <f t="shared" si="83"/>
        <v>6597241.3027999997</v>
      </c>
      <c r="CX28" s="31">
        <f t="shared" si="83"/>
        <v>8252985.9384000013</v>
      </c>
      <c r="CY28" s="31">
        <f t="shared" si="83"/>
        <v>8104341.1732000001</v>
      </c>
      <c r="CZ28" s="31">
        <f t="shared" si="83"/>
        <v>7737540.5449999999</v>
      </c>
      <c r="DA28" s="31">
        <f t="shared" si="83"/>
        <v>9581449.2667999994</v>
      </c>
      <c r="DB28" s="31">
        <f t="shared" si="83"/>
        <v>7742173.2603999991</v>
      </c>
      <c r="DC28" s="31">
        <f t="shared" si="83"/>
        <v>9069270.1724000014</v>
      </c>
      <c r="DD28" s="31">
        <f t="shared" si="83"/>
        <v>8819315.374400001</v>
      </c>
      <c r="DE28" s="31">
        <f t="shared" si="83"/>
        <v>6249568.4155999999</v>
      </c>
      <c r="DF28" s="14">
        <f t="shared" ref="DF28:DF38" si="85">+SUM(CT28:DE28)</f>
        <v>90793019.122600004</v>
      </c>
      <c r="DG28" s="90">
        <f t="shared" ref="DG28:DR28" si="86">SUM(DG29:DG30)</f>
        <v>7541613.3569999998</v>
      </c>
      <c r="DH28" s="31">
        <f t="shared" si="86"/>
        <v>5347495.3849999998</v>
      </c>
      <c r="DI28" s="31">
        <f t="shared" si="86"/>
        <v>6028998.2300000004</v>
      </c>
      <c r="DJ28" s="31">
        <f t="shared" si="86"/>
        <v>8357764.6799999997</v>
      </c>
      <c r="DK28" s="31">
        <f t="shared" si="86"/>
        <v>7549490.9199999999</v>
      </c>
      <c r="DL28" s="31">
        <f t="shared" si="86"/>
        <v>10412358.7158</v>
      </c>
      <c r="DM28" s="31">
        <f t="shared" si="86"/>
        <v>13577521.42</v>
      </c>
      <c r="DN28" s="31">
        <f t="shared" si="86"/>
        <v>12595460.890000001</v>
      </c>
      <c r="DO28" s="31">
        <f t="shared" si="86"/>
        <v>12594760.91</v>
      </c>
      <c r="DP28" s="31">
        <f t="shared" si="86"/>
        <v>12530845.342799999</v>
      </c>
      <c r="DQ28" s="31">
        <f t="shared" si="86"/>
        <v>7601782.5798000004</v>
      </c>
      <c r="DR28" s="31">
        <f t="shared" si="86"/>
        <v>6606634.7990000006</v>
      </c>
      <c r="DS28" s="14">
        <f t="shared" ref="DS28:DS38" si="87">+SUM(DG28:DR28)</f>
        <v>110744727.22939999</v>
      </c>
      <c r="DT28" s="90">
        <f t="shared" ref="DT28:EE28" si="88">SUM(DT29:DT30)</f>
        <v>3184033.05</v>
      </c>
      <c r="DU28" s="31">
        <f t="shared" si="88"/>
        <v>1867203.7154000001</v>
      </c>
      <c r="DV28" s="31">
        <f t="shared" si="88"/>
        <v>6761523.1999999993</v>
      </c>
      <c r="DW28" s="31">
        <f t="shared" si="88"/>
        <v>10157397.609999999</v>
      </c>
      <c r="DX28" s="31">
        <f t="shared" si="88"/>
        <v>11337664.210000001</v>
      </c>
      <c r="DY28" s="31">
        <f t="shared" si="88"/>
        <v>12090540.378800001</v>
      </c>
      <c r="DZ28" s="31">
        <f t="shared" si="88"/>
        <v>12728823.09</v>
      </c>
      <c r="EA28" s="31">
        <f t="shared" si="88"/>
        <v>12375060.9168</v>
      </c>
      <c r="EB28" s="31">
        <f t="shared" si="88"/>
        <v>12512755.93</v>
      </c>
      <c r="EC28" s="31">
        <f t="shared" si="88"/>
        <v>13475777.3422</v>
      </c>
      <c r="ED28" s="31">
        <f t="shared" si="88"/>
        <v>10785030.02</v>
      </c>
      <c r="EE28" s="31">
        <f t="shared" si="88"/>
        <v>10741489.27</v>
      </c>
      <c r="EF28" s="14">
        <f t="shared" ref="EF28:EF38" si="89">+SUM(DT28:EE28)</f>
        <v>118017298.7332</v>
      </c>
      <c r="EG28" s="90">
        <f t="shared" ref="EG28:ER28" si="90">SUM(EG29:EG30)</f>
        <v>8455248.9949999992</v>
      </c>
      <c r="EH28" s="31">
        <f t="shared" si="90"/>
        <v>9588331.5813999996</v>
      </c>
      <c r="EI28" s="31">
        <f t="shared" si="90"/>
        <v>10983421.940000001</v>
      </c>
      <c r="EJ28" s="31">
        <f t="shared" si="90"/>
        <v>11034963.52</v>
      </c>
      <c r="EK28" s="31">
        <f t="shared" si="90"/>
        <v>16247492.710000001</v>
      </c>
      <c r="EL28" s="31">
        <f t="shared" si="90"/>
        <v>15706874.870000001</v>
      </c>
      <c r="EM28" s="31">
        <f t="shared" si="90"/>
        <v>16222018.08</v>
      </c>
      <c r="EN28" s="31">
        <f t="shared" si="90"/>
        <v>16883917.120000001</v>
      </c>
      <c r="EO28" s="31">
        <f t="shared" si="90"/>
        <v>16387290.310000001</v>
      </c>
      <c r="EP28" s="31">
        <f t="shared" si="90"/>
        <v>17355680.379999999</v>
      </c>
      <c r="EQ28" s="31">
        <f t="shared" si="90"/>
        <v>15255426.039999999</v>
      </c>
      <c r="ER28" s="31">
        <f t="shared" si="90"/>
        <v>15297461.318599999</v>
      </c>
      <c r="ES28" s="14">
        <f t="shared" ref="ES28:ES38" si="91">+SUM(EG28:ER28)</f>
        <v>169418126.86500001</v>
      </c>
      <c r="ET28" s="90">
        <f t="shared" ref="ET28:FE28" si="92">SUM(ET29:ET30)</f>
        <v>13249099.660799999</v>
      </c>
      <c r="EU28" s="31">
        <f t="shared" si="92"/>
        <v>10808839.765999999</v>
      </c>
      <c r="EV28" s="31">
        <f t="shared" si="92"/>
        <v>0</v>
      </c>
      <c r="EW28" s="31">
        <f t="shared" si="92"/>
        <v>0</v>
      </c>
      <c r="EX28" s="31">
        <f t="shared" si="92"/>
        <v>0</v>
      </c>
      <c r="EY28" s="31">
        <f t="shared" si="92"/>
        <v>0</v>
      </c>
      <c r="EZ28" s="31">
        <f t="shared" si="92"/>
        <v>0</v>
      </c>
      <c r="FA28" s="31">
        <f t="shared" si="92"/>
        <v>0</v>
      </c>
      <c r="FB28" s="31">
        <f t="shared" si="92"/>
        <v>0</v>
      </c>
      <c r="FC28" s="31">
        <f t="shared" si="92"/>
        <v>0</v>
      </c>
      <c r="FD28" s="31">
        <f t="shared" si="92"/>
        <v>0</v>
      </c>
      <c r="FE28" s="31">
        <f t="shared" si="92"/>
        <v>0</v>
      </c>
      <c r="FF28" s="14">
        <f t="shared" ref="FF28:FF38" si="93">+SUM(ET28:FE28)</f>
        <v>24057939.426799998</v>
      </c>
    </row>
    <row r="29" spans="2:162" s="27" customFormat="1" ht="14.25">
      <c r="B29" s="32" t="s">
        <v>68</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94">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95">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96">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97">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98">+SUM(BG29:BR29)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99">+SUM(BT29:CE29)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84"/>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85"/>
        <v>58047484.383000009</v>
      </c>
      <c r="DG29" s="89">
        <v>5063464.1459999997</v>
      </c>
      <c r="DH29" s="14">
        <v>3123593.9890000001</v>
      </c>
      <c r="DI29" s="14">
        <v>3376397.04</v>
      </c>
      <c r="DJ29" s="14">
        <v>4252989.8099999996</v>
      </c>
      <c r="DK29" s="14">
        <v>1897791.03</v>
      </c>
      <c r="DL29" s="14">
        <v>4927525.8565999996</v>
      </c>
      <c r="DM29" s="14">
        <v>6761164.3799999999</v>
      </c>
      <c r="DN29" s="14">
        <v>5629834.6500000004</v>
      </c>
      <c r="DO29" s="14">
        <v>5911102.4800000004</v>
      </c>
      <c r="DP29" s="14">
        <v>5195155.6622000001</v>
      </c>
      <c r="DQ29" s="14">
        <v>1714150.03</v>
      </c>
      <c r="DR29" s="14">
        <v>2621380.7143999999</v>
      </c>
      <c r="DS29" s="14">
        <f t="shared" si="87"/>
        <v>50474549.788200013</v>
      </c>
      <c r="DT29" s="89">
        <v>1812519.22</v>
      </c>
      <c r="DU29" s="14">
        <v>1199986.0022</v>
      </c>
      <c r="DV29" s="14">
        <v>4323121.3</v>
      </c>
      <c r="DW29" s="14">
        <v>6154631.3899999997</v>
      </c>
      <c r="DX29" s="14">
        <v>6040155.4299999997</v>
      </c>
      <c r="DY29" s="14">
        <v>6498854.3306</v>
      </c>
      <c r="DZ29" s="14">
        <v>6244442.8700000001</v>
      </c>
      <c r="EA29" s="14">
        <v>6710430.879399999</v>
      </c>
      <c r="EB29" s="14">
        <v>6924155.2999999998</v>
      </c>
      <c r="EC29" s="14">
        <v>7170221.9975999994</v>
      </c>
      <c r="ED29" s="14">
        <v>5285422.71</v>
      </c>
      <c r="EE29" s="14">
        <v>5500776.2400000002</v>
      </c>
      <c r="EF29" s="14">
        <f t="shared" si="89"/>
        <v>63864717.669799998</v>
      </c>
      <c r="EG29" s="89">
        <v>3564444.8209999995</v>
      </c>
      <c r="EH29" s="14">
        <v>4500928.5278000003</v>
      </c>
      <c r="EI29" s="14">
        <v>4490300.7</v>
      </c>
      <c r="EJ29" s="14">
        <v>4191893.4</v>
      </c>
      <c r="EK29" s="14">
        <v>6927639.5300000003</v>
      </c>
      <c r="EL29" s="14">
        <v>6415822.0700000003</v>
      </c>
      <c r="EM29" s="14">
        <v>6385437.4000000004</v>
      </c>
      <c r="EN29" s="14">
        <v>6907176.4900000002</v>
      </c>
      <c r="EO29" s="14">
        <v>6874822.0099999998</v>
      </c>
      <c r="EP29" s="14">
        <v>7361998.7800000003</v>
      </c>
      <c r="EQ29" s="14">
        <v>6617251.75</v>
      </c>
      <c r="ER29" s="14">
        <v>7191115.5024000006</v>
      </c>
      <c r="ES29" s="14">
        <f t="shared" si="91"/>
        <v>71428830.981199995</v>
      </c>
      <c r="ET29" s="89">
        <v>6705229.6754000001</v>
      </c>
      <c r="EU29" s="14">
        <v>5568924.8629999999</v>
      </c>
      <c r="EV29" s="14"/>
      <c r="EW29" s="14"/>
      <c r="EX29" s="14"/>
      <c r="EY29" s="14"/>
      <c r="EZ29" s="14"/>
      <c r="FA29" s="14"/>
      <c r="FB29" s="14"/>
      <c r="FC29" s="14"/>
      <c r="FD29" s="14"/>
      <c r="FE29" s="14"/>
      <c r="FF29" s="14">
        <f t="shared" si="93"/>
        <v>12274154.5384</v>
      </c>
    </row>
    <row r="30" spans="2:162" s="27" customFormat="1" ht="14.25">
      <c r="B30" s="32" t="s">
        <v>69</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94"/>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95"/>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96"/>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97"/>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98"/>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99"/>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84"/>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85"/>
        <v>32745534.739599995</v>
      </c>
      <c r="DG30" s="89">
        <v>2478149.2110000001</v>
      </c>
      <c r="DH30" s="14">
        <v>2223901.3960000002</v>
      </c>
      <c r="DI30" s="14">
        <v>2652601.19</v>
      </c>
      <c r="DJ30" s="14">
        <v>4104774.87</v>
      </c>
      <c r="DK30" s="14">
        <v>5651699.8899999997</v>
      </c>
      <c r="DL30" s="14">
        <v>5484832.8592000008</v>
      </c>
      <c r="DM30" s="14">
        <v>6816357.04</v>
      </c>
      <c r="DN30" s="14">
        <v>6965626.2400000002</v>
      </c>
      <c r="DO30" s="14">
        <v>6683658.4299999997</v>
      </c>
      <c r="DP30" s="14">
        <v>7335689.6805999987</v>
      </c>
      <c r="DQ30" s="14">
        <v>5887632.5498000002</v>
      </c>
      <c r="DR30" s="14">
        <v>3985254.0846000002</v>
      </c>
      <c r="DS30" s="14">
        <f t="shared" si="87"/>
        <v>60270177.441199996</v>
      </c>
      <c r="DT30" s="89">
        <v>1371513.83</v>
      </c>
      <c r="DU30" s="14">
        <v>667217.7132</v>
      </c>
      <c r="DV30" s="14">
        <v>2438401.9</v>
      </c>
      <c r="DW30" s="14">
        <v>4002766.22</v>
      </c>
      <c r="DX30" s="14">
        <v>5297508.78</v>
      </c>
      <c r="DY30" s="14">
        <v>5591686.0482000001</v>
      </c>
      <c r="DZ30" s="14">
        <v>6484380.2199999997</v>
      </c>
      <c r="EA30" s="14">
        <v>5664630.0373999998</v>
      </c>
      <c r="EB30" s="14">
        <v>5588600.6299999999</v>
      </c>
      <c r="EC30" s="14">
        <v>6305555.3445999995</v>
      </c>
      <c r="ED30" s="14">
        <v>5499607.3099999996</v>
      </c>
      <c r="EE30" s="14">
        <v>5240713.03</v>
      </c>
      <c r="EF30" s="14">
        <f t="shared" si="89"/>
        <v>54152581.0634</v>
      </c>
      <c r="EG30" s="89">
        <v>4890804.1739999996</v>
      </c>
      <c r="EH30" s="14">
        <v>5087403.0535999993</v>
      </c>
      <c r="EI30" s="14">
        <v>6493121.2400000002</v>
      </c>
      <c r="EJ30" s="14">
        <v>6843070.1200000001</v>
      </c>
      <c r="EK30" s="14">
        <v>9319853.1799999997</v>
      </c>
      <c r="EL30" s="14">
        <v>9291052.8000000007</v>
      </c>
      <c r="EM30" s="14">
        <v>9836580.6799999997</v>
      </c>
      <c r="EN30" s="14">
        <v>9976740.6300000008</v>
      </c>
      <c r="EO30" s="14">
        <v>9512468.3000000007</v>
      </c>
      <c r="EP30" s="14">
        <v>9993681.5999999996</v>
      </c>
      <c r="EQ30" s="14">
        <v>8638174.2899999991</v>
      </c>
      <c r="ER30" s="14">
        <v>8106345.8161999993</v>
      </c>
      <c r="ES30" s="14">
        <f t="shared" si="91"/>
        <v>97989295.883799985</v>
      </c>
      <c r="ET30" s="89">
        <v>6543869.9853999997</v>
      </c>
      <c r="EU30" s="14">
        <v>5239914.9029999999</v>
      </c>
      <c r="EV30" s="14"/>
      <c r="EW30" s="14"/>
      <c r="EX30" s="14"/>
      <c r="EY30" s="14"/>
      <c r="EZ30" s="14"/>
      <c r="FA30" s="14"/>
      <c r="FB30" s="14"/>
      <c r="FC30" s="14"/>
      <c r="FD30" s="14"/>
      <c r="FE30" s="14"/>
      <c r="FF30" s="14">
        <f t="shared" si="93"/>
        <v>11783784.8884</v>
      </c>
    </row>
    <row r="31" spans="2:162" s="29" customFormat="1" ht="15">
      <c r="B31" s="30" t="s">
        <v>70</v>
      </c>
      <c r="C31" s="31">
        <f>SUM(C32:C33)</f>
        <v>152182.72387079999</v>
      </c>
      <c r="D31" s="31">
        <f>SUM(D32:D33)</f>
        <v>150328.41855840001</v>
      </c>
      <c r="E31" s="31">
        <f>SUM(E32:E33)</f>
        <v>150520.36582608</v>
      </c>
      <c r="F31" s="31">
        <f t="shared" ref="F31:F38" si="100">SUM(C31:E31)</f>
        <v>453031.50825527997</v>
      </c>
      <c r="G31" s="31">
        <f>SUM(G32:G33)</f>
        <v>147517.51281659998</v>
      </c>
      <c r="H31" s="31">
        <f t="shared" ref="H31:R31" si="101">SUM(H32:H33)</f>
        <v>121042.8706728</v>
      </c>
      <c r="I31" s="31">
        <f t="shared" si="101"/>
        <v>133358.38482479998</v>
      </c>
      <c r="J31" s="31">
        <f t="shared" si="101"/>
        <v>135035.96689440002</v>
      </c>
      <c r="K31" s="31">
        <f t="shared" si="101"/>
        <v>128943.4556646</v>
      </c>
      <c r="L31" s="31">
        <f t="shared" si="101"/>
        <v>156186.2478482</v>
      </c>
      <c r="M31" s="31">
        <f t="shared" si="101"/>
        <v>161703.250776</v>
      </c>
      <c r="N31" s="31">
        <f t="shared" si="101"/>
        <v>173855.48053999999</v>
      </c>
      <c r="O31" s="31">
        <f t="shared" si="101"/>
        <v>156567.65170799999</v>
      </c>
      <c r="P31" s="31">
        <f t="shared" si="101"/>
        <v>165619.91286480002</v>
      </c>
      <c r="Q31" s="31">
        <f t="shared" si="101"/>
        <v>159075.87504800002</v>
      </c>
      <c r="R31" s="31">
        <f t="shared" si="101"/>
        <v>170656.17615800002</v>
      </c>
      <c r="S31" s="31">
        <f t="shared" si="94"/>
        <v>1809562.7858161998</v>
      </c>
      <c r="T31" s="31">
        <f>SUM(T32:T33)</f>
        <v>119078.1230716</v>
      </c>
      <c r="U31" s="31">
        <f t="shared" ref="U31:AE31" si="102">SUM(U32:U33)</f>
        <v>105517.422746</v>
      </c>
      <c r="V31" s="31">
        <f t="shared" si="102"/>
        <v>161720.0745552</v>
      </c>
      <c r="W31" s="31">
        <f t="shared" si="102"/>
        <v>155520.2870592</v>
      </c>
      <c r="X31" s="31">
        <f t="shared" si="102"/>
        <v>155887.86640480001</v>
      </c>
      <c r="Y31" s="31">
        <f t="shared" si="102"/>
        <v>161300.8086018</v>
      </c>
      <c r="Z31" s="31">
        <f t="shared" si="102"/>
        <v>182730.00213179999</v>
      </c>
      <c r="AA31" s="31">
        <f t="shared" si="102"/>
        <v>199633.965447</v>
      </c>
      <c r="AB31" s="31">
        <f t="shared" si="102"/>
        <v>186828.9731114</v>
      </c>
      <c r="AC31" s="31">
        <f t="shared" si="102"/>
        <v>185380.3995536</v>
      </c>
      <c r="AD31" s="31">
        <f t="shared" si="102"/>
        <v>166215.27707400001</v>
      </c>
      <c r="AE31" s="31">
        <f t="shared" si="102"/>
        <v>178278.96565600001</v>
      </c>
      <c r="AF31" s="31">
        <f t="shared" si="95"/>
        <v>1958092.1654123999</v>
      </c>
      <c r="AG31" s="31">
        <f>SUM(AG32:AG33)</f>
        <v>159481.549608</v>
      </c>
      <c r="AH31" s="31">
        <f t="shared" ref="AH31:AR31" si="103">SUM(AH32:AH33)</f>
        <v>145759.82398079999</v>
      </c>
      <c r="AI31" s="31">
        <f t="shared" si="103"/>
        <v>155009.2930683</v>
      </c>
      <c r="AJ31" s="31">
        <f t="shared" si="103"/>
        <v>153859.34992092001</v>
      </c>
      <c r="AK31" s="31">
        <f t="shared" si="103"/>
        <v>175302.29253480001</v>
      </c>
      <c r="AL31" s="31">
        <f t="shared" si="103"/>
        <v>156509.21521463999</v>
      </c>
      <c r="AM31" s="31">
        <f t="shared" si="103"/>
        <v>179490.94847040001</v>
      </c>
      <c r="AN31" s="31">
        <f t="shared" si="103"/>
        <v>176576.30340148002</v>
      </c>
      <c r="AO31" s="31">
        <f t="shared" si="103"/>
        <v>170943.6882792</v>
      </c>
      <c r="AP31" s="31">
        <f t="shared" si="103"/>
        <v>183377.21362703998</v>
      </c>
      <c r="AQ31" s="31">
        <f t="shared" si="103"/>
        <v>173095.82893808</v>
      </c>
      <c r="AR31" s="31">
        <f t="shared" si="103"/>
        <v>174190.58576640001</v>
      </c>
      <c r="AS31" s="31">
        <f t="shared" si="96"/>
        <v>2003596.0928100597</v>
      </c>
      <c r="AT31" s="31">
        <f t="shared" ref="AT31:BD31" si="104">SUM(AT32:AT33)</f>
        <v>152294.16</v>
      </c>
      <c r="AU31" s="31">
        <f t="shared" si="104"/>
        <v>142349.37323670002</v>
      </c>
      <c r="AV31" s="31">
        <f t="shared" si="104"/>
        <v>157463.4896186</v>
      </c>
      <c r="AW31" s="31">
        <f t="shared" si="104"/>
        <v>171014.95811508002</v>
      </c>
      <c r="AX31" s="31">
        <f t="shared" si="104"/>
        <v>186086.54063588</v>
      </c>
      <c r="AY31" s="31">
        <f t="shared" si="104"/>
        <v>173253.6540903</v>
      </c>
      <c r="AZ31" s="31">
        <f t="shared" si="104"/>
        <v>172115.29855000001</v>
      </c>
      <c r="BA31" s="31">
        <f t="shared" si="104"/>
        <v>181136.4</v>
      </c>
      <c r="BB31" s="31">
        <f t="shared" si="104"/>
        <v>170332.09939921999</v>
      </c>
      <c r="BC31" s="31">
        <f t="shared" si="104"/>
        <v>166212.37871197995</v>
      </c>
      <c r="BD31" s="31">
        <f t="shared" si="104"/>
        <v>154104.11481696001</v>
      </c>
      <c r="BE31" s="31">
        <f>SUM(BE32:BE33)</f>
        <v>158579.89435640001</v>
      </c>
      <c r="BF31" s="31">
        <f t="shared" si="97"/>
        <v>1984942.3615311196</v>
      </c>
      <c r="BG31" s="31">
        <f t="shared" ref="BG31:BL31" si="105">SUM(BG32:BG33)</f>
        <v>158222.34</v>
      </c>
      <c r="BH31" s="31">
        <f t="shared" si="105"/>
        <v>135155.17157999999</v>
      </c>
      <c r="BI31" s="31">
        <f t="shared" si="105"/>
        <v>159774.80493906001</v>
      </c>
      <c r="BJ31" s="31">
        <f t="shared" si="105"/>
        <v>166956.13129244</v>
      </c>
      <c r="BK31" s="31">
        <f t="shared" si="105"/>
        <v>184728.16</v>
      </c>
      <c r="BL31" s="31">
        <f t="shared" si="105"/>
        <v>172560.93</v>
      </c>
      <c r="BM31" s="31">
        <f t="shared" ref="BM31:BR31" si="106">SUM(BM32:BM33)</f>
        <v>169423.71</v>
      </c>
      <c r="BN31" s="31">
        <f t="shared" si="106"/>
        <v>173082.93836792</v>
      </c>
      <c r="BO31" s="31">
        <f t="shared" si="106"/>
        <v>172300.18</v>
      </c>
      <c r="BP31" s="31">
        <f t="shared" si="106"/>
        <v>181679.27</v>
      </c>
      <c r="BQ31" s="31">
        <f t="shared" si="106"/>
        <v>162118.97</v>
      </c>
      <c r="BR31" s="31">
        <f t="shared" si="106"/>
        <v>164378.22</v>
      </c>
      <c r="BS31" s="31">
        <f t="shared" si="98"/>
        <v>2000380.8261794199</v>
      </c>
      <c r="BT31" s="31">
        <f t="shared" ref="BT31:CE31" si="107">SUM(BT32:BT33)</f>
        <v>149119.60125919999</v>
      </c>
      <c r="BU31" s="31">
        <f t="shared" si="107"/>
        <v>135963.88999999998</v>
      </c>
      <c r="BV31" s="31">
        <f t="shared" si="107"/>
        <v>156851.52860556002</v>
      </c>
      <c r="BW31" s="31">
        <f t="shared" si="107"/>
        <v>161517.03</v>
      </c>
      <c r="BX31" s="31">
        <f t="shared" si="107"/>
        <v>168662.03999999998</v>
      </c>
      <c r="BY31" s="31">
        <f t="shared" si="107"/>
        <v>149088.18</v>
      </c>
      <c r="BZ31" s="31">
        <f t="shared" si="107"/>
        <v>134139.269814</v>
      </c>
      <c r="CA31" s="31">
        <f t="shared" si="107"/>
        <v>155194.58886359999</v>
      </c>
      <c r="CB31" s="31">
        <f t="shared" si="107"/>
        <v>165914.58000000002</v>
      </c>
      <c r="CC31" s="31">
        <f t="shared" si="107"/>
        <v>168514.8</v>
      </c>
      <c r="CD31" s="31">
        <f t="shared" si="107"/>
        <v>160086.31729266001</v>
      </c>
      <c r="CE31" s="31">
        <f t="shared" si="107"/>
        <v>153849.09500347998</v>
      </c>
      <c r="CF31" s="31">
        <f t="shared" si="99"/>
        <v>1858900.9208384999</v>
      </c>
      <c r="CG31" s="31">
        <f t="shared" ref="CG31:DE31" si="108">SUM(CG32:CG33)</f>
        <v>152835.29999999999</v>
      </c>
      <c r="CH31" s="31">
        <f t="shared" si="108"/>
        <v>137851.62</v>
      </c>
      <c r="CI31" s="31">
        <f t="shared" si="108"/>
        <v>92132.47</v>
      </c>
      <c r="CJ31" s="31">
        <f t="shared" si="108"/>
        <v>45379.327401600007</v>
      </c>
      <c r="CK31" s="31">
        <f t="shared" si="108"/>
        <v>53407.922213039994</v>
      </c>
      <c r="CL31" s="31">
        <f t="shared" si="108"/>
        <v>55471.115045399994</v>
      </c>
      <c r="CM31" s="31">
        <f t="shared" si="108"/>
        <v>57090.082467600005</v>
      </c>
      <c r="CN31" s="31">
        <f t="shared" si="108"/>
        <v>68970.049958400021</v>
      </c>
      <c r="CO31" s="31">
        <f t="shared" si="108"/>
        <v>61151.01</v>
      </c>
      <c r="CP31" s="31">
        <f t="shared" si="108"/>
        <v>68934.42</v>
      </c>
      <c r="CQ31" s="31">
        <f t="shared" si="108"/>
        <v>97673.940992700023</v>
      </c>
      <c r="CR31" s="31">
        <f t="shared" si="108"/>
        <v>99586.226103060006</v>
      </c>
      <c r="CS31" s="14">
        <f t="shared" si="84"/>
        <v>990483.48418180016</v>
      </c>
      <c r="CT31" s="31">
        <f t="shared" si="108"/>
        <v>91425.204157319997</v>
      </c>
      <c r="CU31" s="31">
        <f t="shared" si="108"/>
        <v>86367.510851880012</v>
      </c>
      <c r="CV31" s="31">
        <f t="shared" si="108"/>
        <v>103209.92197731997</v>
      </c>
      <c r="CW31" s="31">
        <f t="shared" si="108"/>
        <v>95517.716152039968</v>
      </c>
      <c r="CX31" s="31">
        <f t="shared" si="108"/>
        <v>208549.12942597998</v>
      </c>
      <c r="CY31" s="31">
        <f t="shared" si="108"/>
        <v>228090.72796384001</v>
      </c>
      <c r="CZ31" s="31">
        <f t="shared" si="108"/>
        <v>186710.44619183999</v>
      </c>
      <c r="DA31" s="31">
        <f t="shared" si="108"/>
        <v>285040.67932375992</v>
      </c>
      <c r="DB31" s="31">
        <f t="shared" si="108"/>
        <v>297094.11276175996</v>
      </c>
      <c r="DC31" s="31">
        <f t="shared" si="108"/>
        <v>273512.80646335997</v>
      </c>
      <c r="DD31" s="31">
        <f t="shared" si="108"/>
        <v>291966.13492200006</v>
      </c>
      <c r="DE31" s="31">
        <f t="shared" si="108"/>
        <v>268152.11603752</v>
      </c>
      <c r="DF31" s="14">
        <f t="shared" si="85"/>
        <v>2415636.5062286197</v>
      </c>
      <c r="DG31" s="90">
        <f t="shared" ref="DG31:DR31" si="109">SUM(DG32:DG33)</f>
        <v>240133.96250135993</v>
      </c>
      <c r="DH31" s="31">
        <f t="shared" si="109"/>
        <v>182817.29199999999</v>
      </c>
      <c r="DI31" s="31">
        <f t="shared" si="109"/>
        <v>250983.95</v>
      </c>
      <c r="DJ31" s="31">
        <f t="shared" si="109"/>
        <v>226277.51</v>
      </c>
      <c r="DK31" s="31">
        <f t="shared" si="109"/>
        <v>219095.05</v>
      </c>
      <c r="DL31" s="31">
        <f t="shared" si="109"/>
        <v>255856.64000000001</v>
      </c>
      <c r="DM31" s="31">
        <f t="shared" si="109"/>
        <v>265808.95</v>
      </c>
      <c r="DN31" s="31">
        <f t="shared" si="109"/>
        <v>241299.82</v>
      </c>
      <c r="DO31" s="31">
        <f t="shared" si="109"/>
        <v>248687.38197159994</v>
      </c>
      <c r="DP31" s="31">
        <f t="shared" si="109"/>
        <v>269365.25103695993</v>
      </c>
      <c r="DQ31" s="31">
        <f t="shared" si="109"/>
        <v>221841.81180215999</v>
      </c>
      <c r="DR31" s="31">
        <f t="shared" si="109"/>
        <v>201538.45617119997</v>
      </c>
      <c r="DS31" s="14">
        <f t="shared" si="87"/>
        <v>2823706.0754832798</v>
      </c>
      <c r="DT31" s="90">
        <f t="shared" ref="DT31:EE31" si="110">SUM(DT32:DT33)</f>
        <v>107663.72393652002</v>
      </c>
      <c r="DU31" s="31">
        <f t="shared" si="110"/>
        <v>90127.601772479989</v>
      </c>
      <c r="DV31" s="31">
        <f t="shared" si="110"/>
        <v>127302.82610684002</v>
      </c>
      <c r="DW31" s="31">
        <f t="shared" si="110"/>
        <v>172138.91999999998</v>
      </c>
      <c r="DX31" s="31">
        <f t="shared" si="110"/>
        <v>219599.35999999999</v>
      </c>
      <c r="DY31" s="31">
        <f t="shared" si="110"/>
        <v>234145.56637440005</v>
      </c>
      <c r="DZ31" s="31">
        <f t="shared" si="110"/>
        <v>257636.99</v>
      </c>
      <c r="EA31" s="31">
        <f t="shared" si="110"/>
        <v>240059.80166783999</v>
      </c>
      <c r="EB31" s="31">
        <f t="shared" si="110"/>
        <v>249092.91301592003</v>
      </c>
      <c r="EC31" s="31">
        <f t="shared" si="110"/>
        <v>292364.41620616004</v>
      </c>
      <c r="ED31" s="31">
        <f t="shared" si="110"/>
        <v>252396.05</v>
      </c>
      <c r="EE31" s="31">
        <f t="shared" si="110"/>
        <v>212383.61</v>
      </c>
      <c r="EF31" s="14">
        <f t="shared" si="89"/>
        <v>2454911.77908016</v>
      </c>
      <c r="EG31" s="90">
        <f t="shared" ref="EG31:ER31" si="111">SUM(EG32:EG33)</f>
        <v>187365.95262924003</v>
      </c>
      <c r="EH31" s="31">
        <f t="shared" si="111"/>
        <v>203475.78965839997</v>
      </c>
      <c r="EI31" s="31">
        <f t="shared" si="111"/>
        <v>244375.82</v>
      </c>
      <c r="EJ31" s="31">
        <f t="shared" si="111"/>
        <v>239947.46</v>
      </c>
      <c r="EK31" s="31">
        <f t="shared" si="111"/>
        <v>301544.3</v>
      </c>
      <c r="EL31" s="31">
        <f t="shared" si="111"/>
        <v>296334.76</v>
      </c>
      <c r="EM31" s="31">
        <f t="shared" si="111"/>
        <v>300983.91000000003</v>
      </c>
      <c r="EN31" s="31">
        <f t="shared" si="111"/>
        <v>325160.37</v>
      </c>
      <c r="EO31" s="31">
        <f t="shared" si="111"/>
        <v>306086.16000000003</v>
      </c>
      <c r="EP31" s="31">
        <f t="shared" si="111"/>
        <v>292855.44492863992</v>
      </c>
      <c r="EQ31" s="31">
        <f t="shared" si="111"/>
        <v>270021.19</v>
      </c>
      <c r="ER31" s="31">
        <f t="shared" si="111"/>
        <v>257246.39847919994</v>
      </c>
      <c r="ES31" s="14">
        <f t="shared" si="91"/>
        <v>3225397.5556954802</v>
      </c>
      <c r="ET31" s="90">
        <f t="shared" ref="ET31:FE31" si="112">SUM(ET32:ET33)</f>
        <v>239094.09</v>
      </c>
      <c r="EU31" s="31">
        <f t="shared" si="112"/>
        <v>234711.45886584002</v>
      </c>
      <c r="EV31" s="31">
        <f t="shared" si="112"/>
        <v>0</v>
      </c>
      <c r="EW31" s="31">
        <f t="shared" si="112"/>
        <v>0</v>
      </c>
      <c r="EX31" s="31">
        <f t="shared" si="112"/>
        <v>0</v>
      </c>
      <c r="EY31" s="31">
        <f t="shared" si="112"/>
        <v>0</v>
      </c>
      <c r="EZ31" s="31">
        <f t="shared" si="112"/>
        <v>0</v>
      </c>
      <c r="FA31" s="31">
        <f t="shared" si="112"/>
        <v>0</v>
      </c>
      <c r="FB31" s="31">
        <f t="shared" si="112"/>
        <v>0</v>
      </c>
      <c r="FC31" s="31">
        <f t="shared" si="112"/>
        <v>0</v>
      </c>
      <c r="FD31" s="31">
        <f t="shared" si="112"/>
        <v>0</v>
      </c>
      <c r="FE31" s="31">
        <f t="shared" si="112"/>
        <v>0</v>
      </c>
      <c r="FF31" s="14">
        <f t="shared" si="93"/>
        <v>473805.54886584001</v>
      </c>
    </row>
    <row r="32" spans="2:162" s="27" customFormat="1" ht="14.25">
      <c r="B32" s="32" t="s">
        <v>71</v>
      </c>
      <c r="C32" s="14">
        <v>86675.240164799994</v>
      </c>
      <c r="D32" s="14">
        <v>89845.009760400004</v>
      </c>
      <c r="E32" s="14">
        <v>90572.326152719994</v>
      </c>
      <c r="F32" s="14">
        <f t="shared" si="100"/>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94"/>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95"/>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96"/>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97"/>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98"/>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99"/>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84"/>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85"/>
        <v>1732698.9091610396</v>
      </c>
      <c r="DG32" s="89">
        <v>181365.24611687995</v>
      </c>
      <c r="DH32" s="14">
        <v>137093.58799999999</v>
      </c>
      <c r="DI32" s="14">
        <v>201304.54</v>
      </c>
      <c r="DJ32" s="14">
        <v>161442.29</v>
      </c>
      <c r="DK32" s="14">
        <v>124772.13</v>
      </c>
      <c r="DL32" s="14">
        <v>159962.62</v>
      </c>
      <c r="DM32" s="14">
        <v>146585.45000000001</v>
      </c>
      <c r="DN32" s="14">
        <v>124826.57</v>
      </c>
      <c r="DO32" s="14">
        <v>136631.22784519993</v>
      </c>
      <c r="DP32" s="14">
        <v>146913.13450007996</v>
      </c>
      <c r="DQ32" s="14">
        <v>124579.36</v>
      </c>
      <c r="DR32" s="14">
        <v>126472.21237999998</v>
      </c>
      <c r="DS32" s="14">
        <f t="shared" si="87"/>
        <v>1771948.3688421601</v>
      </c>
      <c r="DT32" s="89">
        <v>79870.121403160025</v>
      </c>
      <c r="DU32" s="14">
        <v>79796.689217279985</v>
      </c>
      <c r="DV32" s="14">
        <v>83459.400369640003</v>
      </c>
      <c r="DW32" s="14">
        <v>104198.86</v>
      </c>
      <c r="DX32" s="14">
        <v>117115.24</v>
      </c>
      <c r="DY32" s="14">
        <v>132520.54487472001</v>
      </c>
      <c r="DZ32" s="14">
        <v>151237.6</v>
      </c>
      <c r="EA32" s="14">
        <v>137793.86529216002</v>
      </c>
      <c r="EB32" s="14">
        <v>151125.49</v>
      </c>
      <c r="EC32" s="14">
        <v>169161.20843872003</v>
      </c>
      <c r="ED32" s="14">
        <v>141055.88</v>
      </c>
      <c r="EE32" s="14">
        <v>116725.07</v>
      </c>
      <c r="EF32" s="14">
        <f t="shared" si="89"/>
        <v>1464059.9695956802</v>
      </c>
      <c r="EG32" s="89">
        <v>110594.00216700001</v>
      </c>
      <c r="EH32" s="14">
        <v>111334.69067331997</v>
      </c>
      <c r="EI32" s="14">
        <v>133835.95000000001</v>
      </c>
      <c r="EJ32" s="14">
        <v>137866.43</v>
      </c>
      <c r="EK32" s="14">
        <v>165034.4</v>
      </c>
      <c r="EL32" s="14">
        <v>147758.39999999999</v>
      </c>
      <c r="EM32" s="14">
        <v>150862.28</v>
      </c>
      <c r="EN32" s="14">
        <v>169617.35</v>
      </c>
      <c r="EO32" s="14">
        <v>151946.45000000001</v>
      </c>
      <c r="EP32" s="14">
        <v>136978.36812287994</v>
      </c>
      <c r="EQ32" s="14">
        <v>143356.18</v>
      </c>
      <c r="ER32" s="14">
        <v>134150.36230959994</v>
      </c>
      <c r="ES32" s="14">
        <f t="shared" si="91"/>
        <v>1693334.8632727999</v>
      </c>
      <c r="ET32" s="89">
        <v>132153.47</v>
      </c>
      <c r="EU32" s="14">
        <v>143617.23814064002</v>
      </c>
      <c r="EV32" s="14"/>
      <c r="EW32" s="14"/>
      <c r="EX32" s="14"/>
      <c r="EY32" s="14"/>
      <c r="EZ32" s="14"/>
      <c r="FA32" s="14"/>
      <c r="FB32" s="14"/>
      <c r="FC32" s="14"/>
      <c r="FD32" s="14"/>
      <c r="FE32" s="14"/>
      <c r="FF32" s="14">
        <f t="shared" si="93"/>
        <v>275770.70814064005</v>
      </c>
    </row>
    <row r="33" spans="2:162" s="27" customFormat="1" ht="14.25">
      <c r="B33" s="32" t="s">
        <v>69</v>
      </c>
      <c r="C33" s="14">
        <v>65507.483705999999</v>
      </c>
      <c r="D33" s="14">
        <v>60483.408797999997</v>
      </c>
      <c r="E33" s="14">
        <v>59948.039673359999</v>
      </c>
      <c r="F33" s="14">
        <f t="shared" si="100"/>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94"/>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95"/>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96"/>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97"/>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98"/>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99"/>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84"/>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85"/>
        <v>682937.59706757998</v>
      </c>
      <c r="DG33" s="89">
        <v>58768.716384479994</v>
      </c>
      <c r="DH33" s="14">
        <v>45723.703999999998</v>
      </c>
      <c r="DI33" s="14">
        <v>49679.41</v>
      </c>
      <c r="DJ33" s="14">
        <v>64835.22</v>
      </c>
      <c r="DK33" s="14">
        <v>94322.92</v>
      </c>
      <c r="DL33" s="14">
        <v>95894.02</v>
      </c>
      <c r="DM33" s="14">
        <v>119223.5</v>
      </c>
      <c r="DN33" s="14">
        <v>116473.25</v>
      </c>
      <c r="DO33" s="14">
        <v>112056.15412640003</v>
      </c>
      <c r="DP33" s="14">
        <v>122452.11653687997</v>
      </c>
      <c r="DQ33" s="14">
        <v>97262.451802160009</v>
      </c>
      <c r="DR33" s="14">
        <v>75066.243791199988</v>
      </c>
      <c r="DS33" s="14">
        <f t="shared" si="87"/>
        <v>1051757.7066411199</v>
      </c>
      <c r="DT33" s="89">
        <v>27793.602533360001</v>
      </c>
      <c r="DU33" s="14">
        <v>10330.912555199999</v>
      </c>
      <c r="DV33" s="14">
        <v>43843.425737200007</v>
      </c>
      <c r="DW33" s="14">
        <v>67940.06</v>
      </c>
      <c r="DX33" s="14">
        <v>102484.12</v>
      </c>
      <c r="DY33" s="14">
        <v>101625.02149968002</v>
      </c>
      <c r="DZ33" s="14">
        <v>106399.39</v>
      </c>
      <c r="EA33" s="14">
        <v>102265.93637567999</v>
      </c>
      <c r="EB33" s="14">
        <v>97967.423015920023</v>
      </c>
      <c r="EC33" s="14">
        <v>123203.20776743999</v>
      </c>
      <c r="ED33" s="14">
        <v>111340.17</v>
      </c>
      <c r="EE33" s="14">
        <v>95658.54</v>
      </c>
      <c r="EF33" s="14">
        <f t="shared" si="89"/>
        <v>990851.80948448007</v>
      </c>
      <c r="EG33" s="89">
        <v>76771.950462240013</v>
      </c>
      <c r="EH33" s="14">
        <v>92141.098985079996</v>
      </c>
      <c r="EI33" s="14">
        <v>110539.87</v>
      </c>
      <c r="EJ33" s="14">
        <v>102081.03</v>
      </c>
      <c r="EK33" s="14">
        <v>136509.9</v>
      </c>
      <c r="EL33" s="14">
        <v>148576.35999999999</v>
      </c>
      <c r="EM33" s="14">
        <v>150121.63</v>
      </c>
      <c r="EN33" s="14">
        <v>155543.01999999999</v>
      </c>
      <c r="EO33" s="14">
        <v>154139.71</v>
      </c>
      <c r="EP33" s="14">
        <v>155877.07680575995</v>
      </c>
      <c r="EQ33" s="14">
        <v>126665.01</v>
      </c>
      <c r="ER33" s="14">
        <v>123096.0361696</v>
      </c>
      <c r="ES33" s="14">
        <f t="shared" si="91"/>
        <v>1532062.6924226799</v>
      </c>
      <c r="ET33" s="89">
        <v>106940.62</v>
      </c>
      <c r="EU33" s="14">
        <v>91094.220725199993</v>
      </c>
      <c r="EV33" s="14"/>
      <c r="EW33" s="14"/>
      <c r="EX33" s="14"/>
      <c r="EY33" s="14"/>
      <c r="EZ33" s="14"/>
      <c r="FA33" s="14"/>
      <c r="FB33" s="14"/>
      <c r="FC33" s="14"/>
      <c r="FD33" s="14"/>
      <c r="FE33" s="14"/>
      <c r="FF33" s="14">
        <f t="shared" si="93"/>
        <v>198034.84072519999</v>
      </c>
    </row>
    <row r="34" spans="2:162" s="29" customFormat="1" ht="15">
      <c r="B34" s="30" t="s">
        <v>72</v>
      </c>
      <c r="C34" s="14">
        <f>SUM(C35:C36)</f>
        <v>0</v>
      </c>
      <c r="D34" s="14">
        <f>SUM(D35:D36)</f>
        <v>0</v>
      </c>
      <c r="E34" s="14">
        <f>SUM(E35:E36)</f>
        <v>644603.03993597196</v>
      </c>
      <c r="F34" s="14">
        <f t="shared" si="100"/>
        <v>644603.03993597196</v>
      </c>
      <c r="G34" s="14">
        <v>0</v>
      </c>
      <c r="H34" s="14">
        <v>0</v>
      </c>
      <c r="I34" s="14">
        <v>0</v>
      </c>
      <c r="J34" s="14">
        <v>0</v>
      </c>
      <c r="K34" s="14">
        <v>0</v>
      </c>
      <c r="L34" s="14">
        <v>0</v>
      </c>
      <c r="M34" s="14">
        <v>0</v>
      </c>
      <c r="N34" s="14">
        <v>0</v>
      </c>
      <c r="O34" s="14">
        <v>0</v>
      </c>
      <c r="P34" s="14">
        <v>0</v>
      </c>
      <c r="Q34" s="14">
        <v>0</v>
      </c>
      <c r="R34" s="14">
        <v>0</v>
      </c>
      <c r="S34" s="14">
        <f t="shared" si="94"/>
        <v>0</v>
      </c>
      <c r="T34" s="14">
        <f>SUM(T35:T36)</f>
        <v>0</v>
      </c>
      <c r="U34" s="14">
        <f t="shared" ref="U34:AE34" si="113">SUM(U35:U36)</f>
        <v>0</v>
      </c>
      <c r="V34" s="14">
        <f t="shared" si="113"/>
        <v>0</v>
      </c>
      <c r="W34" s="14">
        <f t="shared" si="113"/>
        <v>0</v>
      </c>
      <c r="X34" s="14">
        <f t="shared" si="113"/>
        <v>0</v>
      </c>
      <c r="Y34" s="14">
        <f t="shared" si="113"/>
        <v>0</v>
      </c>
      <c r="Z34" s="14">
        <f t="shared" si="113"/>
        <v>0</v>
      </c>
      <c r="AA34" s="14">
        <f t="shared" si="113"/>
        <v>0</v>
      </c>
      <c r="AB34" s="14">
        <f t="shared" si="113"/>
        <v>0</v>
      </c>
      <c r="AC34" s="14">
        <f t="shared" si="113"/>
        <v>0</v>
      </c>
      <c r="AD34" s="14">
        <f t="shared" si="113"/>
        <v>0</v>
      </c>
      <c r="AE34" s="14">
        <f t="shared" si="113"/>
        <v>926033.52450457995</v>
      </c>
      <c r="AF34" s="14">
        <f t="shared" si="95"/>
        <v>926033.52450457995</v>
      </c>
      <c r="AG34" s="14">
        <f>SUM(AG35:AG36)</f>
        <v>0</v>
      </c>
      <c r="AH34" s="14">
        <f t="shared" ref="AH34:AR34" si="114">SUM(AH35:AH36)</f>
        <v>0</v>
      </c>
      <c r="AI34" s="14">
        <f t="shared" si="114"/>
        <v>0</v>
      </c>
      <c r="AJ34" s="14">
        <f t="shared" si="114"/>
        <v>0</v>
      </c>
      <c r="AK34" s="14">
        <f t="shared" si="114"/>
        <v>0</v>
      </c>
      <c r="AL34" s="14">
        <f t="shared" si="114"/>
        <v>0</v>
      </c>
      <c r="AM34" s="14">
        <f t="shared" si="114"/>
        <v>0</v>
      </c>
      <c r="AN34" s="14">
        <f t="shared" si="114"/>
        <v>0</v>
      </c>
      <c r="AO34" s="14">
        <f t="shared" si="114"/>
        <v>0</v>
      </c>
      <c r="AP34" s="14">
        <f t="shared" si="114"/>
        <v>0</v>
      </c>
      <c r="AQ34" s="14">
        <f t="shared" si="114"/>
        <v>0</v>
      </c>
      <c r="AR34" s="14">
        <f t="shared" si="114"/>
        <v>1391804.437970533</v>
      </c>
      <c r="AS34" s="14">
        <f t="shared" si="96"/>
        <v>1391804.437970533</v>
      </c>
      <c r="AT34" s="14">
        <f t="shared" ref="AT34:AY34" si="115">SUM(AS35:AS36)</f>
        <v>1391804.437970533</v>
      </c>
      <c r="AU34" s="14">
        <f t="shared" si="115"/>
        <v>0</v>
      </c>
      <c r="AV34" s="14">
        <f t="shared" si="115"/>
        <v>0</v>
      </c>
      <c r="AW34" s="14">
        <f t="shared" si="115"/>
        <v>0</v>
      </c>
      <c r="AX34" s="14">
        <f t="shared" si="115"/>
        <v>0</v>
      </c>
      <c r="AY34" s="14">
        <f t="shared" si="115"/>
        <v>0</v>
      </c>
      <c r="AZ34" s="14">
        <v>0</v>
      </c>
      <c r="BA34" s="14">
        <v>0</v>
      </c>
      <c r="BB34" s="14">
        <v>0</v>
      </c>
      <c r="BC34" s="14">
        <v>0</v>
      </c>
      <c r="BD34" s="14">
        <f>SUM(BD35:BD36)</f>
        <v>0</v>
      </c>
      <c r="BE34" s="14">
        <f>SUM(BE35:BE36)</f>
        <v>1348406.116769145</v>
      </c>
      <c r="BF34" s="14">
        <f t="shared" si="97"/>
        <v>2740210.5547396783</v>
      </c>
      <c r="BG34" s="14">
        <f>SUM(BG35:BG36)</f>
        <v>0</v>
      </c>
      <c r="BH34" s="14">
        <f>SUM(BH35:BH36)</f>
        <v>0</v>
      </c>
      <c r="BI34" s="14">
        <f t="shared" ref="BI34:BQ34" si="116">SUM(BI35:BI36)</f>
        <v>0</v>
      </c>
      <c r="BJ34" s="14">
        <f t="shared" si="116"/>
        <v>0</v>
      </c>
      <c r="BK34" s="14">
        <f t="shared" si="116"/>
        <v>0</v>
      </c>
      <c r="BL34" s="14">
        <f t="shared" si="116"/>
        <v>0</v>
      </c>
      <c r="BM34" s="14">
        <f t="shared" si="116"/>
        <v>0</v>
      </c>
      <c r="BN34" s="14">
        <f t="shared" si="116"/>
        <v>0</v>
      </c>
      <c r="BO34" s="14">
        <f t="shared" si="116"/>
        <v>0</v>
      </c>
      <c r="BP34" s="14">
        <f t="shared" si="116"/>
        <v>0</v>
      </c>
      <c r="BQ34" s="14">
        <f t="shared" si="116"/>
        <v>0</v>
      </c>
      <c r="BR34" s="14">
        <f>SUM(BR35:BR36)</f>
        <v>1652180.591</v>
      </c>
      <c r="BS34" s="14">
        <f t="shared" si="98"/>
        <v>1652180.591</v>
      </c>
      <c r="BT34" s="14">
        <f t="shared" ref="BT34:CC34" si="117">SUM(BT35:BT36)</f>
        <v>0</v>
      </c>
      <c r="BU34" s="14">
        <f t="shared" si="117"/>
        <v>0</v>
      </c>
      <c r="BV34" s="14">
        <f t="shared" si="117"/>
        <v>0</v>
      </c>
      <c r="BW34" s="14">
        <f t="shared" si="117"/>
        <v>0</v>
      </c>
      <c r="BX34" s="14">
        <f t="shared" si="117"/>
        <v>0</v>
      </c>
      <c r="BY34" s="14">
        <f t="shared" si="117"/>
        <v>0</v>
      </c>
      <c r="BZ34" s="14">
        <f t="shared" si="117"/>
        <v>0</v>
      </c>
      <c r="CA34" s="14">
        <f t="shared" si="117"/>
        <v>0</v>
      </c>
      <c r="CB34" s="14">
        <f t="shared" si="117"/>
        <v>0</v>
      </c>
      <c r="CC34" s="14">
        <f t="shared" si="117"/>
        <v>0</v>
      </c>
      <c r="CD34" s="14">
        <f>SUM(CD35:CD36)</f>
        <v>0</v>
      </c>
      <c r="CE34" s="14">
        <f>SUM(CE35:CE36)</f>
        <v>1669839.3228436538</v>
      </c>
      <c r="CF34" s="14">
        <f t="shared" si="99"/>
        <v>1669839.3228436538</v>
      </c>
      <c r="CG34" s="14">
        <f>SUM(CG35:CG36)</f>
        <v>0</v>
      </c>
      <c r="CH34" s="14">
        <f>SUM(CH35:CH36)</f>
        <v>0</v>
      </c>
      <c r="CI34" s="14">
        <f>SUM(CI35:CI36)</f>
        <v>0</v>
      </c>
      <c r="CJ34" s="14">
        <f t="shared" ref="CJ34:CR34" si="118">SUM(CJ35:CJ36)</f>
        <v>0</v>
      </c>
      <c r="CK34" s="14">
        <f t="shared" si="118"/>
        <v>0</v>
      </c>
      <c r="CL34" s="14">
        <f t="shared" si="118"/>
        <v>0</v>
      </c>
      <c r="CM34" s="14">
        <f t="shared" si="118"/>
        <v>0</v>
      </c>
      <c r="CN34" s="14">
        <f t="shared" si="118"/>
        <v>0</v>
      </c>
      <c r="CO34" s="14">
        <f t="shared" si="118"/>
        <v>0</v>
      </c>
      <c r="CP34" s="14">
        <f t="shared" si="118"/>
        <v>0</v>
      </c>
      <c r="CQ34" s="14">
        <f t="shared" si="118"/>
        <v>0</v>
      </c>
      <c r="CR34" s="14">
        <f t="shared" si="118"/>
        <v>2021152.3592320001</v>
      </c>
      <c r="CS34" s="14">
        <f t="shared" si="84"/>
        <v>2021152.3592320001</v>
      </c>
      <c r="CT34" s="14">
        <f>SUM(CT35:CT36)</f>
        <v>0</v>
      </c>
      <c r="CU34" s="14">
        <f>SUM(CU35:CU36)</f>
        <v>0</v>
      </c>
      <c r="CV34" s="14"/>
      <c r="CW34" s="14"/>
      <c r="CX34" s="14"/>
      <c r="CY34" s="14"/>
      <c r="CZ34" s="14"/>
      <c r="DA34" s="14"/>
      <c r="DB34" s="14"/>
      <c r="DC34" s="14"/>
      <c r="DD34" s="14"/>
      <c r="DE34" s="31">
        <f>SUM(DE35:DE36)</f>
        <v>2240786.2199999997</v>
      </c>
      <c r="DF34" s="14">
        <f t="shared" si="85"/>
        <v>2240786.2199999997</v>
      </c>
      <c r="DG34" s="89">
        <f>SUM(DG35:DG36)</f>
        <v>0</v>
      </c>
      <c r="DH34" s="14">
        <f>SUM(DH35:DH36)</f>
        <v>0</v>
      </c>
      <c r="DI34" s="14"/>
      <c r="DJ34" s="14"/>
      <c r="DK34" s="14"/>
      <c r="DL34" s="14"/>
      <c r="DM34" s="14"/>
      <c r="DN34" s="14"/>
      <c r="DO34" s="14"/>
      <c r="DP34" s="14"/>
      <c r="DQ34" s="14"/>
      <c r="DR34" s="14">
        <f>DR35+DR36</f>
        <v>2326385.4909510994</v>
      </c>
      <c r="DS34" s="14">
        <f t="shared" si="87"/>
        <v>2326385.4909510994</v>
      </c>
      <c r="DT34" s="89">
        <f>SUM(DT35:DT36)</f>
        <v>0</v>
      </c>
      <c r="DU34" s="14">
        <f>SUM(DU35:DU36)</f>
        <v>0</v>
      </c>
      <c r="DV34" s="14"/>
      <c r="DW34" s="14"/>
      <c r="DX34" s="14"/>
      <c r="DY34" s="14"/>
      <c r="DZ34" s="14"/>
      <c r="EA34" s="14"/>
      <c r="EB34" s="14"/>
      <c r="EC34" s="14"/>
      <c r="ED34" s="14"/>
      <c r="EE34" s="14">
        <f>EE35+EE36</f>
        <v>2706258.88</v>
      </c>
      <c r="EF34" s="14">
        <f t="shared" si="89"/>
        <v>2706258.88</v>
      </c>
      <c r="EG34" s="89">
        <f>SUM(EG35:EG36)</f>
        <v>0</v>
      </c>
      <c r="EH34" s="89">
        <f>SUM(EH35:EH36)</f>
        <v>0</v>
      </c>
      <c r="EI34" s="14"/>
      <c r="EJ34" s="14"/>
      <c r="EK34" s="14"/>
      <c r="EL34" s="14"/>
      <c r="EM34" s="14"/>
      <c r="EN34" s="14"/>
      <c r="EO34" s="14"/>
      <c r="EP34" s="14"/>
      <c r="EQ34" s="14"/>
      <c r="ER34" s="31">
        <f t="shared" ref="ER34" si="119">SUM(ER35:ER36)</f>
        <v>2953375.080171694</v>
      </c>
      <c r="ES34" s="14">
        <f t="shared" si="91"/>
        <v>2953375.080171694</v>
      </c>
      <c r="ET34" s="89">
        <f>SUM(ET35:ET36)</f>
        <v>0</v>
      </c>
      <c r="EU34" s="89">
        <f>SUM(EU35:EU36)</f>
        <v>0</v>
      </c>
      <c r="EV34" s="14"/>
      <c r="EW34" s="14"/>
      <c r="EX34" s="14"/>
      <c r="EY34" s="14"/>
      <c r="EZ34" s="14"/>
      <c r="FA34" s="14"/>
      <c r="FB34" s="14"/>
      <c r="FC34" s="14"/>
      <c r="FD34" s="14"/>
      <c r="FE34" s="31">
        <f t="shared" ref="FE34" si="120">SUM(FE35:FE36)</f>
        <v>0</v>
      </c>
      <c r="FF34" s="14">
        <f t="shared" si="93"/>
        <v>0</v>
      </c>
    </row>
    <row r="35" spans="2:162" s="37" customFormat="1" ht="28.5">
      <c r="B35" s="34" t="s">
        <v>71</v>
      </c>
      <c r="C35" s="35" t="s">
        <v>73</v>
      </c>
      <c r="D35" s="35" t="s">
        <v>73</v>
      </c>
      <c r="E35" s="36">
        <v>442093.90151485399</v>
      </c>
      <c r="F35" s="36">
        <f t="shared" si="100"/>
        <v>442093.90151485399</v>
      </c>
      <c r="G35" s="35" t="s">
        <v>74</v>
      </c>
      <c r="H35" s="35" t="s">
        <v>74</v>
      </c>
      <c r="I35" s="35" t="s">
        <v>74</v>
      </c>
      <c r="J35" s="35" t="s">
        <v>74</v>
      </c>
      <c r="K35" s="35" t="s">
        <v>74</v>
      </c>
      <c r="L35" s="35" t="s">
        <v>74</v>
      </c>
      <c r="M35" s="35" t="s">
        <v>74</v>
      </c>
      <c r="N35" s="35" t="s">
        <v>74</v>
      </c>
      <c r="O35" s="35" t="s">
        <v>74</v>
      </c>
      <c r="P35" s="35" t="s">
        <v>74</v>
      </c>
      <c r="Q35" s="35" t="s">
        <v>74</v>
      </c>
      <c r="R35" s="36">
        <v>750880.47666752199</v>
      </c>
      <c r="S35" s="36">
        <f t="shared" si="94"/>
        <v>750880.47666752199</v>
      </c>
      <c r="T35" s="35" t="s">
        <v>74</v>
      </c>
      <c r="U35" s="35" t="s">
        <v>74</v>
      </c>
      <c r="V35" s="35" t="s">
        <v>74</v>
      </c>
      <c r="W35" s="35" t="s">
        <v>74</v>
      </c>
      <c r="X35" s="35" t="s">
        <v>74</v>
      </c>
      <c r="Y35" s="35" t="s">
        <v>74</v>
      </c>
      <c r="Z35" s="35" t="s">
        <v>74</v>
      </c>
      <c r="AA35" s="35" t="s">
        <v>74</v>
      </c>
      <c r="AB35" s="35" t="s">
        <v>74</v>
      </c>
      <c r="AC35" s="35" t="s">
        <v>74</v>
      </c>
      <c r="AD35" s="35" t="s">
        <v>74</v>
      </c>
      <c r="AE35" s="36">
        <v>750880.47666752199</v>
      </c>
      <c r="AF35" s="36">
        <f t="shared" si="95"/>
        <v>750880.47666752199</v>
      </c>
      <c r="AG35" s="35" t="s">
        <v>74</v>
      </c>
      <c r="AH35" s="35" t="s">
        <v>74</v>
      </c>
      <c r="AI35" s="35" t="s">
        <v>74</v>
      </c>
      <c r="AJ35" s="35" t="s">
        <v>74</v>
      </c>
      <c r="AK35" s="35" t="s">
        <v>74</v>
      </c>
      <c r="AL35" s="35" t="s">
        <v>74</v>
      </c>
      <c r="AM35" s="35" t="s">
        <v>74</v>
      </c>
      <c r="AN35" s="35" t="s">
        <v>74</v>
      </c>
      <c r="AO35" s="35" t="s">
        <v>74</v>
      </c>
      <c r="AP35" s="35" t="s">
        <v>74</v>
      </c>
      <c r="AQ35" s="35" t="s">
        <v>74</v>
      </c>
      <c r="AR35" s="36">
        <v>997016.36159999995</v>
      </c>
      <c r="AS35" s="36">
        <f t="shared" si="96"/>
        <v>997016.36159999995</v>
      </c>
      <c r="AT35" s="35" t="s">
        <v>74</v>
      </c>
      <c r="AU35" s="35" t="s">
        <v>74</v>
      </c>
      <c r="AV35" s="35" t="s">
        <v>74</v>
      </c>
      <c r="AW35" s="35" t="s">
        <v>74</v>
      </c>
      <c r="AX35" s="35" t="s">
        <v>74</v>
      </c>
      <c r="AY35" s="35" t="s">
        <v>74</v>
      </c>
      <c r="AZ35" s="35" t="s">
        <v>74</v>
      </c>
      <c r="BA35" s="35" t="s">
        <v>74</v>
      </c>
      <c r="BB35" s="35" t="s">
        <v>74</v>
      </c>
      <c r="BC35" s="35" t="s">
        <v>74</v>
      </c>
      <c r="BD35" s="35" t="s">
        <v>74</v>
      </c>
      <c r="BE35" s="36">
        <v>962298.82758000004</v>
      </c>
      <c r="BF35" s="36">
        <f t="shared" si="97"/>
        <v>962298.82758000004</v>
      </c>
      <c r="BG35" s="35" t="s">
        <v>74</v>
      </c>
      <c r="BH35" s="35" t="s">
        <v>74</v>
      </c>
      <c r="BI35" s="35" t="s">
        <v>74</v>
      </c>
      <c r="BJ35" s="35" t="s">
        <v>74</v>
      </c>
      <c r="BK35" s="35" t="s">
        <v>74</v>
      </c>
      <c r="BL35" s="35" t="s">
        <v>74</v>
      </c>
      <c r="BM35" s="35" t="s">
        <v>74</v>
      </c>
      <c r="BN35" s="35" t="s">
        <v>74</v>
      </c>
      <c r="BO35" s="35" t="s">
        <v>74</v>
      </c>
      <c r="BP35" s="35" t="s">
        <v>74</v>
      </c>
      <c r="BQ35" s="35" t="s">
        <v>74</v>
      </c>
      <c r="BR35" s="14">
        <v>1106654.2609999999</v>
      </c>
      <c r="BS35" s="14">
        <f t="shared" si="98"/>
        <v>1106654.2609999999</v>
      </c>
      <c r="BT35" s="86" t="s">
        <v>74</v>
      </c>
      <c r="BU35" s="86" t="s">
        <v>74</v>
      </c>
      <c r="BV35" s="86" t="s">
        <v>74</v>
      </c>
      <c r="BW35" s="86" t="s">
        <v>74</v>
      </c>
      <c r="BX35" s="86" t="s">
        <v>74</v>
      </c>
      <c r="BY35" s="86" t="s">
        <v>74</v>
      </c>
      <c r="BZ35" s="86" t="s">
        <v>74</v>
      </c>
      <c r="CA35" s="86" t="s">
        <v>74</v>
      </c>
      <c r="CB35" s="86" t="s">
        <v>74</v>
      </c>
      <c r="CC35" s="86" t="s">
        <v>74</v>
      </c>
      <c r="CD35" s="86" t="s">
        <v>74</v>
      </c>
      <c r="CE35" s="14">
        <v>1113845.4412135384</v>
      </c>
      <c r="CF35" s="14">
        <f t="shared" si="99"/>
        <v>1113845.4412135384</v>
      </c>
      <c r="CG35" s="86" t="s">
        <v>74</v>
      </c>
      <c r="CH35" s="86" t="s">
        <v>74</v>
      </c>
      <c r="CI35" s="86" t="s">
        <v>74</v>
      </c>
      <c r="CJ35" s="86" t="s">
        <v>74</v>
      </c>
      <c r="CK35" s="86" t="s">
        <v>74</v>
      </c>
      <c r="CL35" s="86" t="s">
        <v>74</v>
      </c>
      <c r="CM35" s="86" t="s">
        <v>74</v>
      </c>
      <c r="CN35" s="86" t="s">
        <v>74</v>
      </c>
      <c r="CO35" s="86" t="s">
        <v>74</v>
      </c>
      <c r="CP35" s="86" t="s">
        <v>74</v>
      </c>
      <c r="CQ35" s="86" t="s">
        <v>74</v>
      </c>
      <c r="CR35" s="14">
        <v>1382700.6409088001</v>
      </c>
      <c r="CS35" s="14">
        <f t="shared" si="84"/>
        <v>1382700.6409088001</v>
      </c>
      <c r="CT35" s="86" t="s">
        <v>74</v>
      </c>
      <c r="CU35" s="86" t="s">
        <v>74</v>
      </c>
      <c r="CV35" s="86" t="s">
        <v>74</v>
      </c>
      <c r="CW35" s="86" t="s">
        <v>74</v>
      </c>
      <c r="CX35" s="86" t="s">
        <v>74</v>
      </c>
      <c r="CY35" s="86" t="s">
        <v>74</v>
      </c>
      <c r="CZ35" s="86" t="s">
        <v>74</v>
      </c>
      <c r="DA35" s="86" t="s">
        <v>74</v>
      </c>
      <c r="DB35" s="86" t="s">
        <v>74</v>
      </c>
      <c r="DC35" s="86" t="s">
        <v>74</v>
      </c>
      <c r="DD35" s="86" t="s">
        <v>74</v>
      </c>
      <c r="DE35" s="14">
        <v>1506080.47</v>
      </c>
      <c r="DF35" s="14">
        <f t="shared" si="85"/>
        <v>1506080.47</v>
      </c>
      <c r="DG35" s="86" t="s">
        <v>74</v>
      </c>
      <c r="DH35" s="86" t="s">
        <v>74</v>
      </c>
      <c r="DI35" s="86" t="s">
        <v>74</v>
      </c>
      <c r="DJ35" s="86" t="s">
        <v>74</v>
      </c>
      <c r="DK35" s="86" t="s">
        <v>74</v>
      </c>
      <c r="DL35" s="86" t="s">
        <v>74</v>
      </c>
      <c r="DM35" s="86" t="s">
        <v>74</v>
      </c>
      <c r="DN35" s="86" t="s">
        <v>74</v>
      </c>
      <c r="DO35" s="86" t="s">
        <v>74</v>
      </c>
      <c r="DP35" s="86" t="s">
        <v>74</v>
      </c>
      <c r="DQ35" s="86" t="s">
        <v>74</v>
      </c>
      <c r="DR35" s="14">
        <v>1593023.9908860046</v>
      </c>
      <c r="DS35" s="14">
        <f t="shared" si="87"/>
        <v>1593023.9908860046</v>
      </c>
      <c r="DT35" s="86" t="s">
        <v>74</v>
      </c>
      <c r="DU35" s="86" t="s">
        <v>74</v>
      </c>
      <c r="DV35" s="86" t="s">
        <v>74</v>
      </c>
      <c r="DW35" s="86" t="s">
        <v>74</v>
      </c>
      <c r="DX35" s="86" t="s">
        <v>74</v>
      </c>
      <c r="DY35" s="86" t="s">
        <v>74</v>
      </c>
      <c r="DZ35" s="86" t="s">
        <v>74</v>
      </c>
      <c r="EA35" s="86" t="s">
        <v>74</v>
      </c>
      <c r="EB35" s="86" t="s">
        <v>74</v>
      </c>
      <c r="EC35" s="86" t="s">
        <v>74</v>
      </c>
      <c r="ED35" s="86" t="s">
        <v>74</v>
      </c>
      <c r="EE35" s="14">
        <v>1951040.32</v>
      </c>
      <c r="EF35" s="14">
        <f t="shared" si="89"/>
        <v>1951040.32</v>
      </c>
      <c r="EG35" s="86" t="s">
        <v>74</v>
      </c>
      <c r="EH35" s="86" t="s">
        <v>74</v>
      </c>
      <c r="EI35" s="86" t="s">
        <v>74</v>
      </c>
      <c r="EJ35" s="86" t="s">
        <v>74</v>
      </c>
      <c r="EK35" s="86" t="s">
        <v>74</v>
      </c>
      <c r="EL35" s="86" t="s">
        <v>74</v>
      </c>
      <c r="EM35" s="86" t="s">
        <v>74</v>
      </c>
      <c r="EN35" s="86" t="s">
        <v>74</v>
      </c>
      <c r="EO35" s="86" t="s">
        <v>74</v>
      </c>
      <c r="EP35" s="86" t="s">
        <v>74</v>
      </c>
      <c r="EQ35" s="86" t="s">
        <v>74</v>
      </c>
      <c r="ER35" s="86">
        <v>2168516.7299435898</v>
      </c>
      <c r="ES35" s="14">
        <f t="shared" si="91"/>
        <v>2168516.7299435898</v>
      </c>
      <c r="ET35" s="86" t="s">
        <v>74</v>
      </c>
      <c r="EU35" s="86" t="s">
        <v>74</v>
      </c>
      <c r="EV35" s="86"/>
      <c r="EW35" s="86"/>
      <c r="EX35" s="86"/>
      <c r="EY35" s="86"/>
      <c r="EZ35" s="86"/>
      <c r="FA35" s="86"/>
      <c r="FB35" s="86"/>
      <c r="FC35" s="86"/>
      <c r="FD35" s="86"/>
      <c r="FE35" s="86"/>
      <c r="FF35" s="14">
        <f t="shared" si="93"/>
        <v>0</v>
      </c>
    </row>
    <row r="36" spans="2:162" s="37" customFormat="1" ht="28.5">
      <c r="B36" s="34" t="s">
        <v>69</v>
      </c>
      <c r="C36" s="35" t="s">
        <v>73</v>
      </c>
      <c r="D36" s="35" t="s">
        <v>73</v>
      </c>
      <c r="E36" s="36">
        <v>202509.138421118</v>
      </c>
      <c r="F36" s="36">
        <f t="shared" si="100"/>
        <v>202509.138421118</v>
      </c>
      <c r="G36" s="35" t="s">
        <v>74</v>
      </c>
      <c r="H36" s="35" t="s">
        <v>74</v>
      </c>
      <c r="I36" s="35" t="s">
        <v>74</v>
      </c>
      <c r="J36" s="35" t="s">
        <v>74</v>
      </c>
      <c r="K36" s="35" t="s">
        <v>74</v>
      </c>
      <c r="L36" s="35" t="s">
        <v>74</v>
      </c>
      <c r="M36" s="35" t="s">
        <v>74</v>
      </c>
      <c r="N36" s="35" t="s">
        <v>74</v>
      </c>
      <c r="O36" s="35" t="s">
        <v>74</v>
      </c>
      <c r="P36" s="35" t="s">
        <v>74</v>
      </c>
      <c r="Q36" s="35" t="s">
        <v>74</v>
      </c>
      <c r="R36" s="36">
        <v>219379.02211509499</v>
      </c>
      <c r="S36" s="36">
        <f t="shared" si="94"/>
        <v>219379.02211509499</v>
      </c>
      <c r="T36" s="35" t="s">
        <v>74</v>
      </c>
      <c r="U36" s="35" t="s">
        <v>74</v>
      </c>
      <c r="V36" s="35" t="s">
        <v>74</v>
      </c>
      <c r="W36" s="35" t="s">
        <v>74</v>
      </c>
      <c r="X36" s="35" t="s">
        <v>74</v>
      </c>
      <c r="Y36" s="35" t="s">
        <v>74</v>
      </c>
      <c r="Z36" s="35" t="s">
        <v>74</v>
      </c>
      <c r="AA36" s="35" t="s">
        <v>74</v>
      </c>
      <c r="AB36" s="35" t="s">
        <v>74</v>
      </c>
      <c r="AC36" s="35" t="s">
        <v>74</v>
      </c>
      <c r="AD36" s="35" t="s">
        <v>74</v>
      </c>
      <c r="AE36" s="36">
        <v>175153.04783705799</v>
      </c>
      <c r="AF36" s="36">
        <f t="shared" si="95"/>
        <v>175153.04783705799</v>
      </c>
      <c r="AG36" s="35" t="s">
        <v>74</v>
      </c>
      <c r="AH36" s="35" t="s">
        <v>74</v>
      </c>
      <c r="AI36" s="35" t="s">
        <v>74</v>
      </c>
      <c r="AJ36" s="35" t="s">
        <v>74</v>
      </c>
      <c r="AK36" s="35" t="s">
        <v>74</v>
      </c>
      <c r="AL36" s="35" t="s">
        <v>74</v>
      </c>
      <c r="AM36" s="35" t="s">
        <v>74</v>
      </c>
      <c r="AN36" s="35" t="s">
        <v>74</v>
      </c>
      <c r="AO36" s="35" t="s">
        <v>74</v>
      </c>
      <c r="AP36" s="35" t="s">
        <v>74</v>
      </c>
      <c r="AQ36" s="35" t="s">
        <v>74</v>
      </c>
      <c r="AR36" s="36">
        <v>394788.07637053297</v>
      </c>
      <c r="AS36" s="36">
        <f t="shared" si="96"/>
        <v>394788.07637053297</v>
      </c>
      <c r="AT36" s="35" t="s">
        <v>74</v>
      </c>
      <c r="AU36" s="35" t="s">
        <v>74</v>
      </c>
      <c r="AV36" s="35" t="s">
        <v>74</v>
      </c>
      <c r="AW36" s="35" t="s">
        <v>74</v>
      </c>
      <c r="AX36" s="35" t="s">
        <v>74</v>
      </c>
      <c r="AY36" s="35" t="s">
        <v>74</v>
      </c>
      <c r="AZ36" s="35" t="s">
        <v>74</v>
      </c>
      <c r="BA36" s="35" t="s">
        <v>74</v>
      </c>
      <c r="BB36" s="35" t="s">
        <v>74</v>
      </c>
      <c r="BC36" s="35" t="s">
        <v>74</v>
      </c>
      <c r="BD36" s="35" t="s">
        <v>74</v>
      </c>
      <c r="BE36" s="36">
        <v>386107.28918914503</v>
      </c>
      <c r="BF36" s="36">
        <f t="shared" si="97"/>
        <v>386107.28918914503</v>
      </c>
      <c r="BG36" s="35" t="s">
        <v>74</v>
      </c>
      <c r="BH36" s="35" t="s">
        <v>74</v>
      </c>
      <c r="BI36" s="35" t="s">
        <v>74</v>
      </c>
      <c r="BJ36" s="35" t="s">
        <v>74</v>
      </c>
      <c r="BK36" s="35" t="s">
        <v>74</v>
      </c>
      <c r="BL36" s="35" t="s">
        <v>74</v>
      </c>
      <c r="BM36" s="35" t="s">
        <v>74</v>
      </c>
      <c r="BN36" s="35" t="s">
        <v>74</v>
      </c>
      <c r="BO36" s="35" t="s">
        <v>74</v>
      </c>
      <c r="BP36" s="35" t="s">
        <v>74</v>
      </c>
      <c r="BQ36" s="35" t="s">
        <v>74</v>
      </c>
      <c r="BR36" s="14">
        <v>545526.32999999996</v>
      </c>
      <c r="BS36" s="14">
        <f t="shared" si="98"/>
        <v>545526.32999999996</v>
      </c>
      <c r="BT36" s="86" t="s">
        <v>74</v>
      </c>
      <c r="BU36" s="86" t="s">
        <v>74</v>
      </c>
      <c r="BV36" s="86" t="s">
        <v>74</v>
      </c>
      <c r="BW36" s="86" t="s">
        <v>74</v>
      </c>
      <c r="BX36" s="86" t="s">
        <v>74</v>
      </c>
      <c r="BY36" s="86" t="s">
        <v>74</v>
      </c>
      <c r="BZ36" s="86" t="s">
        <v>74</v>
      </c>
      <c r="CA36" s="86" t="s">
        <v>74</v>
      </c>
      <c r="CB36" s="86" t="s">
        <v>74</v>
      </c>
      <c r="CC36" s="86" t="s">
        <v>74</v>
      </c>
      <c r="CD36" s="86" t="s">
        <v>74</v>
      </c>
      <c r="CE36" s="14">
        <v>555993.88163011544</v>
      </c>
      <c r="CF36" s="14">
        <f t="shared" si="99"/>
        <v>555993.88163011544</v>
      </c>
      <c r="CG36" s="86" t="s">
        <v>74</v>
      </c>
      <c r="CH36" s="86" t="s">
        <v>74</v>
      </c>
      <c r="CI36" s="86" t="s">
        <v>74</v>
      </c>
      <c r="CJ36" s="86" t="s">
        <v>74</v>
      </c>
      <c r="CK36" s="86" t="s">
        <v>74</v>
      </c>
      <c r="CL36" s="86" t="s">
        <v>74</v>
      </c>
      <c r="CM36" s="86" t="s">
        <v>74</v>
      </c>
      <c r="CN36" s="86" t="s">
        <v>74</v>
      </c>
      <c r="CO36" s="86" t="s">
        <v>74</v>
      </c>
      <c r="CP36" s="86" t="s">
        <v>74</v>
      </c>
      <c r="CQ36" s="86" t="s">
        <v>74</v>
      </c>
      <c r="CR36" s="14">
        <v>638451.71832320001</v>
      </c>
      <c r="CS36" s="14">
        <f t="shared" si="84"/>
        <v>638451.71832320001</v>
      </c>
      <c r="CT36" s="86" t="s">
        <v>74</v>
      </c>
      <c r="CU36" s="86" t="s">
        <v>74</v>
      </c>
      <c r="CV36" s="86" t="s">
        <v>74</v>
      </c>
      <c r="CW36" s="86" t="s">
        <v>74</v>
      </c>
      <c r="CX36" s="86" t="s">
        <v>74</v>
      </c>
      <c r="CY36" s="86" t="s">
        <v>74</v>
      </c>
      <c r="CZ36" s="86" t="s">
        <v>74</v>
      </c>
      <c r="DA36" s="86" t="s">
        <v>74</v>
      </c>
      <c r="DB36" s="86" t="s">
        <v>74</v>
      </c>
      <c r="DC36" s="86" t="s">
        <v>74</v>
      </c>
      <c r="DD36" s="86" t="s">
        <v>74</v>
      </c>
      <c r="DE36" s="14">
        <v>734705.75</v>
      </c>
      <c r="DF36" s="14">
        <f t="shared" si="85"/>
        <v>734705.75</v>
      </c>
      <c r="DG36" s="86" t="s">
        <v>74</v>
      </c>
      <c r="DH36" s="86" t="s">
        <v>74</v>
      </c>
      <c r="DI36" s="86" t="s">
        <v>74</v>
      </c>
      <c r="DJ36" s="86" t="s">
        <v>74</v>
      </c>
      <c r="DK36" s="86" t="s">
        <v>74</v>
      </c>
      <c r="DL36" s="86" t="s">
        <v>74</v>
      </c>
      <c r="DM36" s="86" t="s">
        <v>74</v>
      </c>
      <c r="DN36" s="86" t="s">
        <v>74</v>
      </c>
      <c r="DO36" s="86" t="s">
        <v>74</v>
      </c>
      <c r="DP36" s="86" t="s">
        <v>74</v>
      </c>
      <c r="DQ36" s="86" t="s">
        <v>74</v>
      </c>
      <c r="DR36" s="14">
        <v>733361.50006509479</v>
      </c>
      <c r="DS36" s="14">
        <f t="shared" si="87"/>
        <v>733361.50006509479</v>
      </c>
      <c r="DT36" s="86" t="s">
        <v>74</v>
      </c>
      <c r="DU36" s="86" t="s">
        <v>74</v>
      </c>
      <c r="DV36" s="86" t="s">
        <v>74</v>
      </c>
      <c r="DW36" s="86" t="s">
        <v>74</v>
      </c>
      <c r="DX36" s="86" t="s">
        <v>74</v>
      </c>
      <c r="DY36" s="86" t="s">
        <v>74</v>
      </c>
      <c r="DZ36" s="86" t="s">
        <v>74</v>
      </c>
      <c r="EA36" s="86" t="s">
        <v>74</v>
      </c>
      <c r="EB36" s="86" t="s">
        <v>74</v>
      </c>
      <c r="EC36" s="86" t="s">
        <v>74</v>
      </c>
      <c r="ED36" s="86" t="s">
        <v>74</v>
      </c>
      <c r="EE36" s="14">
        <v>755218.56</v>
      </c>
      <c r="EF36" s="14">
        <f t="shared" si="89"/>
        <v>755218.56</v>
      </c>
      <c r="EG36" s="86" t="s">
        <v>74</v>
      </c>
      <c r="EH36" s="86" t="s">
        <v>74</v>
      </c>
      <c r="EI36" s="86" t="s">
        <v>74</v>
      </c>
      <c r="EJ36" s="86" t="s">
        <v>74</v>
      </c>
      <c r="EK36" s="86" t="s">
        <v>74</v>
      </c>
      <c r="EL36" s="86" t="s">
        <v>74</v>
      </c>
      <c r="EM36" s="86" t="s">
        <v>74</v>
      </c>
      <c r="EN36" s="86" t="s">
        <v>74</v>
      </c>
      <c r="EO36" s="86" t="s">
        <v>74</v>
      </c>
      <c r="EP36" s="86" t="s">
        <v>74</v>
      </c>
      <c r="EQ36" s="86" t="s">
        <v>74</v>
      </c>
      <c r="ER36" s="86">
        <v>784858.35022810439</v>
      </c>
      <c r="ES36" s="14">
        <f t="shared" si="91"/>
        <v>784858.35022810439</v>
      </c>
      <c r="ET36" s="86" t="s">
        <v>74</v>
      </c>
      <c r="EU36" s="86" t="s">
        <v>74</v>
      </c>
      <c r="EV36" s="86"/>
      <c r="EW36" s="86"/>
      <c r="EX36" s="86"/>
      <c r="EY36" s="86"/>
      <c r="EZ36" s="86"/>
      <c r="FA36" s="86"/>
      <c r="FB36" s="86"/>
      <c r="FC36" s="86"/>
      <c r="FD36" s="86"/>
      <c r="FE36" s="86"/>
      <c r="FF36" s="14">
        <f t="shared" si="93"/>
        <v>0</v>
      </c>
    </row>
    <row r="37" spans="2:162" s="29" customFormat="1" ht="15">
      <c r="B37" s="30" t="s">
        <v>75</v>
      </c>
      <c r="C37" s="31">
        <v>0</v>
      </c>
      <c r="D37" s="31">
        <v>0</v>
      </c>
      <c r="E37" s="31">
        <v>0</v>
      </c>
      <c r="F37" s="31">
        <f t="shared" si="100"/>
        <v>0</v>
      </c>
      <c r="G37" s="31">
        <v>0</v>
      </c>
      <c r="H37" s="31">
        <v>0</v>
      </c>
      <c r="I37" s="31">
        <v>0</v>
      </c>
      <c r="J37" s="31">
        <v>0</v>
      </c>
      <c r="K37" s="31">
        <v>0</v>
      </c>
      <c r="L37" s="31">
        <v>0</v>
      </c>
      <c r="M37" s="31">
        <v>0</v>
      </c>
      <c r="N37" s="31">
        <v>0</v>
      </c>
      <c r="O37" s="31">
        <v>0</v>
      </c>
      <c r="P37" s="31">
        <v>0</v>
      </c>
      <c r="Q37" s="31">
        <v>0</v>
      </c>
      <c r="R37" s="31">
        <v>0</v>
      </c>
      <c r="S37" s="31">
        <f t="shared" si="94"/>
        <v>0</v>
      </c>
      <c r="T37" s="31">
        <v>0</v>
      </c>
      <c r="U37" s="31">
        <v>0</v>
      </c>
      <c r="V37" s="31">
        <v>0</v>
      </c>
      <c r="W37" s="31">
        <v>0</v>
      </c>
      <c r="X37" s="31">
        <v>0</v>
      </c>
      <c r="Y37" s="31">
        <v>0</v>
      </c>
      <c r="Z37" s="31">
        <v>0</v>
      </c>
      <c r="AA37" s="31">
        <v>0</v>
      </c>
      <c r="AB37" s="31">
        <v>0</v>
      </c>
      <c r="AC37" s="31">
        <v>0</v>
      </c>
      <c r="AD37" s="31">
        <v>0</v>
      </c>
      <c r="AE37" s="31">
        <v>0</v>
      </c>
      <c r="AF37" s="31">
        <f t="shared" si="95"/>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98"/>
        <v>0</v>
      </c>
      <c r="BT37" s="31">
        <v>0</v>
      </c>
      <c r="BU37" s="31">
        <v>0</v>
      </c>
      <c r="BV37" s="31">
        <v>0</v>
      </c>
      <c r="BW37" s="31">
        <v>0</v>
      </c>
      <c r="BX37" s="31">
        <v>0</v>
      </c>
      <c r="BY37" s="31">
        <v>0</v>
      </c>
      <c r="BZ37" s="31">
        <v>0</v>
      </c>
      <c r="CA37" s="31">
        <v>0</v>
      </c>
      <c r="CB37" s="31">
        <v>0</v>
      </c>
      <c r="CC37" s="31">
        <v>0</v>
      </c>
      <c r="CD37" s="31">
        <v>0</v>
      </c>
      <c r="CE37" s="31">
        <v>0</v>
      </c>
      <c r="CF37" s="31">
        <f t="shared" si="99"/>
        <v>0</v>
      </c>
      <c r="CG37" s="31">
        <v>0</v>
      </c>
      <c r="CH37" s="31">
        <v>0</v>
      </c>
      <c r="CI37" s="31">
        <v>0</v>
      </c>
      <c r="CJ37" s="31"/>
      <c r="CK37" s="31"/>
      <c r="CL37" s="31"/>
      <c r="CM37" s="31"/>
      <c r="CN37" s="31"/>
      <c r="CO37" s="31"/>
      <c r="CP37" s="31"/>
      <c r="CQ37" s="31"/>
      <c r="CR37" s="31"/>
      <c r="CS37" s="14">
        <f t="shared" si="84"/>
        <v>0</v>
      </c>
      <c r="CT37" s="31"/>
      <c r="CU37" s="31"/>
      <c r="CV37" s="31"/>
      <c r="CW37" s="31"/>
      <c r="CX37" s="31"/>
      <c r="CY37" s="31"/>
      <c r="CZ37" s="31"/>
      <c r="DA37" s="31"/>
      <c r="DB37" s="31"/>
      <c r="DC37" s="31"/>
      <c r="DD37" s="31"/>
      <c r="DE37" s="31"/>
      <c r="DF37" s="14">
        <f t="shared" si="85"/>
        <v>0</v>
      </c>
      <c r="DG37" s="90"/>
      <c r="DH37" s="31"/>
      <c r="DI37" s="31"/>
      <c r="DJ37" s="31"/>
      <c r="DK37" s="31"/>
      <c r="DL37" s="31"/>
      <c r="DM37" s="31"/>
      <c r="DN37" s="31"/>
      <c r="DO37" s="31"/>
      <c r="DP37" s="31"/>
      <c r="DQ37" s="31"/>
      <c r="DR37" s="31"/>
      <c r="DS37" s="14">
        <f t="shared" si="87"/>
        <v>0</v>
      </c>
      <c r="DT37" s="90"/>
      <c r="DU37" s="31"/>
      <c r="DV37" s="31"/>
      <c r="DW37" s="31"/>
      <c r="DX37" s="31"/>
      <c r="DY37" s="31"/>
      <c r="DZ37" s="31"/>
      <c r="EA37" s="31"/>
      <c r="EB37" s="31"/>
      <c r="EC37" s="31"/>
      <c r="ED37" s="31"/>
      <c r="EE37" s="31"/>
      <c r="EF37" s="14">
        <f t="shared" si="89"/>
        <v>0</v>
      </c>
      <c r="EG37" s="90"/>
      <c r="EH37" s="31"/>
      <c r="EI37" s="31"/>
      <c r="EJ37" s="31"/>
      <c r="EK37" s="31"/>
      <c r="EL37" s="31"/>
      <c r="EM37" s="31"/>
      <c r="EN37" s="31"/>
      <c r="EO37" s="31"/>
      <c r="EP37" s="31"/>
      <c r="EQ37" s="31"/>
      <c r="ER37" s="31"/>
      <c r="ES37" s="14">
        <f t="shared" si="91"/>
        <v>0</v>
      </c>
      <c r="ET37" s="90"/>
      <c r="EU37" s="31"/>
      <c r="EV37" s="31"/>
      <c r="EW37" s="31"/>
      <c r="EX37" s="31"/>
      <c r="EY37" s="31"/>
      <c r="EZ37" s="31"/>
      <c r="FA37" s="31"/>
      <c r="FB37" s="31"/>
      <c r="FC37" s="31"/>
      <c r="FD37" s="31"/>
      <c r="FE37" s="31"/>
      <c r="FF37" s="14">
        <f t="shared" si="93"/>
        <v>0</v>
      </c>
    </row>
    <row r="38" spans="2:162" s="29" customFormat="1" ht="15">
      <c r="B38" s="30" t="s">
        <v>57</v>
      </c>
      <c r="C38" s="31">
        <f>+C28+C31+C34</f>
        <v>5287747.3582285</v>
      </c>
      <c r="D38" s="31">
        <f>+D28+D31+D34</f>
        <v>4991504.7907684799</v>
      </c>
      <c r="E38" s="31">
        <f>+E28+E31+E34</f>
        <v>5319983.946996822</v>
      </c>
      <c r="F38" s="31">
        <f t="shared" si="100"/>
        <v>15599236.095993802</v>
      </c>
      <c r="G38" s="31">
        <f>SUM(G28:G37)</f>
        <v>8483091.1699299999</v>
      </c>
      <c r="H38" s="31">
        <f t="shared" ref="H38:R38" si="121">SUM(H28:H37)</f>
        <v>6845698.5422321213</v>
      </c>
      <c r="I38" s="31">
        <f t="shared" si="121"/>
        <v>8374105.6025689207</v>
      </c>
      <c r="J38" s="31">
        <f t="shared" si="121"/>
        <v>8755526.1724145189</v>
      </c>
      <c r="K38" s="31">
        <f t="shared" si="121"/>
        <v>9716442.1155603211</v>
      </c>
      <c r="L38" s="31">
        <f t="shared" si="121"/>
        <v>10193153.894134039</v>
      </c>
      <c r="M38" s="31">
        <f t="shared" si="121"/>
        <v>11076169.680037439</v>
      </c>
      <c r="N38" s="31">
        <f t="shared" si="121"/>
        <v>11720916.454969119</v>
      </c>
      <c r="O38" s="31">
        <f t="shared" si="121"/>
        <v>10667483.942510281</v>
      </c>
      <c r="P38" s="31">
        <f t="shared" si="121"/>
        <v>11702939.617028799</v>
      </c>
      <c r="Q38" s="31">
        <f t="shared" si="121"/>
        <v>10893226.236534398</v>
      </c>
      <c r="R38" s="31">
        <f t="shared" si="121"/>
        <v>11691247.926594615</v>
      </c>
      <c r="S38" s="31">
        <f t="shared" si="94"/>
        <v>120120001.35451457</v>
      </c>
      <c r="T38" s="31">
        <v>0</v>
      </c>
      <c r="U38" s="31">
        <v>0</v>
      </c>
      <c r="V38" s="31">
        <v>0</v>
      </c>
      <c r="W38" s="31">
        <v>0</v>
      </c>
      <c r="X38" s="31">
        <v>0</v>
      </c>
      <c r="Y38" s="31">
        <v>0</v>
      </c>
      <c r="Z38" s="31">
        <v>0</v>
      </c>
      <c r="AA38" s="31">
        <v>0</v>
      </c>
      <c r="AB38" s="31">
        <v>0</v>
      </c>
      <c r="AC38" s="31">
        <v>0</v>
      </c>
      <c r="AD38" s="31">
        <v>0</v>
      </c>
      <c r="AE38" s="31">
        <v>0</v>
      </c>
      <c r="AF38" s="31">
        <f t="shared" si="95"/>
        <v>0</v>
      </c>
      <c r="AG38" s="31">
        <f>+AG28+AG31+AG34+AG37</f>
        <v>6074305.1003107196</v>
      </c>
      <c r="AH38" s="31">
        <f t="shared" ref="AH38:AO38" si="122">+AH28+AH31+AH34+AH37</f>
        <v>5749844.1911808001</v>
      </c>
      <c r="AI38" s="31">
        <f t="shared" si="122"/>
        <v>7031012.6314301407</v>
      </c>
      <c r="AJ38" s="31">
        <f t="shared" si="122"/>
        <v>6465074.9258921193</v>
      </c>
      <c r="AK38" s="31">
        <f t="shared" si="122"/>
        <v>9076279.6266191993</v>
      </c>
      <c r="AL38" s="31">
        <f t="shared" si="122"/>
        <v>8551624.0594356004</v>
      </c>
      <c r="AM38" s="31">
        <f t="shared" si="122"/>
        <v>9060405.0921887998</v>
      </c>
      <c r="AN38" s="31">
        <f t="shared" si="122"/>
        <v>8806386.8314553201</v>
      </c>
      <c r="AO38" s="31">
        <f t="shared" si="122"/>
        <v>9823737.904697001</v>
      </c>
      <c r="AP38" s="31">
        <f>+AP28+AP31+AP34+AP37</f>
        <v>10248550.271054521</v>
      </c>
      <c r="AQ38" s="31">
        <f>+AQ28+AQ31+AQ34+AQ37</f>
        <v>9909830.1861861199</v>
      </c>
      <c r="AR38" s="31">
        <f>+AR28+AR31+AR34+AR37</f>
        <v>10882628.170581732</v>
      </c>
      <c r="AS38" s="31">
        <f>SUM(AG38:AR38)</f>
        <v>101679678.99103206</v>
      </c>
      <c r="AT38" s="31">
        <f t="shared" ref="AT38:BD38" si="123">+AT28+AT31+AT34+AT37</f>
        <v>9033002.0579705331</v>
      </c>
      <c r="AU38" s="31">
        <f t="shared" si="123"/>
        <v>6636276.7537080003</v>
      </c>
      <c r="AV38" s="31">
        <f t="shared" si="123"/>
        <v>7671017.4948781002</v>
      </c>
      <c r="AW38" s="31">
        <f t="shared" si="123"/>
        <v>8867201.4815850612</v>
      </c>
      <c r="AX38" s="31">
        <f t="shared" si="123"/>
        <v>10825946.779390501</v>
      </c>
      <c r="AY38" s="31">
        <f t="shared" si="123"/>
        <v>10450290.8493207</v>
      </c>
      <c r="AZ38" s="31">
        <f t="shared" si="123"/>
        <v>10416372.937002501</v>
      </c>
      <c r="BA38" s="31">
        <f t="shared" si="123"/>
        <v>10059581.403042002</v>
      </c>
      <c r="BB38" s="31">
        <f t="shared" si="123"/>
        <v>11061647.222258821</v>
      </c>
      <c r="BC38" s="31">
        <f t="shared" si="123"/>
        <v>11679342.39842332</v>
      </c>
      <c r="BD38" s="31">
        <f t="shared" si="123"/>
        <v>10435684.237240419</v>
      </c>
      <c r="BE38" s="31">
        <f>+BE28+BE31+BE34+BE37</f>
        <v>11089567.769107744</v>
      </c>
      <c r="BF38" s="31">
        <f>SUM(AT38:BE38)</f>
        <v>118225931.3839277</v>
      </c>
      <c r="BG38" s="31">
        <f t="shared" ref="BG38:BR38" si="124">+BG28+BG31+BG34+BG37</f>
        <v>9035096.1123966612</v>
      </c>
      <c r="BH38" s="31">
        <f t="shared" si="124"/>
        <v>6877458.154476</v>
      </c>
      <c r="BI38" s="31">
        <f t="shared" si="124"/>
        <v>9273878.7354800794</v>
      </c>
      <c r="BJ38" s="31">
        <f t="shared" si="124"/>
        <v>8703394.9012924396</v>
      </c>
      <c r="BK38" s="31">
        <f t="shared" si="124"/>
        <v>12875347.609999999</v>
      </c>
      <c r="BL38" s="31">
        <f t="shared" si="124"/>
        <v>11928644.359999999</v>
      </c>
      <c r="BM38" s="31">
        <f t="shared" si="124"/>
        <v>11967965.740000002</v>
      </c>
      <c r="BN38" s="31">
        <f t="shared" si="124"/>
        <v>11623544.84836792</v>
      </c>
      <c r="BO38" s="31">
        <f t="shared" si="124"/>
        <v>12108722.85</v>
      </c>
      <c r="BP38" s="31">
        <f t="shared" si="124"/>
        <v>12646673.189999999</v>
      </c>
      <c r="BQ38" s="31">
        <f t="shared" si="124"/>
        <v>11694604.700000001</v>
      </c>
      <c r="BR38" s="31">
        <f t="shared" si="124"/>
        <v>13059999.311000001</v>
      </c>
      <c r="BS38" s="31">
        <f t="shared" si="98"/>
        <v>131795330.51301309</v>
      </c>
      <c r="BT38" s="31">
        <f t="shared" ref="BT38:CD38" si="125">+BT28+BT31+BT34+BT37</f>
        <v>10064159.864586299</v>
      </c>
      <c r="BU38" s="31">
        <f t="shared" si="125"/>
        <v>5880426.3499999996</v>
      </c>
      <c r="BV38" s="31">
        <f t="shared" si="125"/>
        <v>7381761.8386055594</v>
      </c>
      <c r="BW38" s="31">
        <f>+BW28+BW31+BW34+BW37</f>
        <v>9643972.4499999993</v>
      </c>
      <c r="BX38" s="31">
        <f t="shared" si="125"/>
        <v>12983475.299999999</v>
      </c>
      <c r="BY38" s="31">
        <f t="shared" si="125"/>
        <v>12390944.705623759</v>
      </c>
      <c r="BZ38" s="31">
        <f t="shared" si="125"/>
        <v>10829023.039813999</v>
      </c>
      <c r="CA38" s="31">
        <f t="shared" si="125"/>
        <v>12312298.162570691</v>
      </c>
      <c r="CB38" s="31">
        <f t="shared" si="125"/>
        <v>12270760.020000001</v>
      </c>
      <c r="CC38" s="31">
        <f t="shared" si="125"/>
        <v>11546597.068790391</v>
      </c>
      <c r="CD38" s="31">
        <f t="shared" si="125"/>
        <v>12957037.212142831</v>
      </c>
      <c r="CE38" s="31">
        <f>+CE28+CE31+CE34+CE37</f>
        <v>13858160.557847135</v>
      </c>
      <c r="CF38" s="31">
        <f t="shared" si="99"/>
        <v>132118616.56998065</v>
      </c>
      <c r="CG38" s="31">
        <f>+CG28+CG31+CG34+CG37</f>
        <v>10346329.409400001</v>
      </c>
      <c r="CH38" s="31">
        <f>+CH28+CH31+CH34+CH37</f>
        <v>8319670.7000000002</v>
      </c>
      <c r="CI38" s="31">
        <f t="shared" ref="CI38:CR38" si="126">+CI28+CI31+CI34+CI37</f>
        <v>5917747.3799999999</v>
      </c>
      <c r="CJ38" s="31">
        <f t="shared" si="126"/>
        <v>1193768.7794016013</v>
      </c>
      <c r="CK38" s="31">
        <f t="shared" si="126"/>
        <v>4114135.1018130388</v>
      </c>
      <c r="CL38" s="31">
        <f t="shared" si="126"/>
        <v>5155417.5050454009</v>
      </c>
      <c r="CM38" s="31">
        <f t="shared" si="126"/>
        <v>3895789.8898676028</v>
      </c>
      <c r="CN38" s="31">
        <f t="shared" si="126"/>
        <v>3630063.9659584006</v>
      </c>
      <c r="CO38" s="31">
        <f t="shared" si="126"/>
        <v>5549293.7000000002</v>
      </c>
      <c r="CP38" s="31">
        <f t="shared" si="126"/>
        <v>5287128.99</v>
      </c>
      <c r="CQ38" s="31">
        <f t="shared" si="126"/>
        <v>7552771.7309927</v>
      </c>
      <c r="CR38" s="31">
        <f t="shared" si="126"/>
        <v>6664713.5253350595</v>
      </c>
      <c r="CS38" s="14">
        <f t="shared" si="84"/>
        <v>67626830.677813813</v>
      </c>
      <c r="CT38" s="31">
        <f t="shared" ref="CT38:DD38" si="127">+CT28+CT31+CT34+CT37</f>
        <v>6622079.7677573198</v>
      </c>
      <c r="CU38" s="31">
        <f t="shared" si="127"/>
        <v>5875107.4408518802</v>
      </c>
      <c r="CV38" s="31">
        <f t="shared" si="127"/>
        <v>6422949.1019773195</v>
      </c>
      <c r="CW38" s="31">
        <f t="shared" si="127"/>
        <v>6692759.01895204</v>
      </c>
      <c r="CX38" s="31">
        <f t="shared" si="127"/>
        <v>8461535.0678259805</v>
      </c>
      <c r="CY38" s="31">
        <f t="shared" si="127"/>
        <v>8332431.9011638397</v>
      </c>
      <c r="CZ38" s="31">
        <f t="shared" si="127"/>
        <v>7924250.9911918398</v>
      </c>
      <c r="DA38" s="31">
        <f t="shared" si="127"/>
        <v>9866489.9461237602</v>
      </c>
      <c r="DB38" s="31">
        <f t="shared" si="127"/>
        <v>8039267.3731617592</v>
      </c>
      <c r="DC38" s="31">
        <f t="shared" si="127"/>
        <v>9342782.9788633622</v>
      </c>
      <c r="DD38" s="31">
        <f t="shared" si="127"/>
        <v>9111281.5093220007</v>
      </c>
      <c r="DE38" s="31">
        <f>+DE28+DE31+DE34+DE37</f>
        <v>8758506.7516375184</v>
      </c>
      <c r="DF38" s="14">
        <f t="shared" si="85"/>
        <v>95449441.848828629</v>
      </c>
      <c r="DG38" s="90">
        <f t="shared" ref="DG38:DQ38" si="128">+DG28+DG31+DG34+DG37</f>
        <v>7781747.3195013599</v>
      </c>
      <c r="DH38" s="31">
        <f t="shared" si="128"/>
        <v>5530312.6770000001</v>
      </c>
      <c r="DI38" s="31">
        <f t="shared" si="128"/>
        <v>6279982.1800000006</v>
      </c>
      <c r="DJ38" s="31">
        <f t="shared" si="128"/>
        <v>8584042.1899999995</v>
      </c>
      <c r="DK38" s="31">
        <f t="shared" si="128"/>
        <v>7768585.9699999997</v>
      </c>
      <c r="DL38" s="31">
        <f t="shared" si="128"/>
        <v>10668215.355800001</v>
      </c>
      <c r="DM38" s="31">
        <f t="shared" si="128"/>
        <v>13843330.369999999</v>
      </c>
      <c r="DN38" s="31">
        <f t="shared" si="128"/>
        <v>12836760.710000001</v>
      </c>
      <c r="DO38" s="31">
        <f t="shared" si="128"/>
        <v>12843448.2919716</v>
      </c>
      <c r="DP38" s="31">
        <f t="shared" si="128"/>
        <v>12800210.593836959</v>
      </c>
      <c r="DQ38" s="31">
        <f t="shared" si="128"/>
        <v>7823624.3916021604</v>
      </c>
      <c r="DR38" s="31">
        <f>+DR28+DR31+DR34+DR37</f>
        <v>9134558.7461223006</v>
      </c>
      <c r="DS38" s="14">
        <f t="shared" si="87"/>
        <v>115894818.79583438</v>
      </c>
      <c r="DT38" s="90">
        <f t="shared" ref="DT38:ED38" si="129">+DT28+DT31+DT34+DT37</f>
        <v>3291696.7739365199</v>
      </c>
      <c r="DU38" s="31">
        <f t="shared" si="129"/>
        <v>1957331.31717248</v>
      </c>
      <c r="DV38" s="31">
        <f t="shared" si="129"/>
        <v>6888826.0261068391</v>
      </c>
      <c r="DW38" s="31">
        <f t="shared" si="129"/>
        <v>10329536.529999999</v>
      </c>
      <c r="DX38" s="31">
        <f t="shared" si="129"/>
        <v>11557263.57</v>
      </c>
      <c r="DY38" s="31">
        <f t="shared" si="129"/>
        <v>12324685.945174402</v>
      </c>
      <c r="DZ38" s="31">
        <f t="shared" si="129"/>
        <v>12986460.08</v>
      </c>
      <c r="EA38" s="31">
        <f t="shared" si="129"/>
        <v>12615120.718467839</v>
      </c>
      <c r="EB38" s="31">
        <f t="shared" si="129"/>
        <v>12761848.84301592</v>
      </c>
      <c r="EC38" s="31">
        <f t="shared" si="129"/>
        <v>13768141.75840616</v>
      </c>
      <c r="ED38" s="31">
        <f t="shared" si="129"/>
        <v>11037426.07</v>
      </c>
      <c r="EE38" s="31">
        <f>+EE28+EE31+EE34+EE37</f>
        <v>13660131.759999998</v>
      </c>
      <c r="EF38" s="14">
        <f t="shared" si="89"/>
        <v>123178469.39228016</v>
      </c>
      <c r="EG38" s="90">
        <f t="shared" ref="EG38:EQ38" si="130">+EG28+EG31+EG34+EG37</f>
        <v>8642614.9476292394</v>
      </c>
      <c r="EH38" s="31">
        <f t="shared" si="130"/>
        <v>9791807.3710583989</v>
      </c>
      <c r="EI38" s="31">
        <f t="shared" si="130"/>
        <v>11227797.760000002</v>
      </c>
      <c r="EJ38" s="31">
        <f t="shared" si="130"/>
        <v>11274910.98</v>
      </c>
      <c r="EK38" s="31">
        <f t="shared" si="130"/>
        <v>16549037.010000002</v>
      </c>
      <c r="EL38" s="31">
        <f t="shared" si="130"/>
        <v>16003209.630000001</v>
      </c>
      <c r="EM38" s="31">
        <f t="shared" si="130"/>
        <v>16523001.99</v>
      </c>
      <c r="EN38" s="31">
        <f t="shared" si="130"/>
        <v>17209077.490000002</v>
      </c>
      <c r="EO38" s="31">
        <f t="shared" si="130"/>
        <v>16693376.470000001</v>
      </c>
      <c r="EP38" s="31">
        <f t="shared" si="130"/>
        <v>17648535.824928638</v>
      </c>
      <c r="EQ38" s="31">
        <f t="shared" si="130"/>
        <v>15525447.229999999</v>
      </c>
      <c r="ER38" s="31">
        <f>+ER28+ER31+ER34+ER37</f>
        <v>18508082.797250893</v>
      </c>
      <c r="ES38" s="14">
        <f t="shared" si="91"/>
        <v>175596899.50086716</v>
      </c>
      <c r="ET38" s="90">
        <f t="shared" ref="ET38:FD38" si="131">+ET28+ET31+ET34+ET37</f>
        <v>13488193.750799999</v>
      </c>
      <c r="EU38" s="31">
        <f t="shared" si="131"/>
        <v>11043551.224865839</v>
      </c>
      <c r="EV38" s="31">
        <f t="shared" si="131"/>
        <v>0</v>
      </c>
      <c r="EW38" s="31">
        <f t="shared" si="131"/>
        <v>0</v>
      </c>
      <c r="EX38" s="31">
        <f t="shared" si="131"/>
        <v>0</v>
      </c>
      <c r="EY38" s="31">
        <f t="shared" si="131"/>
        <v>0</v>
      </c>
      <c r="EZ38" s="31">
        <f t="shared" si="131"/>
        <v>0</v>
      </c>
      <c r="FA38" s="31">
        <f t="shared" si="131"/>
        <v>0</v>
      </c>
      <c r="FB38" s="31">
        <f t="shared" si="131"/>
        <v>0</v>
      </c>
      <c r="FC38" s="31">
        <f t="shared" si="131"/>
        <v>0</v>
      </c>
      <c r="FD38" s="31">
        <f t="shared" si="131"/>
        <v>0</v>
      </c>
      <c r="FE38" s="31">
        <f>+FE28+FE31+FE34+FE37</f>
        <v>0</v>
      </c>
      <c r="FF38" s="14">
        <f t="shared" si="93"/>
        <v>24531744.975665838</v>
      </c>
    </row>
    <row r="39" spans="2:162" ht="24">
      <c r="B39" s="77" t="s">
        <v>76</v>
      </c>
      <c r="DU39" s="91">
        <f>DU38-DT38</f>
        <v>-1334365.4567640398</v>
      </c>
      <c r="EH39" s="91"/>
      <c r="EU39" s="91"/>
    </row>
    <row r="40" spans="2:162">
      <c r="B40" s="75"/>
    </row>
  </sheetData>
  <mergeCells count="57">
    <mergeCell ref="ET6:FE6"/>
    <mergeCell ref="FF6:FF7"/>
    <mergeCell ref="ET26:FE26"/>
    <mergeCell ref="FF26:FF27"/>
    <mergeCell ref="EG6:ER6"/>
    <mergeCell ref="ES6:ES7"/>
    <mergeCell ref="EG26:ER26"/>
    <mergeCell ref="ES26:ES27"/>
    <mergeCell ref="CT6:DE6"/>
    <mergeCell ref="DF6:DF7"/>
    <mergeCell ref="CT26:DE26"/>
    <mergeCell ref="DF26:DF27"/>
    <mergeCell ref="DT6:EE6"/>
    <mergeCell ref="EF6:EF7"/>
    <mergeCell ref="DT26:EE26"/>
    <mergeCell ref="EF26:EF27"/>
    <mergeCell ref="DG6:DR6"/>
    <mergeCell ref="DS6:DS7"/>
    <mergeCell ref="DG26:DR26"/>
    <mergeCell ref="DS26:DS27"/>
    <mergeCell ref="BT6:CE6"/>
    <mergeCell ref="CF6:CF7"/>
    <mergeCell ref="BT26:CE26"/>
    <mergeCell ref="CF26:CF27"/>
    <mergeCell ref="CG6:CR6"/>
    <mergeCell ref="CS6:CS7"/>
    <mergeCell ref="CG26:CR26"/>
    <mergeCell ref="CS26:CS27"/>
    <mergeCell ref="A1:B1"/>
    <mergeCell ref="A2:B2"/>
    <mergeCell ref="A3:B3"/>
    <mergeCell ref="S6:S7"/>
    <mergeCell ref="T6:AE6"/>
    <mergeCell ref="C6:E6"/>
    <mergeCell ref="G6:R6"/>
    <mergeCell ref="B6:B7"/>
    <mergeCell ref="F6:F7"/>
    <mergeCell ref="S26:S27"/>
    <mergeCell ref="T26:AE26"/>
    <mergeCell ref="AF26:AF27"/>
    <mergeCell ref="B26:B27"/>
    <mergeCell ref="C26:E26"/>
    <mergeCell ref="F26:F27"/>
    <mergeCell ref="G26:R26"/>
    <mergeCell ref="AF6:AF7"/>
    <mergeCell ref="BS26:BS27"/>
    <mergeCell ref="BS6:BS7"/>
    <mergeCell ref="AG6:AR6"/>
    <mergeCell ref="AS6:AS7"/>
    <mergeCell ref="AT6:BE6"/>
    <mergeCell ref="BF6:BF7"/>
    <mergeCell ref="BG6:BR6"/>
    <mergeCell ref="AG26:AR26"/>
    <mergeCell ref="AS26:AS27"/>
    <mergeCell ref="AT26:BE26"/>
    <mergeCell ref="BF26:BF27"/>
    <mergeCell ref="BG26:BR26"/>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Z110"/>
  <sheetViews>
    <sheetView tabSelected="1" zoomScale="85" zoomScaleNormal="85" workbookViewId="0">
      <pane xSplit="2" ySplit="3" topLeftCell="EL67" activePane="bottomRight" state="frozen"/>
      <selection pane="bottomRight" activeCell="EO77" sqref="EO77:EO102"/>
      <selection pane="bottomLeft" activeCell="A4" sqref="A4"/>
      <selection pane="topRight" activeCell="C1" sqref="C1"/>
    </sheetView>
  </sheetViews>
  <sheetFormatPr defaultColWidth="11.42578125" defaultRowHeight="12.75"/>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04" width="11.42578125" style="26"/>
    <col min="105" max="105" width="12.42578125" style="26" customWidth="1"/>
    <col min="106" max="106" width="12.28515625" style="26" customWidth="1"/>
    <col min="107" max="107" width="15.5703125" style="26" customWidth="1"/>
    <col min="108" max="108" width="12.85546875" style="26" customWidth="1"/>
    <col min="109" max="109" width="13.5703125" style="26" customWidth="1"/>
    <col min="110" max="110" width="12.42578125" style="26" customWidth="1"/>
    <col min="111" max="111" width="12.42578125" style="26" bestFit="1" customWidth="1"/>
    <col min="112" max="112" width="12.28515625" style="26" customWidth="1"/>
    <col min="113" max="113" width="15" style="26" customWidth="1"/>
    <col min="114" max="114" width="13.42578125" style="26" bestFit="1" customWidth="1"/>
    <col min="115" max="115" width="13.85546875" style="26" customWidth="1"/>
    <col min="116" max="116" width="13.42578125" style="26" bestFit="1" customWidth="1"/>
    <col min="117" max="117" width="13.5703125" style="26" bestFit="1" customWidth="1"/>
    <col min="118" max="119" width="13.42578125" style="26" bestFit="1" customWidth="1"/>
    <col min="120" max="120" width="15.85546875" style="26" bestFit="1" customWidth="1"/>
    <col min="121" max="121" width="14" style="26" customWidth="1"/>
    <col min="122" max="123" width="13.42578125" style="26" bestFit="1" customWidth="1"/>
    <col min="124" max="125" width="12.140625" style="26" bestFit="1" customWidth="1"/>
    <col min="126" max="126" width="13.7109375" style="26" customWidth="1"/>
    <col min="127" max="127" width="12.140625" style="26" bestFit="1" customWidth="1"/>
    <col min="128" max="128" width="12.28515625" style="26" customWidth="1"/>
    <col min="129" max="129" width="13.42578125" style="26" customWidth="1"/>
    <col min="130" max="130" width="11.42578125" style="26"/>
    <col min="131" max="132" width="13.42578125" style="26" bestFit="1" customWidth="1"/>
    <col min="133" max="133" width="15.85546875" style="26" bestFit="1" customWidth="1"/>
    <col min="134" max="134" width="14" style="26" customWidth="1"/>
    <col min="135" max="136" width="13.42578125" style="26" bestFit="1" customWidth="1"/>
    <col min="137" max="137" width="12.5703125" style="26" bestFit="1" customWidth="1"/>
    <col min="138" max="138" width="12.85546875" style="26" customWidth="1"/>
    <col min="139" max="139" width="13.7109375" style="26" customWidth="1"/>
    <col min="140" max="140" width="12.5703125" style="26" bestFit="1" customWidth="1"/>
    <col min="141" max="141" width="17.42578125" style="26" customWidth="1"/>
    <col min="142" max="142" width="13.42578125" style="26" customWidth="1"/>
    <col min="143" max="143" width="13.5703125" style="26" customWidth="1"/>
    <col min="144" max="145" width="13.42578125" style="26" bestFit="1" customWidth="1"/>
    <col min="146" max="146" width="15.85546875" style="26" bestFit="1" customWidth="1"/>
    <col min="147" max="147" width="14" style="26" customWidth="1"/>
    <col min="148" max="149" width="13.42578125" style="26" bestFit="1" customWidth="1"/>
    <col min="150" max="150" width="12.5703125" style="26" bestFit="1" customWidth="1"/>
    <col min="151" max="151" width="12.85546875" style="26" customWidth="1"/>
    <col min="152" max="152" width="13.7109375" style="26" customWidth="1"/>
    <col min="153" max="153" width="12.5703125" style="26" bestFit="1" customWidth="1"/>
    <col min="154" max="154" width="17.42578125" style="26" customWidth="1"/>
    <col min="155" max="155" width="13.42578125" style="26" customWidth="1"/>
    <col min="156" max="156" width="13.5703125" style="26" customWidth="1"/>
    <col min="157" max="16384" width="11.42578125" style="26"/>
  </cols>
  <sheetData>
    <row r="1" spans="1:156" ht="15">
      <c r="A1" s="101" t="s">
        <v>0</v>
      </c>
      <c r="B1" s="101"/>
    </row>
    <row r="2" spans="1:156" ht="30" customHeight="1">
      <c r="A2" s="102" t="s">
        <v>77</v>
      </c>
      <c r="B2" s="102"/>
    </row>
    <row r="3" spans="1:156" ht="15" customHeight="1">
      <c r="A3" s="103" t="s">
        <v>10</v>
      </c>
      <c r="B3" s="103"/>
      <c r="AE3" s="39"/>
    </row>
    <row r="4" spans="1:156">
      <c r="AE4" s="39"/>
    </row>
    <row r="5" spans="1:156" s="33" customFormat="1" ht="15">
      <c r="B5" s="40" t="s">
        <v>78</v>
      </c>
      <c r="C5" s="41"/>
      <c r="AU5" s="42"/>
      <c r="AV5" s="42"/>
      <c r="AW5" s="42"/>
      <c r="AX5" s="42"/>
      <c r="AY5" s="42"/>
      <c r="AZ5" s="42"/>
      <c r="BA5" s="42"/>
    </row>
    <row r="6" spans="1:156" s="3" customFormat="1" ht="15">
      <c r="B6" s="104" t="s">
        <v>12</v>
      </c>
      <c r="C6" s="98">
        <v>2013</v>
      </c>
      <c r="D6" s="98"/>
      <c r="E6" s="98"/>
      <c r="F6" s="98">
        <v>2014</v>
      </c>
      <c r="G6" s="98"/>
      <c r="H6" s="98"/>
      <c r="I6" s="98"/>
      <c r="J6" s="98"/>
      <c r="K6" s="98"/>
      <c r="L6" s="98"/>
      <c r="M6" s="98"/>
      <c r="N6" s="98"/>
      <c r="O6" s="98"/>
      <c r="P6" s="98"/>
      <c r="Q6" s="98"/>
      <c r="R6" s="98">
        <v>2015</v>
      </c>
      <c r="S6" s="98"/>
      <c r="T6" s="98"/>
      <c r="U6" s="98"/>
      <c r="V6" s="98"/>
      <c r="W6" s="98"/>
      <c r="X6" s="98"/>
      <c r="Y6" s="98"/>
      <c r="Z6" s="98"/>
      <c r="AA6" s="98"/>
      <c r="AB6" s="98"/>
      <c r="AC6" s="98"/>
      <c r="AD6" s="98">
        <v>2016</v>
      </c>
      <c r="AE6" s="98"/>
      <c r="AF6" s="98"/>
      <c r="AG6" s="98"/>
      <c r="AH6" s="98"/>
      <c r="AI6" s="98"/>
      <c r="AJ6" s="98"/>
      <c r="AK6" s="98"/>
      <c r="AL6" s="98"/>
      <c r="AM6" s="98"/>
      <c r="AN6" s="98"/>
      <c r="AO6" s="98"/>
      <c r="AP6" s="98">
        <v>2017</v>
      </c>
      <c r="AQ6" s="98"/>
      <c r="AR6" s="98"/>
      <c r="AS6" s="98"/>
      <c r="AT6" s="98"/>
      <c r="AU6" s="98"/>
      <c r="AV6" s="98"/>
      <c r="AW6" s="98"/>
      <c r="AX6" s="98"/>
      <c r="AY6" s="98"/>
      <c r="AZ6" s="98"/>
      <c r="BA6" s="98"/>
      <c r="BB6" s="98">
        <v>2018</v>
      </c>
      <c r="BC6" s="98"/>
      <c r="BD6" s="98"/>
      <c r="BE6" s="98"/>
      <c r="BF6" s="98"/>
      <c r="BG6" s="98"/>
      <c r="BH6" s="98"/>
      <c r="BI6" s="98"/>
      <c r="BJ6" s="98"/>
      <c r="BK6" s="98"/>
      <c r="BL6" s="98"/>
      <c r="BM6" s="98"/>
      <c r="BN6" s="98">
        <v>2019</v>
      </c>
      <c r="BO6" s="98"/>
      <c r="BP6" s="98"/>
      <c r="BQ6" s="98"/>
      <c r="BR6" s="98"/>
      <c r="BS6" s="98"/>
      <c r="BT6" s="98"/>
      <c r="BU6" s="98"/>
      <c r="BV6" s="98"/>
      <c r="BW6" s="98"/>
      <c r="BX6" s="98"/>
      <c r="BY6" s="98"/>
      <c r="BZ6" s="99" t="s">
        <v>20</v>
      </c>
      <c r="CA6" s="98">
        <v>2020</v>
      </c>
      <c r="CB6" s="98"/>
      <c r="CC6" s="98"/>
      <c r="CD6" s="98"/>
      <c r="CE6" s="98"/>
      <c r="CF6" s="98"/>
      <c r="CG6" s="98"/>
      <c r="CH6" s="98"/>
      <c r="CI6" s="98"/>
      <c r="CJ6" s="98"/>
      <c r="CK6" s="98"/>
      <c r="CL6" s="98"/>
      <c r="CM6" s="99" t="s">
        <v>21</v>
      </c>
      <c r="CN6" s="98">
        <v>2021</v>
      </c>
      <c r="CO6" s="98"/>
      <c r="CP6" s="98"/>
      <c r="CQ6" s="98"/>
      <c r="CR6" s="98"/>
      <c r="CS6" s="98"/>
      <c r="CT6" s="98"/>
      <c r="CU6" s="98"/>
      <c r="CV6" s="98"/>
      <c r="CW6" s="98"/>
      <c r="CX6" s="98"/>
      <c r="CY6" s="98"/>
      <c r="CZ6" s="99" t="s">
        <v>22</v>
      </c>
      <c r="DA6" s="98">
        <v>2022</v>
      </c>
      <c r="DB6" s="98"/>
      <c r="DC6" s="98"/>
      <c r="DD6" s="98"/>
      <c r="DE6" s="98"/>
      <c r="DF6" s="98"/>
      <c r="DG6" s="98"/>
      <c r="DH6" s="98"/>
      <c r="DI6" s="98"/>
      <c r="DJ6" s="98"/>
      <c r="DK6" s="98"/>
      <c r="DL6" s="98"/>
      <c r="DM6" s="99" t="s">
        <v>23</v>
      </c>
      <c r="DN6" s="98">
        <v>2023</v>
      </c>
      <c r="DO6" s="98"/>
      <c r="DP6" s="98"/>
      <c r="DQ6" s="98"/>
      <c r="DR6" s="98"/>
      <c r="DS6" s="98"/>
      <c r="DT6" s="98"/>
      <c r="DU6" s="98"/>
      <c r="DV6" s="98"/>
      <c r="DW6" s="98"/>
      <c r="DX6" s="98"/>
      <c r="DY6" s="98"/>
      <c r="DZ6" s="99" t="s">
        <v>24</v>
      </c>
      <c r="EA6" s="98">
        <v>2024</v>
      </c>
      <c r="EB6" s="98"/>
      <c r="EC6" s="98"/>
      <c r="ED6" s="98"/>
      <c r="EE6" s="98"/>
      <c r="EF6" s="98"/>
      <c r="EG6" s="98"/>
      <c r="EH6" s="98"/>
      <c r="EI6" s="98"/>
      <c r="EJ6" s="98"/>
      <c r="EK6" s="98"/>
      <c r="EL6" s="98"/>
      <c r="EM6" s="99" t="s">
        <v>25</v>
      </c>
      <c r="EN6" s="98">
        <v>2025</v>
      </c>
      <c r="EO6" s="98"/>
      <c r="EP6" s="98"/>
      <c r="EQ6" s="98"/>
      <c r="ER6" s="98"/>
      <c r="ES6" s="98"/>
      <c r="ET6" s="98"/>
      <c r="EU6" s="98"/>
      <c r="EV6" s="98"/>
      <c r="EW6" s="98"/>
      <c r="EX6" s="98"/>
      <c r="EY6" s="98"/>
      <c r="EZ6" s="99" t="s">
        <v>26</v>
      </c>
    </row>
    <row r="7" spans="1:156" s="3" customFormat="1" ht="30">
      <c r="B7" s="105"/>
      <c r="C7" s="11" t="s">
        <v>36</v>
      </c>
      <c r="D7" s="11" t="s">
        <v>37</v>
      </c>
      <c r="E7" s="11" t="s">
        <v>38</v>
      </c>
      <c r="F7" s="11" t="s">
        <v>27</v>
      </c>
      <c r="G7" s="11" t="s">
        <v>28</v>
      </c>
      <c r="H7" s="11" t="s">
        <v>29</v>
      </c>
      <c r="I7" s="11" t="s">
        <v>30</v>
      </c>
      <c r="J7" s="11" t="s">
        <v>31</v>
      </c>
      <c r="K7" s="11" t="s">
        <v>32</v>
      </c>
      <c r="L7" s="11" t="s">
        <v>33</v>
      </c>
      <c r="M7" s="11" t="s">
        <v>34</v>
      </c>
      <c r="N7" s="11" t="s">
        <v>35</v>
      </c>
      <c r="O7" s="11" t="s">
        <v>36</v>
      </c>
      <c r="P7" s="11" t="s">
        <v>37</v>
      </c>
      <c r="Q7" s="11" t="s">
        <v>38</v>
      </c>
      <c r="R7" s="11" t="s">
        <v>27</v>
      </c>
      <c r="S7" s="11" t="s">
        <v>28</v>
      </c>
      <c r="T7" s="11" t="s">
        <v>29</v>
      </c>
      <c r="U7" s="11" t="s">
        <v>30</v>
      </c>
      <c r="V7" s="11" t="s">
        <v>31</v>
      </c>
      <c r="W7" s="11" t="s">
        <v>32</v>
      </c>
      <c r="X7" s="11" t="s">
        <v>33</v>
      </c>
      <c r="Y7" s="11" t="s">
        <v>34</v>
      </c>
      <c r="Z7" s="11" t="s">
        <v>35</v>
      </c>
      <c r="AA7" s="11" t="s">
        <v>36</v>
      </c>
      <c r="AB7" s="11" t="s">
        <v>37</v>
      </c>
      <c r="AC7" s="11" t="s">
        <v>38</v>
      </c>
      <c r="AD7" s="11" t="s">
        <v>27</v>
      </c>
      <c r="AE7" s="11" t="s">
        <v>28</v>
      </c>
      <c r="AF7" s="11" t="s">
        <v>29</v>
      </c>
      <c r="AG7" s="11" t="s">
        <v>30</v>
      </c>
      <c r="AH7" s="11" t="s">
        <v>31</v>
      </c>
      <c r="AI7" s="11" t="s">
        <v>32</v>
      </c>
      <c r="AJ7" s="11" t="s">
        <v>33</v>
      </c>
      <c r="AK7" s="11" t="s">
        <v>34</v>
      </c>
      <c r="AL7" s="11" t="s">
        <v>35</v>
      </c>
      <c r="AM7" s="11" t="s">
        <v>36</v>
      </c>
      <c r="AN7" s="11" t="s">
        <v>37</v>
      </c>
      <c r="AO7" s="11" t="s">
        <v>38</v>
      </c>
      <c r="AP7" s="11" t="s">
        <v>27</v>
      </c>
      <c r="AQ7" s="11" t="s">
        <v>28</v>
      </c>
      <c r="AR7" s="11" t="s">
        <v>29</v>
      </c>
      <c r="AS7" s="11" t="s">
        <v>30</v>
      </c>
      <c r="AT7" s="11" t="s">
        <v>31</v>
      </c>
      <c r="AU7" s="11" t="s">
        <v>32</v>
      </c>
      <c r="AV7" s="11" t="s">
        <v>33</v>
      </c>
      <c r="AW7" s="11" t="s">
        <v>34</v>
      </c>
      <c r="AX7" s="11" t="s">
        <v>35</v>
      </c>
      <c r="AY7" s="11" t="s">
        <v>36</v>
      </c>
      <c r="AZ7" s="11" t="s">
        <v>37</v>
      </c>
      <c r="BA7" s="11" t="s">
        <v>38</v>
      </c>
      <c r="BB7" s="11" t="s">
        <v>27</v>
      </c>
      <c r="BC7" s="11" t="s">
        <v>28</v>
      </c>
      <c r="BD7" s="11" t="s">
        <v>29</v>
      </c>
      <c r="BE7" s="11" t="s">
        <v>30</v>
      </c>
      <c r="BF7" s="11" t="s">
        <v>31</v>
      </c>
      <c r="BG7" s="11" t="s">
        <v>32</v>
      </c>
      <c r="BH7" s="11" t="s">
        <v>33</v>
      </c>
      <c r="BI7" s="11" t="s">
        <v>34</v>
      </c>
      <c r="BJ7" s="11" t="s">
        <v>35</v>
      </c>
      <c r="BK7" s="11" t="s">
        <v>36</v>
      </c>
      <c r="BL7" s="11" t="s">
        <v>37</v>
      </c>
      <c r="BM7" s="11" t="s">
        <v>38</v>
      </c>
      <c r="BN7" s="11" t="s">
        <v>27</v>
      </c>
      <c r="BO7" s="11" t="s">
        <v>28</v>
      </c>
      <c r="BP7" s="11" t="s">
        <v>29</v>
      </c>
      <c r="BQ7" s="11" t="s">
        <v>30</v>
      </c>
      <c r="BR7" s="11" t="s">
        <v>31</v>
      </c>
      <c r="BS7" s="11" t="s">
        <v>32</v>
      </c>
      <c r="BT7" s="11" t="s">
        <v>33</v>
      </c>
      <c r="BU7" s="11" t="s">
        <v>34</v>
      </c>
      <c r="BV7" s="11" t="s">
        <v>35</v>
      </c>
      <c r="BW7" s="11" t="s">
        <v>36</v>
      </c>
      <c r="BX7" s="11" t="s">
        <v>37</v>
      </c>
      <c r="BY7" s="11" t="s">
        <v>38</v>
      </c>
      <c r="BZ7" s="100"/>
      <c r="CA7" s="11" t="s">
        <v>27</v>
      </c>
      <c r="CB7" s="11" t="s">
        <v>28</v>
      </c>
      <c r="CC7" s="11" t="s">
        <v>29</v>
      </c>
      <c r="CD7" s="11" t="s">
        <v>30</v>
      </c>
      <c r="CE7" s="11" t="s">
        <v>31</v>
      </c>
      <c r="CF7" s="11" t="s">
        <v>32</v>
      </c>
      <c r="CG7" s="11" t="s">
        <v>33</v>
      </c>
      <c r="CH7" s="11" t="s">
        <v>34</v>
      </c>
      <c r="CI7" s="11" t="s">
        <v>35</v>
      </c>
      <c r="CJ7" s="11" t="s">
        <v>36</v>
      </c>
      <c r="CK7" s="11" t="s">
        <v>37</v>
      </c>
      <c r="CL7" s="11" t="s">
        <v>38</v>
      </c>
      <c r="CM7" s="100"/>
      <c r="CN7" s="11" t="s">
        <v>27</v>
      </c>
      <c r="CO7" s="11" t="s">
        <v>28</v>
      </c>
      <c r="CP7" s="11" t="s">
        <v>29</v>
      </c>
      <c r="CQ7" s="11" t="s">
        <v>30</v>
      </c>
      <c r="CR7" s="11" t="s">
        <v>31</v>
      </c>
      <c r="CS7" s="11" t="s">
        <v>32</v>
      </c>
      <c r="CT7" s="11" t="s">
        <v>33</v>
      </c>
      <c r="CU7" s="11" t="s">
        <v>34</v>
      </c>
      <c r="CV7" s="11" t="s">
        <v>35</v>
      </c>
      <c r="CW7" s="11" t="s">
        <v>36</v>
      </c>
      <c r="CX7" s="11" t="s">
        <v>37</v>
      </c>
      <c r="CY7" s="11" t="s">
        <v>38</v>
      </c>
      <c r="CZ7" s="100"/>
      <c r="DA7" s="11" t="s">
        <v>27</v>
      </c>
      <c r="DB7" s="11" t="s">
        <v>28</v>
      </c>
      <c r="DC7" s="11" t="s">
        <v>29</v>
      </c>
      <c r="DD7" s="11" t="s">
        <v>30</v>
      </c>
      <c r="DE7" s="11" t="s">
        <v>31</v>
      </c>
      <c r="DF7" s="11" t="s">
        <v>32</v>
      </c>
      <c r="DG7" s="11" t="s">
        <v>33</v>
      </c>
      <c r="DH7" s="11" t="s">
        <v>34</v>
      </c>
      <c r="DI7" s="11" t="s">
        <v>35</v>
      </c>
      <c r="DJ7" s="11" t="s">
        <v>36</v>
      </c>
      <c r="DK7" s="11" t="s">
        <v>37</v>
      </c>
      <c r="DL7" s="11" t="s">
        <v>38</v>
      </c>
      <c r="DM7" s="100"/>
      <c r="DN7" s="11" t="s">
        <v>27</v>
      </c>
      <c r="DO7" s="11" t="s">
        <v>28</v>
      </c>
      <c r="DP7" s="11" t="s">
        <v>29</v>
      </c>
      <c r="DQ7" s="11" t="s">
        <v>30</v>
      </c>
      <c r="DR7" s="11" t="s">
        <v>31</v>
      </c>
      <c r="DS7" s="11" t="s">
        <v>32</v>
      </c>
      <c r="DT7" s="11" t="s">
        <v>33</v>
      </c>
      <c r="DU7" s="11" t="s">
        <v>34</v>
      </c>
      <c r="DV7" s="11" t="s">
        <v>35</v>
      </c>
      <c r="DW7" s="11" t="s">
        <v>36</v>
      </c>
      <c r="DX7" s="11" t="s">
        <v>37</v>
      </c>
      <c r="DY7" s="11" t="s">
        <v>38</v>
      </c>
      <c r="DZ7" s="100"/>
      <c r="EA7" s="11" t="s">
        <v>27</v>
      </c>
      <c r="EB7" s="11" t="s">
        <v>28</v>
      </c>
      <c r="EC7" s="11" t="s">
        <v>29</v>
      </c>
      <c r="ED7" s="11" t="s">
        <v>30</v>
      </c>
      <c r="EE7" s="11" t="s">
        <v>31</v>
      </c>
      <c r="EF7" s="11" t="s">
        <v>32</v>
      </c>
      <c r="EG7" s="11" t="s">
        <v>33</v>
      </c>
      <c r="EH7" s="11" t="s">
        <v>34</v>
      </c>
      <c r="EI7" s="11" t="s">
        <v>35</v>
      </c>
      <c r="EJ7" s="11" t="s">
        <v>36</v>
      </c>
      <c r="EK7" s="11" t="s">
        <v>37</v>
      </c>
      <c r="EL7" s="11" t="s">
        <v>38</v>
      </c>
      <c r="EM7" s="100"/>
      <c r="EN7" s="11" t="s">
        <v>27</v>
      </c>
      <c r="EO7" s="11" t="s">
        <v>28</v>
      </c>
      <c r="EP7" s="11" t="s">
        <v>29</v>
      </c>
      <c r="EQ7" s="11" t="s">
        <v>30</v>
      </c>
      <c r="ER7" s="11" t="s">
        <v>31</v>
      </c>
      <c r="ES7" s="11" t="s">
        <v>32</v>
      </c>
      <c r="ET7" s="11" t="s">
        <v>33</v>
      </c>
      <c r="EU7" s="11" t="s">
        <v>34</v>
      </c>
      <c r="EV7" s="11" t="s">
        <v>35</v>
      </c>
      <c r="EW7" s="11" t="s">
        <v>36</v>
      </c>
      <c r="EX7" s="11" t="s">
        <v>37</v>
      </c>
      <c r="EY7" s="11" t="s">
        <v>38</v>
      </c>
      <c r="EZ7" s="100"/>
    </row>
    <row r="8" spans="1:156" s="33" customFormat="1" ht="15" customHeight="1">
      <c r="B8" s="43" t="s">
        <v>79</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f>+AVERAGE(CN8:CY8)</f>
        <v>0.99227866103430618</v>
      </c>
      <c r="DA8" s="45">
        <v>0.999925806451613</v>
      </c>
      <c r="DB8" s="44">
        <v>0.99880000000000002</v>
      </c>
      <c r="DC8" s="44">
        <v>0.99875806451612892</v>
      </c>
      <c r="DD8" s="44">
        <v>0.99936333333333338</v>
      </c>
      <c r="DE8" s="44">
        <v>0.99212258064516123</v>
      </c>
      <c r="DF8" s="44">
        <v>0.99826333333333339</v>
      </c>
      <c r="DG8" s="44">
        <v>0.99939999999999996</v>
      </c>
      <c r="DH8" s="44">
        <v>0.99950000000000006</v>
      </c>
      <c r="DI8" s="44">
        <v>0.99980666666666673</v>
      </c>
      <c r="DJ8" s="44">
        <v>0.99829999999999997</v>
      </c>
      <c r="DK8" s="44">
        <v>0.99950000000000006</v>
      </c>
      <c r="DL8" s="44">
        <v>0.99399999999999999</v>
      </c>
      <c r="DM8" s="44">
        <f>+AVERAGE(DA8:DL8)</f>
        <v>0.99814498207885294</v>
      </c>
      <c r="DN8" s="45">
        <v>0.99790000000000001</v>
      </c>
      <c r="DO8" s="44">
        <v>0.98399999999999999</v>
      </c>
      <c r="DP8" s="44">
        <v>0.99939999999999996</v>
      </c>
      <c r="DQ8" s="45">
        <v>0.99980000000000002</v>
      </c>
      <c r="DR8" s="44">
        <v>0.99750000000000005</v>
      </c>
      <c r="DS8" s="44">
        <v>0.99980000000000002</v>
      </c>
      <c r="DT8" s="44">
        <v>0.99929999999999997</v>
      </c>
      <c r="DU8" s="44">
        <v>0.99950000000000006</v>
      </c>
      <c r="DV8" s="44">
        <v>0.99160000000000004</v>
      </c>
      <c r="DW8" s="44">
        <v>0.99939999999999996</v>
      </c>
      <c r="DX8" s="44">
        <v>0.99829999999999997</v>
      </c>
      <c r="DY8" s="44">
        <v>0.99650000000000005</v>
      </c>
      <c r="DZ8" s="44">
        <f t="shared" ref="DZ8:DZ13" si="1">+AVERAGE(DN8:DY8)</f>
        <v>0.99691666666666678</v>
      </c>
      <c r="EA8" s="45">
        <v>0.98919999999999997</v>
      </c>
      <c r="EB8" s="44">
        <v>0.99809999999999999</v>
      </c>
      <c r="EC8" s="44">
        <v>0.99270000000000003</v>
      </c>
      <c r="ED8" s="45">
        <v>0.99867000000000006</v>
      </c>
      <c r="EE8" s="45">
        <v>0.99970000000000003</v>
      </c>
      <c r="EF8" s="45">
        <v>0.99980000000000002</v>
      </c>
      <c r="EG8" s="44">
        <v>0.99920322580645138</v>
      </c>
      <c r="EH8" s="44">
        <v>0.99591935483870964</v>
      </c>
      <c r="EI8" s="44">
        <v>0.99958333333333338</v>
      </c>
      <c r="EJ8" s="44">
        <v>0.99302258064516136</v>
      </c>
      <c r="EK8" s="44">
        <v>0.99979333333333331</v>
      </c>
      <c r="EL8" s="44">
        <v>0.99908709677419349</v>
      </c>
      <c r="EM8" s="44">
        <f t="shared" ref="EM8:EM13" si="2">+AVERAGE(EA8:EL8)</f>
        <v>0.99706491039426526</v>
      </c>
      <c r="EN8" s="45">
        <v>0.99913870967741958</v>
      </c>
      <c r="EO8" s="44">
        <v>0.99497857142857149</v>
      </c>
      <c r="EP8" s="44"/>
      <c r="EQ8" s="45"/>
      <c r="ER8" s="45"/>
      <c r="ES8" s="45"/>
      <c r="ET8" s="44"/>
      <c r="EU8" s="44"/>
      <c r="EV8" s="44"/>
      <c r="EW8" s="44"/>
      <c r="EX8" s="44"/>
      <c r="EY8" s="44"/>
      <c r="EZ8" s="44">
        <f t="shared" ref="EZ8:EZ13" si="3">+AVERAGE(EN8:EY8)</f>
        <v>0.99705864055299553</v>
      </c>
    </row>
    <row r="9" spans="1:156" s="33" customFormat="1" ht="15" customHeight="1">
      <c r="B9" s="43" t="s">
        <v>80</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4">+AVERAGE(CA9:CL9)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f t="shared" ref="CZ9:CZ13" si="5">+AVERAGE(CN9:CY9)</f>
        <v>0.95037929723502301</v>
      </c>
      <c r="DA9" s="45">
        <v>0.98060967741935501</v>
      </c>
      <c r="DB9" s="44">
        <v>0.97219999999999995</v>
      </c>
      <c r="DC9" s="44">
        <v>0.96258064516129049</v>
      </c>
      <c r="DD9" s="44">
        <v>0.96232333333333342</v>
      </c>
      <c r="DE9" s="44">
        <v>0.95664193548387078</v>
      </c>
      <c r="DF9" s="44">
        <v>0.9614166666666667</v>
      </c>
      <c r="DG9" s="44">
        <v>0.96740000000000004</v>
      </c>
      <c r="DH9" s="44">
        <v>0.9587</v>
      </c>
      <c r="DI9" s="44">
        <v>0.95470666666666659</v>
      </c>
      <c r="DJ9" s="44">
        <v>0.93240000000000001</v>
      </c>
      <c r="DK9" s="44">
        <v>0.91249999999999998</v>
      </c>
      <c r="DL9" s="44">
        <v>0.90890000000000004</v>
      </c>
      <c r="DM9" s="44">
        <f t="shared" ref="DM9:DM13" si="6">+AVERAGE(DA9:DL9)</f>
        <v>0.95253157706093194</v>
      </c>
      <c r="DN9" s="45">
        <v>0.93859999999999999</v>
      </c>
      <c r="DO9" s="44">
        <v>0.90600000000000003</v>
      </c>
      <c r="DP9" s="44">
        <v>0.92310000000000003</v>
      </c>
      <c r="DQ9" s="45">
        <v>0.95069999999999999</v>
      </c>
      <c r="DR9" s="44">
        <v>0.93830000000000002</v>
      </c>
      <c r="DS9" s="44">
        <v>0.91959999999999997</v>
      </c>
      <c r="DT9" s="44">
        <v>0.92330000000000001</v>
      </c>
      <c r="DU9" s="44">
        <v>0.9375</v>
      </c>
      <c r="DV9" s="44">
        <v>0.90600000000000003</v>
      </c>
      <c r="DW9" s="44">
        <v>0.93189999999999995</v>
      </c>
      <c r="DX9" s="44">
        <v>0.92789999999999995</v>
      </c>
      <c r="DY9" s="44">
        <v>0.94820000000000004</v>
      </c>
      <c r="DZ9" s="44">
        <f t="shared" si="1"/>
        <v>0.9292583333333333</v>
      </c>
      <c r="EA9" s="45">
        <v>0.94350000000000001</v>
      </c>
      <c r="EB9" s="44">
        <v>0.93710000000000004</v>
      </c>
      <c r="EC9" s="44">
        <v>0.93840000000000001</v>
      </c>
      <c r="ED9" s="45">
        <v>0.92640333333333325</v>
      </c>
      <c r="EE9" s="45">
        <v>0.94179999999999997</v>
      </c>
      <c r="EF9" s="45">
        <v>0.94410000000000005</v>
      </c>
      <c r="EG9" s="44">
        <v>0.92742735961768186</v>
      </c>
      <c r="EH9" s="44">
        <v>0.91484516129032256</v>
      </c>
      <c r="EI9" s="44">
        <v>0.91154333333333326</v>
      </c>
      <c r="EJ9" s="44">
        <v>0.93551290322580638</v>
      </c>
      <c r="EK9" s="44">
        <v>0.94373333333333309</v>
      </c>
      <c r="EL9" s="44">
        <v>0.93420000000000014</v>
      </c>
      <c r="EM9" s="44">
        <f t="shared" si="2"/>
        <v>0.93321378534448407</v>
      </c>
      <c r="EN9" s="45">
        <v>0.93994838709677431</v>
      </c>
      <c r="EO9" s="44">
        <v>0.91587142857142878</v>
      </c>
      <c r="EP9" s="44"/>
      <c r="EQ9" s="45"/>
      <c r="ER9" s="45"/>
      <c r="ES9" s="45"/>
      <c r="ET9" s="44"/>
      <c r="EU9" s="44"/>
      <c r="EV9" s="44"/>
      <c r="EW9" s="44"/>
      <c r="EX9" s="44"/>
      <c r="EY9" s="44"/>
      <c r="EZ9" s="44">
        <f t="shared" si="3"/>
        <v>0.92790990783410154</v>
      </c>
    </row>
    <row r="10" spans="1:156" s="33" customFormat="1" ht="15" customHeight="1">
      <c r="B10" s="43" t="s">
        <v>81</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4"/>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f t="shared" si="5"/>
        <v>0.89559343990602291</v>
      </c>
      <c r="DA10" s="45">
        <v>0.93706766494684179</v>
      </c>
      <c r="DB10" s="44">
        <v>0.94431830102767589</v>
      </c>
      <c r="DC10" s="44">
        <v>0.93955377161598075</v>
      </c>
      <c r="DD10" s="44">
        <v>0.92768856837606828</v>
      </c>
      <c r="DE10" s="44">
        <v>0.91887784009971507</v>
      </c>
      <c r="DF10" s="44">
        <v>0.91484044774669759</v>
      </c>
      <c r="DG10" s="44">
        <v>0.93450000000000011</v>
      </c>
      <c r="DH10" s="44">
        <v>0.93609999999999993</v>
      </c>
      <c r="DI10" s="44">
        <v>0.62393521283173969</v>
      </c>
      <c r="DJ10" s="44">
        <v>0.6213333333333334</v>
      </c>
      <c r="DK10" s="44">
        <v>0.93130000000000002</v>
      </c>
      <c r="DL10" s="44">
        <v>0.62139999999999995</v>
      </c>
      <c r="DM10" s="44">
        <f t="shared" si="6"/>
        <v>0.85424292833150428</v>
      </c>
      <c r="DN10" s="45">
        <v>0.92805000000000004</v>
      </c>
      <c r="DO10" s="44">
        <v>0.92389999999999994</v>
      </c>
      <c r="DP10" s="44">
        <v>0.92114999999999991</v>
      </c>
      <c r="DQ10" s="45">
        <v>0.92254999999999998</v>
      </c>
      <c r="DR10" s="44">
        <v>0.91695000000000004</v>
      </c>
      <c r="DS10" s="44">
        <v>0.91435</v>
      </c>
      <c r="DT10" s="44">
        <v>0.91579999999999995</v>
      </c>
      <c r="DU10" s="44">
        <v>0.92220000000000002</v>
      </c>
      <c r="DV10" s="44">
        <v>0.92864999999999998</v>
      </c>
      <c r="DW10" s="44">
        <v>0.93210000000000004</v>
      </c>
      <c r="DX10" s="44">
        <v>0.93769999999999998</v>
      </c>
      <c r="DY10" s="44">
        <v>0.94935000000000003</v>
      </c>
      <c r="DZ10" s="44">
        <f t="shared" si="1"/>
        <v>0.92606250000000001</v>
      </c>
      <c r="EA10" s="45">
        <v>0.93730000000000002</v>
      </c>
      <c r="EB10" s="44">
        <v>0.92854196382428944</v>
      </c>
      <c r="EC10" s="44">
        <v>0.92820000000000003</v>
      </c>
      <c r="ED10" s="45">
        <v>0.93894436177248664</v>
      </c>
      <c r="EE10" s="45">
        <v>0.92949999999999999</v>
      </c>
      <c r="EF10" s="45">
        <v>0.90629999999999999</v>
      </c>
      <c r="EG10" s="44">
        <v>0.90593952618763662</v>
      </c>
      <c r="EH10" s="44">
        <v>0.9105608360042734</v>
      </c>
      <c r="EI10" s="44">
        <v>0.91546425067987558</v>
      </c>
      <c r="EJ10" s="44">
        <v>0.92642570661896251</v>
      </c>
      <c r="EK10" s="44">
        <v>0.92251486560314688</v>
      </c>
      <c r="EL10" s="44">
        <v>0.92008253812160079</v>
      </c>
      <c r="EM10" s="44">
        <f t="shared" si="2"/>
        <v>0.92248117073435587</v>
      </c>
      <c r="EN10" s="45">
        <v>0.91578033945221449</v>
      </c>
      <c r="EO10" s="44">
        <v>0.9215295296717172</v>
      </c>
      <c r="EP10" s="44"/>
      <c r="EQ10" s="45"/>
      <c r="ER10" s="45"/>
      <c r="ES10" s="45"/>
      <c r="ET10" s="44"/>
      <c r="EU10" s="44"/>
      <c r="EV10" s="44"/>
      <c r="EW10" s="44"/>
      <c r="EX10" s="44"/>
      <c r="EY10" s="44"/>
      <c r="EZ10" s="44">
        <f t="shared" si="3"/>
        <v>0.9186549345619659</v>
      </c>
    </row>
    <row r="11" spans="1:156" s="33" customFormat="1" ht="15" customHeight="1">
      <c r="B11" s="43" t="s">
        <v>82</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4"/>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f t="shared" si="5"/>
        <v>0.90566298878205131</v>
      </c>
      <c r="DA11" s="45">
        <v>0.94117801282051283</v>
      </c>
      <c r="DB11" s="44">
        <v>0.94431682692307661</v>
      </c>
      <c r="DC11" s="44">
        <v>0.93906442307692295</v>
      </c>
      <c r="DD11" s="44">
        <v>0.92664519230769216</v>
      </c>
      <c r="DE11" s="44">
        <v>0.91746009615384616</v>
      </c>
      <c r="DF11" s="44">
        <v>0.91060576923076952</v>
      </c>
      <c r="DG11" s="44">
        <v>0.93200000000000005</v>
      </c>
      <c r="DH11" s="44">
        <v>0.93259999999999998</v>
      </c>
      <c r="DI11" s="44">
        <v>0.93353153846153858</v>
      </c>
      <c r="DJ11" s="44">
        <v>0.92869999999999997</v>
      </c>
      <c r="DK11" s="44">
        <v>0.93030000000000002</v>
      </c>
      <c r="DL11" s="44">
        <v>0.93069999999999997</v>
      </c>
      <c r="DM11" s="44">
        <f t="shared" si="6"/>
        <v>0.93059182158119658</v>
      </c>
      <c r="DN11" s="45">
        <v>0.92610000000000003</v>
      </c>
      <c r="DO11" s="44">
        <v>0.9204</v>
      </c>
      <c r="DP11" s="44">
        <v>0.91639999999999999</v>
      </c>
      <c r="DQ11" s="45">
        <v>0.91910000000000003</v>
      </c>
      <c r="DR11" s="44">
        <v>0.91800000000000004</v>
      </c>
      <c r="DS11" s="44">
        <v>0.91690000000000005</v>
      </c>
      <c r="DT11" s="44">
        <v>0.92259999999999998</v>
      </c>
      <c r="DU11" s="44">
        <v>0.93430000000000002</v>
      </c>
      <c r="DV11" s="44">
        <v>0.9375</v>
      </c>
      <c r="DW11" s="44">
        <v>0.93920000000000003</v>
      </c>
      <c r="DX11" s="44">
        <v>0.94489999999999996</v>
      </c>
      <c r="DY11" s="44">
        <v>0.95240000000000002</v>
      </c>
      <c r="DZ11" s="44">
        <f t="shared" si="1"/>
        <v>0.92898333333333349</v>
      </c>
      <c r="EA11" s="45">
        <v>0.93779999999999997</v>
      </c>
      <c r="EB11" s="44">
        <v>0.93031500000000011</v>
      </c>
      <c r="EC11" s="44">
        <v>0.93420000000000003</v>
      </c>
      <c r="ED11" s="45">
        <v>0.93971874999999983</v>
      </c>
      <c r="EE11" s="45">
        <v>0.93420000000000003</v>
      </c>
      <c r="EF11" s="45">
        <v>0.89439999999999997</v>
      </c>
      <c r="EG11" s="44">
        <v>0.901373076923077</v>
      </c>
      <c r="EH11" s="44">
        <v>0.91056576923076926</v>
      </c>
      <c r="EI11" s="44">
        <v>0.91639567307692316</v>
      </c>
      <c r="EJ11" s="44">
        <v>0.92339269230769239</v>
      </c>
      <c r="EK11" s="44">
        <v>0.91929038461538481</v>
      </c>
      <c r="EL11" s="44">
        <v>0.9170408653846156</v>
      </c>
      <c r="EM11" s="44">
        <f t="shared" si="2"/>
        <v>0.92155768429487184</v>
      </c>
      <c r="EN11" s="45">
        <v>0.91171730769230785</v>
      </c>
      <c r="EO11" s="44">
        <v>0.91629375000000013</v>
      </c>
      <c r="EP11" s="44"/>
      <c r="EQ11" s="45"/>
      <c r="ER11" s="45"/>
      <c r="ES11" s="45"/>
      <c r="ET11" s="44"/>
      <c r="EU11" s="44"/>
      <c r="EV11" s="44"/>
      <c r="EW11" s="44"/>
      <c r="EX11" s="44"/>
      <c r="EY11" s="44"/>
      <c r="EZ11" s="44">
        <f t="shared" si="3"/>
        <v>0.91400552884615394</v>
      </c>
    </row>
    <row r="12" spans="1:156" s="33" customFormat="1" ht="15" customHeight="1">
      <c r="B12" s="43" t="s">
        <v>83</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4"/>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f t="shared" si="5"/>
        <v>0.88552389102999429</v>
      </c>
      <c r="DA12" s="45">
        <v>0.93295731707317076</v>
      </c>
      <c r="DB12" s="44">
        <v>0.94431977513227527</v>
      </c>
      <c r="DC12" s="44">
        <v>0.94004312015503855</v>
      </c>
      <c r="DD12" s="44">
        <v>0.9287319444444444</v>
      </c>
      <c r="DE12" s="44">
        <v>0.92029558404558409</v>
      </c>
      <c r="DF12" s="44">
        <v>0.91907512626262577</v>
      </c>
      <c r="DG12" s="44">
        <v>0.93700000000000006</v>
      </c>
      <c r="DH12" s="44">
        <v>0.93959999999999999</v>
      </c>
      <c r="DI12" s="44">
        <v>0.93720123106060593</v>
      </c>
      <c r="DJ12" s="44">
        <v>0.93410000000000004</v>
      </c>
      <c r="DK12" s="44">
        <v>0.93230000000000002</v>
      </c>
      <c r="DL12" s="44">
        <v>0.9325</v>
      </c>
      <c r="DM12" s="44">
        <f t="shared" si="6"/>
        <v>0.93317700818114524</v>
      </c>
      <c r="DN12" s="45">
        <v>0.93</v>
      </c>
      <c r="DO12" s="44">
        <v>0.9274</v>
      </c>
      <c r="DP12" s="44">
        <v>0.92589999999999995</v>
      </c>
      <c r="DQ12" s="45">
        <v>0.92600000000000005</v>
      </c>
      <c r="DR12" s="44">
        <v>0.91590000000000005</v>
      </c>
      <c r="DS12" s="44">
        <v>0.91180000000000005</v>
      </c>
      <c r="DT12" s="44">
        <v>0.90900000000000003</v>
      </c>
      <c r="DU12" s="44">
        <v>0.91010000000000002</v>
      </c>
      <c r="DV12" s="44">
        <v>0.91979999999999995</v>
      </c>
      <c r="DW12" s="44">
        <v>0.92500000000000004</v>
      </c>
      <c r="DX12" s="44">
        <v>0.93049999999999999</v>
      </c>
      <c r="DY12" s="44">
        <v>0.94630000000000003</v>
      </c>
      <c r="DZ12" s="44">
        <f t="shared" si="1"/>
        <v>0.92314166666666686</v>
      </c>
      <c r="EA12" s="45">
        <v>0.93679999999999997</v>
      </c>
      <c r="EB12" s="44">
        <v>0.92676892764857877</v>
      </c>
      <c r="EC12" s="44">
        <v>0.92210000000000003</v>
      </c>
      <c r="ED12" s="45">
        <v>0.93816997354497345</v>
      </c>
      <c r="EE12" s="45">
        <v>0.92479999999999996</v>
      </c>
      <c r="EF12" s="45">
        <v>0.91830000000000001</v>
      </c>
      <c r="EG12" s="44">
        <v>0.91050597545219614</v>
      </c>
      <c r="EH12" s="44">
        <v>0.91055590277777765</v>
      </c>
      <c r="EI12" s="44">
        <v>0.91453282828282811</v>
      </c>
      <c r="EJ12" s="44">
        <v>0.92945872093023252</v>
      </c>
      <c r="EK12" s="44">
        <v>0.92573934659090895</v>
      </c>
      <c r="EL12" s="44">
        <v>0.92312421085858598</v>
      </c>
      <c r="EM12" s="44">
        <f t="shared" si="2"/>
        <v>0.92340465717384002</v>
      </c>
      <c r="EN12" s="45">
        <v>0.91984337121212112</v>
      </c>
      <c r="EO12" s="44">
        <v>0.92676530934343415</v>
      </c>
      <c r="EP12" s="44"/>
      <c r="EQ12" s="45"/>
      <c r="ER12" s="45"/>
      <c r="ES12" s="45"/>
      <c r="ET12" s="44"/>
      <c r="EU12" s="44"/>
      <c r="EV12" s="44"/>
      <c r="EW12" s="44"/>
      <c r="EX12" s="44"/>
      <c r="EY12" s="44"/>
      <c r="EZ12" s="44">
        <f t="shared" si="3"/>
        <v>0.92330434027777764</v>
      </c>
    </row>
    <row r="13" spans="1:156" s="33" customFormat="1" ht="15" customHeight="1">
      <c r="B13" s="43" t="s">
        <v>84</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85</v>
      </c>
      <c r="CD13" s="44" t="s">
        <v>85</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4"/>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f t="shared" si="5"/>
        <v>8.5422309286201526E-4</v>
      </c>
      <c r="DA13" s="45"/>
      <c r="DB13" s="44"/>
      <c r="DC13" s="44">
        <v>3.5000000000000001E-3</v>
      </c>
      <c r="DD13" s="44">
        <v>2.2361890479742617E-3</v>
      </c>
      <c r="DE13" s="44">
        <v>1.32317821526515E-3</v>
      </c>
      <c r="DF13" s="44">
        <v>3.1534725725946987E-3</v>
      </c>
      <c r="DG13" s="44">
        <v>1.1877943125417E-3</v>
      </c>
      <c r="DH13" s="44">
        <v>1.5166642448004759E-3</v>
      </c>
      <c r="DI13" s="44">
        <v>1.0728689730744802E-3</v>
      </c>
      <c r="DJ13" s="44">
        <v>1.1999999999999999E-3</v>
      </c>
      <c r="DK13" s="44">
        <v>8.0000000000000004E-4</v>
      </c>
      <c r="DL13" s="44">
        <v>1E-3</v>
      </c>
      <c r="DM13" s="44">
        <f t="shared" si="6"/>
        <v>1.6990167366250767E-3</v>
      </c>
      <c r="DN13" s="45">
        <v>5.9999999999999995E-4</v>
      </c>
      <c r="DO13" s="44">
        <v>8.0000000000000004E-4</v>
      </c>
      <c r="DP13" s="44">
        <v>8.0000000000000004E-4</v>
      </c>
      <c r="DQ13" s="45">
        <v>5.0000000000000001E-4</v>
      </c>
      <c r="DR13" s="44">
        <v>7.0566733760002312E-4</v>
      </c>
      <c r="DS13" s="44">
        <v>5.0000000000000001E-4</v>
      </c>
      <c r="DT13" s="44">
        <v>5.9999999999999995E-4</v>
      </c>
      <c r="DU13" s="44">
        <v>6.9999999999999999E-4</v>
      </c>
      <c r="DV13" s="44">
        <v>5.0000000000000001E-4</v>
      </c>
      <c r="DW13" s="44">
        <v>5.9999999999999995E-4</v>
      </c>
      <c r="DX13" s="44">
        <v>5.0000000000000001E-4</v>
      </c>
      <c r="DY13" s="44">
        <v>5.8354327663669896E-4</v>
      </c>
      <c r="DZ13" s="44">
        <f t="shared" si="1"/>
        <v>6.1576755118639354E-4</v>
      </c>
      <c r="EA13" s="45">
        <v>5.0000000000000001E-4</v>
      </c>
      <c r="EB13" s="44">
        <v>7.3388170656066905E-4</v>
      </c>
      <c r="EC13" s="44">
        <v>4.0000000000000002E-4</v>
      </c>
      <c r="ED13" s="45">
        <v>6.0413276306974298E-4</v>
      </c>
      <c r="EE13" s="45">
        <v>5.9999999999999995E-4</v>
      </c>
      <c r="EF13" s="45">
        <v>8.9999999999999998E-4</v>
      </c>
      <c r="EG13" s="44">
        <v>6.2955769613708698E-4</v>
      </c>
      <c r="EH13" s="44">
        <v>8.6445046623789595E-4</v>
      </c>
      <c r="EI13" s="44">
        <v>5.8541937601612102E-4</v>
      </c>
      <c r="EJ13" s="44">
        <v>1.06315224311564E-3</v>
      </c>
      <c r="EK13" s="44">
        <v>7.6016211978648096E-4</v>
      </c>
      <c r="EL13" s="44">
        <v>7.4731257483698105E-4</v>
      </c>
      <c r="EM13" s="44">
        <f t="shared" si="2"/>
        <v>6.9900574548005143E-4</v>
      </c>
      <c r="EN13" s="45">
        <v>1.08176201705749E-3</v>
      </c>
      <c r="EO13" s="44">
        <v>8.9999999999999998E-4</v>
      </c>
      <c r="EP13" s="44"/>
      <c r="EQ13" s="45"/>
      <c r="ER13" s="45"/>
      <c r="ES13" s="45"/>
      <c r="ET13" s="44"/>
      <c r="EU13" s="44"/>
      <c r="EV13" s="44"/>
      <c r="EW13" s="44"/>
      <c r="EX13" s="44"/>
      <c r="EY13" s="44"/>
      <c r="EZ13" s="44">
        <f t="shared" si="3"/>
        <v>9.9088100852874486E-4</v>
      </c>
    </row>
    <row r="14" spans="1:156" s="33" customFormat="1" ht="15" customHeight="1">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56" s="33" customFormat="1" ht="15" customHeight="1">
      <c r="B15" s="40" t="s">
        <v>86</v>
      </c>
      <c r="C15" s="41"/>
    </row>
    <row r="16" spans="1:156" s="3" customFormat="1" ht="15">
      <c r="B16" s="104" t="s">
        <v>12</v>
      </c>
      <c r="C16" s="98">
        <v>2013</v>
      </c>
      <c r="D16" s="98"/>
      <c r="E16" s="98"/>
      <c r="F16" s="98">
        <v>2014</v>
      </c>
      <c r="G16" s="98"/>
      <c r="H16" s="98"/>
      <c r="I16" s="98"/>
      <c r="J16" s="98"/>
      <c r="K16" s="98"/>
      <c r="L16" s="98"/>
      <c r="M16" s="98"/>
      <c r="N16" s="98"/>
      <c r="O16" s="98"/>
      <c r="P16" s="98"/>
      <c r="Q16" s="98"/>
      <c r="R16" s="98">
        <v>2015</v>
      </c>
      <c r="S16" s="98"/>
      <c r="T16" s="98"/>
      <c r="U16" s="98"/>
      <c r="V16" s="98"/>
      <c r="W16" s="98"/>
      <c r="X16" s="98"/>
      <c r="Y16" s="98"/>
      <c r="Z16" s="98"/>
      <c r="AA16" s="98"/>
      <c r="AB16" s="98"/>
      <c r="AC16" s="98"/>
      <c r="AD16" s="98">
        <v>2016</v>
      </c>
      <c r="AE16" s="98"/>
      <c r="AF16" s="98"/>
      <c r="AG16" s="98"/>
      <c r="AH16" s="98"/>
      <c r="AI16" s="98"/>
      <c r="AJ16" s="98"/>
      <c r="AK16" s="98"/>
      <c r="AL16" s="98"/>
      <c r="AM16" s="98"/>
      <c r="AN16" s="98"/>
      <c r="AO16" s="98"/>
      <c r="AP16" s="98">
        <v>2017</v>
      </c>
      <c r="AQ16" s="98"/>
      <c r="AR16" s="98"/>
      <c r="AS16" s="98"/>
      <c r="AT16" s="98"/>
      <c r="AU16" s="98"/>
      <c r="AV16" s="98"/>
      <c r="AW16" s="98"/>
      <c r="AX16" s="98"/>
      <c r="AY16" s="98"/>
      <c r="AZ16" s="98"/>
      <c r="BA16" s="98"/>
      <c r="BB16" s="98">
        <v>2018</v>
      </c>
      <c r="BC16" s="98"/>
      <c r="BD16" s="98"/>
      <c r="BE16" s="98"/>
      <c r="BF16" s="98"/>
      <c r="BG16" s="98"/>
      <c r="BH16" s="98"/>
      <c r="BI16" s="98"/>
      <c r="BJ16" s="98"/>
      <c r="BK16" s="98"/>
      <c r="BL16" s="98"/>
      <c r="BM16" s="98"/>
      <c r="BN16" s="98">
        <v>2019</v>
      </c>
      <c r="BO16" s="98"/>
      <c r="BP16" s="98"/>
      <c r="BQ16" s="98"/>
      <c r="BR16" s="98"/>
      <c r="BS16" s="98"/>
      <c r="BT16" s="98"/>
      <c r="BU16" s="98"/>
      <c r="BV16" s="98"/>
      <c r="BW16" s="98"/>
      <c r="BX16" s="98"/>
      <c r="BY16" s="98"/>
      <c r="BZ16" s="99" t="s">
        <v>20</v>
      </c>
      <c r="CA16" s="98">
        <v>2020</v>
      </c>
      <c r="CB16" s="98"/>
      <c r="CC16" s="98"/>
      <c r="CD16" s="98"/>
      <c r="CE16" s="98"/>
      <c r="CF16" s="98"/>
      <c r="CG16" s="98"/>
      <c r="CH16" s="98"/>
      <c r="CI16" s="98"/>
      <c r="CJ16" s="98"/>
      <c r="CK16" s="98"/>
      <c r="CL16" s="98"/>
      <c r="CM16" s="99" t="s">
        <v>21</v>
      </c>
      <c r="CN16" s="98">
        <v>2021</v>
      </c>
      <c r="CO16" s="98"/>
      <c r="CP16" s="98"/>
      <c r="CQ16" s="98"/>
      <c r="CR16" s="98"/>
      <c r="CS16" s="98"/>
      <c r="CT16" s="98"/>
      <c r="CU16" s="98"/>
      <c r="CV16" s="98"/>
      <c r="CW16" s="98"/>
      <c r="CX16" s="98"/>
      <c r="CY16" s="98"/>
      <c r="CZ16" s="99" t="s">
        <v>22</v>
      </c>
      <c r="DA16" s="98">
        <v>2022</v>
      </c>
      <c r="DB16" s="98"/>
      <c r="DC16" s="98"/>
      <c r="DD16" s="98"/>
      <c r="DE16" s="98"/>
      <c r="DF16" s="98"/>
      <c r="DG16" s="98"/>
      <c r="DH16" s="98"/>
      <c r="DI16" s="98"/>
      <c r="DJ16" s="98"/>
      <c r="DK16" s="98"/>
      <c r="DL16" s="98"/>
      <c r="DM16" s="99" t="s">
        <v>23</v>
      </c>
      <c r="DN16" s="98">
        <v>2023</v>
      </c>
      <c r="DO16" s="98"/>
      <c r="DP16" s="98"/>
      <c r="DQ16" s="98"/>
      <c r="DR16" s="98"/>
      <c r="DS16" s="98"/>
      <c r="DT16" s="98"/>
      <c r="DU16" s="98"/>
      <c r="DV16" s="98"/>
      <c r="DW16" s="98"/>
      <c r="DX16" s="98"/>
      <c r="DY16" s="98"/>
      <c r="DZ16" s="99" t="s">
        <v>24</v>
      </c>
      <c r="EA16" s="98">
        <v>2024</v>
      </c>
      <c r="EB16" s="98"/>
      <c r="EC16" s="98"/>
      <c r="ED16" s="98"/>
      <c r="EE16" s="98"/>
      <c r="EF16" s="98"/>
      <c r="EG16" s="98"/>
      <c r="EH16" s="98"/>
      <c r="EI16" s="98"/>
      <c r="EJ16" s="98"/>
      <c r="EK16" s="98"/>
      <c r="EL16" s="98"/>
      <c r="EM16" s="99" t="s">
        <v>25</v>
      </c>
      <c r="EN16" s="98">
        <v>2025</v>
      </c>
      <c r="EO16" s="98"/>
      <c r="EP16" s="98"/>
      <c r="EQ16" s="98"/>
      <c r="ER16" s="98"/>
      <c r="ES16" s="98"/>
      <c r="ET16" s="98"/>
      <c r="EU16" s="98"/>
      <c r="EV16" s="98"/>
      <c r="EW16" s="98"/>
      <c r="EX16" s="98"/>
      <c r="EY16" s="98"/>
      <c r="EZ16" s="99" t="s">
        <v>26</v>
      </c>
    </row>
    <row r="17" spans="2:156" s="3" customFormat="1" ht="30">
      <c r="B17" s="105"/>
      <c r="C17" s="11" t="s">
        <v>36</v>
      </c>
      <c r="D17" s="11" t="s">
        <v>37</v>
      </c>
      <c r="E17" s="11" t="s">
        <v>38</v>
      </c>
      <c r="F17" s="11" t="s">
        <v>27</v>
      </c>
      <c r="G17" s="11" t="s">
        <v>28</v>
      </c>
      <c r="H17" s="11" t="s">
        <v>29</v>
      </c>
      <c r="I17" s="11" t="s">
        <v>30</v>
      </c>
      <c r="J17" s="11" t="s">
        <v>31</v>
      </c>
      <c r="K17" s="11" t="s">
        <v>32</v>
      </c>
      <c r="L17" s="11" t="s">
        <v>33</v>
      </c>
      <c r="M17" s="11" t="s">
        <v>34</v>
      </c>
      <c r="N17" s="11" t="s">
        <v>35</v>
      </c>
      <c r="O17" s="11" t="s">
        <v>36</v>
      </c>
      <c r="P17" s="11" t="s">
        <v>37</v>
      </c>
      <c r="Q17" s="11" t="s">
        <v>38</v>
      </c>
      <c r="R17" s="11" t="s">
        <v>27</v>
      </c>
      <c r="S17" s="11" t="s">
        <v>28</v>
      </c>
      <c r="T17" s="11" t="s">
        <v>29</v>
      </c>
      <c r="U17" s="11" t="s">
        <v>30</v>
      </c>
      <c r="V17" s="11" t="s">
        <v>31</v>
      </c>
      <c r="W17" s="11" t="s">
        <v>32</v>
      </c>
      <c r="X17" s="11" t="s">
        <v>33</v>
      </c>
      <c r="Y17" s="11" t="s">
        <v>34</v>
      </c>
      <c r="Z17" s="11" t="s">
        <v>35</v>
      </c>
      <c r="AA17" s="11" t="s">
        <v>36</v>
      </c>
      <c r="AB17" s="11" t="s">
        <v>37</v>
      </c>
      <c r="AC17" s="11" t="s">
        <v>38</v>
      </c>
      <c r="AD17" s="11" t="s">
        <v>27</v>
      </c>
      <c r="AE17" s="11" t="s">
        <v>28</v>
      </c>
      <c r="AF17" s="11" t="s">
        <v>29</v>
      </c>
      <c r="AG17" s="11" t="s">
        <v>30</v>
      </c>
      <c r="AH17" s="11" t="s">
        <v>31</v>
      </c>
      <c r="AI17" s="11" t="s">
        <v>32</v>
      </c>
      <c r="AJ17" s="11" t="s">
        <v>33</v>
      </c>
      <c r="AK17" s="11" t="s">
        <v>34</v>
      </c>
      <c r="AL17" s="11" t="s">
        <v>35</v>
      </c>
      <c r="AM17" s="11" t="s">
        <v>36</v>
      </c>
      <c r="AN17" s="11" t="s">
        <v>37</v>
      </c>
      <c r="AO17" s="11" t="s">
        <v>38</v>
      </c>
      <c r="AP17" s="11" t="s">
        <v>27</v>
      </c>
      <c r="AQ17" s="11" t="s">
        <v>28</v>
      </c>
      <c r="AR17" s="11" t="s">
        <v>29</v>
      </c>
      <c r="AS17" s="11" t="s">
        <v>30</v>
      </c>
      <c r="AT17" s="11" t="s">
        <v>31</v>
      </c>
      <c r="AU17" s="11" t="s">
        <v>32</v>
      </c>
      <c r="AV17" s="11" t="s">
        <v>33</v>
      </c>
      <c r="AW17" s="11" t="s">
        <v>34</v>
      </c>
      <c r="AX17" s="11" t="s">
        <v>35</v>
      </c>
      <c r="AY17" s="11" t="s">
        <v>36</v>
      </c>
      <c r="AZ17" s="11" t="s">
        <v>37</v>
      </c>
      <c r="BA17" s="11" t="s">
        <v>38</v>
      </c>
      <c r="BB17" s="11" t="s">
        <v>27</v>
      </c>
      <c r="BC17" s="11" t="s">
        <v>28</v>
      </c>
      <c r="BD17" s="11" t="s">
        <v>29</v>
      </c>
      <c r="BE17" s="11" t="s">
        <v>30</v>
      </c>
      <c r="BF17" s="11" t="s">
        <v>31</v>
      </c>
      <c r="BG17" s="11" t="s">
        <v>32</v>
      </c>
      <c r="BH17" s="11" t="s">
        <v>33</v>
      </c>
      <c r="BI17" s="11" t="s">
        <v>34</v>
      </c>
      <c r="BJ17" s="11" t="s">
        <v>35</v>
      </c>
      <c r="BK17" s="11" t="s">
        <v>36</v>
      </c>
      <c r="BL17" s="11" t="s">
        <v>37</v>
      </c>
      <c r="BM17" s="11" t="s">
        <v>38</v>
      </c>
      <c r="BN17" s="11" t="s">
        <v>27</v>
      </c>
      <c r="BO17" s="11" t="s">
        <v>28</v>
      </c>
      <c r="BP17" s="11" t="s">
        <v>29</v>
      </c>
      <c r="BQ17" s="11" t="s">
        <v>30</v>
      </c>
      <c r="BR17" s="11" t="s">
        <v>31</v>
      </c>
      <c r="BS17" s="11" t="s">
        <v>32</v>
      </c>
      <c r="BT17" s="11" t="s">
        <v>33</v>
      </c>
      <c r="BU17" s="11" t="s">
        <v>34</v>
      </c>
      <c r="BV17" s="11" t="s">
        <v>35</v>
      </c>
      <c r="BW17" s="11" t="s">
        <v>36</v>
      </c>
      <c r="BX17" s="11" t="s">
        <v>37</v>
      </c>
      <c r="BY17" s="11" t="s">
        <v>38</v>
      </c>
      <c r="BZ17" s="100"/>
      <c r="CA17" s="11" t="s">
        <v>27</v>
      </c>
      <c r="CB17" s="11" t="s">
        <v>28</v>
      </c>
      <c r="CC17" s="11" t="s">
        <v>29</v>
      </c>
      <c r="CD17" s="11" t="s">
        <v>30</v>
      </c>
      <c r="CE17" s="11" t="s">
        <v>31</v>
      </c>
      <c r="CF17" s="11" t="s">
        <v>32</v>
      </c>
      <c r="CG17" s="11" t="s">
        <v>33</v>
      </c>
      <c r="CH17" s="11" t="s">
        <v>34</v>
      </c>
      <c r="CI17" s="11" t="s">
        <v>35</v>
      </c>
      <c r="CJ17" s="11" t="s">
        <v>36</v>
      </c>
      <c r="CK17" s="11" t="s">
        <v>37</v>
      </c>
      <c r="CL17" s="11" t="s">
        <v>38</v>
      </c>
      <c r="CM17" s="100"/>
      <c r="CN17" s="11" t="s">
        <v>27</v>
      </c>
      <c r="CO17" s="11" t="s">
        <v>28</v>
      </c>
      <c r="CP17" s="11" t="s">
        <v>29</v>
      </c>
      <c r="CQ17" s="11" t="s">
        <v>30</v>
      </c>
      <c r="CR17" s="11" t="s">
        <v>31</v>
      </c>
      <c r="CS17" s="11" t="s">
        <v>32</v>
      </c>
      <c r="CT17" s="11" t="s">
        <v>33</v>
      </c>
      <c r="CU17" s="11" t="s">
        <v>34</v>
      </c>
      <c r="CV17" s="11" t="s">
        <v>35</v>
      </c>
      <c r="CW17" s="11" t="s">
        <v>36</v>
      </c>
      <c r="CX17" s="11" t="s">
        <v>37</v>
      </c>
      <c r="CY17" s="11" t="s">
        <v>38</v>
      </c>
      <c r="CZ17" s="100"/>
      <c r="DA17" s="11" t="s">
        <v>27</v>
      </c>
      <c r="DB17" s="11" t="s">
        <v>28</v>
      </c>
      <c r="DC17" s="11" t="s">
        <v>29</v>
      </c>
      <c r="DD17" s="11" t="s">
        <v>30</v>
      </c>
      <c r="DE17" s="11" t="s">
        <v>31</v>
      </c>
      <c r="DF17" s="11" t="s">
        <v>32</v>
      </c>
      <c r="DG17" s="11" t="s">
        <v>33</v>
      </c>
      <c r="DH17" s="11" t="s">
        <v>34</v>
      </c>
      <c r="DI17" s="11" t="s">
        <v>35</v>
      </c>
      <c r="DJ17" s="11" t="s">
        <v>36</v>
      </c>
      <c r="DK17" s="11" t="s">
        <v>37</v>
      </c>
      <c r="DL17" s="11" t="s">
        <v>38</v>
      </c>
      <c r="DM17" s="100"/>
      <c r="DN17" s="11" t="s">
        <v>27</v>
      </c>
      <c r="DO17" s="11" t="s">
        <v>28</v>
      </c>
      <c r="DP17" s="11" t="s">
        <v>29</v>
      </c>
      <c r="DQ17" s="11" t="s">
        <v>30</v>
      </c>
      <c r="DR17" s="11" t="s">
        <v>31</v>
      </c>
      <c r="DS17" s="11" t="s">
        <v>32</v>
      </c>
      <c r="DT17" s="11" t="s">
        <v>33</v>
      </c>
      <c r="DU17" s="11" t="s">
        <v>34</v>
      </c>
      <c r="DV17" s="11" t="s">
        <v>35</v>
      </c>
      <c r="DW17" s="11" t="s">
        <v>36</v>
      </c>
      <c r="DX17" s="11" t="s">
        <v>37</v>
      </c>
      <c r="DY17" s="11" t="s">
        <v>38</v>
      </c>
      <c r="DZ17" s="100"/>
      <c r="EA17" s="11" t="s">
        <v>27</v>
      </c>
      <c r="EB17" s="11" t="s">
        <v>28</v>
      </c>
      <c r="EC17" s="11" t="s">
        <v>29</v>
      </c>
      <c r="ED17" s="11" t="s">
        <v>30</v>
      </c>
      <c r="EE17" s="11" t="s">
        <v>31</v>
      </c>
      <c r="EF17" s="11" t="s">
        <v>32</v>
      </c>
      <c r="EG17" s="11" t="s">
        <v>33</v>
      </c>
      <c r="EH17" s="11" t="s">
        <v>34</v>
      </c>
      <c r="EI17" s="11" t="s">
        <v>35</v>
      </c>
      <c r="EJ17" s="11" t="s">
        <v>36</v>
      </c>
      <c r="EK17" s="11" t="s">
        <v>37</v>
      </c>
      <c r="EL17" s="11" t="s">
        <v>38</v>
      </c>
      <c r="EM17" s="100"/>
      <c r="EN17" s="11" t="s">
        <v>27</v>
      </c>
      <c r="EO17" s="11" t="s">
        <v>28</v>
      </c>
      <c r="EP17" s="11" t="s">
        <v>29</v>
      </c>
      <c r="EQ17" s="11" t="s">
        <v>30</v>
      </c>
      <c r="ER17" s="11" t="s">
        <v>31</v>
      </c>
      <c r="ES17" s="11" t="s">
        <v>32</v>
      </c>
      <c r="ET17" s="11" t="s">
        <v>33</v>
      </c>
      <c r="EU17" s="11" t="s">
        <v>34</v>
      </c>
      <c r="EV17" s="11" t="s">
        <v>35</v>
      </c>
      <c r="EW17" s="11" t="s">
        <v>36</v>
      </c>
      <c r="EX17" s="11" t="s">
        <v>37</v>
      </c>
      <c r="EY17" s="11" t="s">
        <v>38</v>
      </c>
      <c r="EZ17" s="100"/>
    </row>
    <row r="18" spans="2:156" s="53" customFormat="1" ht="28.5">
      <c r="B18" s="50" t="s">
        <v>87</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f>+SUM(CN18:CY18)</f>
        <v>4778713.7287929999</v>
      </c>
      <c r="DA18" s="51">
        <v>405397.53203299991</v>
      </c>
      <c r="DB18" s="51">
        <v>376070.67364000005</v>
      </c>
      <c r="DC18" s="51">
        <v>419900.28508399992</v>
      </c>
      <c r="DD18" s="51">
        <v>379718.59648699989</v>
      </c>
      <c r="DE18" s="51">
        <v>409591.25529499992</v>
      </c>
      <c r="DF18" s="51">
        <v>397570.36665600003</v>
      </c>
      <c r="DG18" s="51">
        <v>396859.039269</v>
      </c>
      <c r="DH18" s="51">
        <v>412765.163573</v>
      </c>
      <c r="DI18" s="51">
        <v>405835.48684900021</v>
      </c>
      <c r="DJ18" s="51">
        <v>407862.63698000001</v>
      </c>
      <c r="DK18" s="51">
        <v>398113.64234700013</v>
      </c>
      <c r="DL18" s="51">
        <v>409868.11408999999</v>
      </c>
      <c r="DM18" s="51">
        <f>+SUM(DA18:DL18)</f>
        <v>4819552.7923030006</v>
      </c>
      <c r="DN18" s="51">
        <v>410402.87439400126</v>
      </c>
      <c r="DO18" s="51">
        <v>369901.057096</v>
      </c>
      <c r="DP18" s="51">
        <v>420288.54</v>
      </c>
      <c r="DQ18" s="51">
        <v>382340.03</v>
      </c>
      <c r="DR18" s="51">
        <v>411820.70842699998</v>
      </c>
      <c r="DS18" s="51">
        <v>398221.82481199998</v>
      </c>
      <c r="DT18" s="51">
        <v>404333.98412199988</v>
      </c>
      <c r="DU18" s="51">
        <v>412828.57844699995</v>
      </c>
      <c r="DV18" s="51">
        <v>401436.40386099997</v>
      </c>
      <c r="DW18" s="51">
        <v>412712.35495399981</v>
      </c>
      <c r="DX18" s="51">
        <v>397590.99861299997</v>
      </c>
      <c r="DY18" s="51">
        <v>397363.11365200015</v>
      </c>
      <c r="DZ18" s="51">
        <f>+SUM(DN18:DY18)</f>
        <v>4819240.4683780009</v>
      </c>
      <c r="EA18" s="51">
        <v>406438.64</v>
      </c>
      <c r="EB18" s="51">
        <v>390382.31896200002</v>
      </c>
      <c r="EC18" s="51">
        <v>393826.624098</v>
      </c>
      <c r="ED18" s="51">
        <v>405271.79627799999</v>
      </c>
      <c r="EE18" s="51">
        <v>440146.37029899989</v>
      </c>
      <c r="EF18" s="51">
        <v>383136.786891</v>
      </c>
      <c r="EG18" s="51">
        <v>405092.28034899983</v>
      </c>
      <c r="EH18" s="51">
        <v>403197.54946800007</v>
      </c>
      <c r="EI18" s="51">
        <v>398161.58400299994</v>
      </c>
      <c r="EJ18" s="51">
        <v>409844.0459059999</v>
      </c>
      <c r="EK18" s="51">
        <v>397456.09637599991</v>
      </c>
      <c r="EL18" s="51">
        <v>399153.82655000011</v>
      </c>
      <c r="EM18" s="51">
        <f>+SUM(EA18:EL18)</f>
        <v>4832107.9191799993</v>
      </c>
      <c r="EN18" s="51">
        <v>413076.47649700026</v>
      </c>
      <c r="EO18" s="51">
        <v>375874.22708799999</v>
      </c>
      <c r="EP18" s="51"/>
      <c r="EQ18" s="51"/>
      <c r="ER18" s="51"/>
      <c r="ES18" s="51"/>
      <c r="ET18" s="51"/>
      <c r="EU18" s="51"/>
      <c r="EV18" s="51"/>
      <c r="EW18" s="51"/>
      <c r="EX18" s="51"/>
      <c r="EY18" s="51"/>
      <c r="EZ18" s="51">
        <f>+SUM(EN18:EY18)</f>
        <v>788950.70358500024</v>
      </c>
    </row>
    <row r="19" spans="2:156" s="54" customFormat="1" ht="15" customHeight="1">
      <c r="B19" s="50" t="s">
        <v>88</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f>+SUM(CN19:CY19)</f>
        <v>478261.46329500002</v>
      </c>
      <c r="DA19" s="36">
        <v>58173.349236000016</v>
      </c>
      <c r="DB19" s="36">
        <v>53509.319342000003</v>
      </c>
      <c r="DC19" s="36">
        <v>59100.942504000006</v>
      </c>
      <c r="DD19" s="36">
        <v>5963.099580000001</v>
      </c>
      <c r="DE19" s="36">
        <v>0</v>
      </c>
      <c r="DF19" s="36">
        <v>0</v>
      </c>
      <c r="DG19" s="36">
        <v>0</v>
      </c>
      <c r="DH19" s="36">
        <v>0</v>
      </c>
      <c r="DI19" s="36">
        <v>0</v>
      </c>
      <c r="DJ19" s="36">
        <v>0</v>
      </c>
      <c r="DK19" s="36">
        <v>0</v>
      </c>
      <c r="DL19" s="36">
        <v>12894.212235999999</v>
      </c>
      <c r="DM19" s="51">
        <f>+SUM(DA19:DL19)</f>
        <v>189640.92289800002</v>
      </c>
      <c r="DN19" s="36">
        <v>0</v>
      </c>
      <c r="DO19" s="36">
        <v>0</v>
      </c>
      <c r="DP19" s="36">
        <v>0</v>
      </c>
      <c r="DQ19" s="36">
        <v>795.08</v>
      </c>
      <c r="DR19" s="36">
        <v>0</v>
      </c>
      <c r="DS19" s="36">
        <v>11263.632540000001</v>
      </c>
      <c r="DT19" s="36">
        <v>13199.255533999996</v>
      </c>
      <c r="DU19" s="36">
        <v>15371.545583999994</v>
      </c>
      <c r="DV19" s="36">
        <v>13947.343399999994</v>
      </c>
      <c r="DW19" s="36">
        <v>16689.042188999993</v>
      </c>
      <c r="DX19" s="36">
        <v>16172.420991999999</v>
      </c>
      <c r="DY19" s="36">
        <v>48266.285803000013</v>
      </c>
      <c r="DZ19" s="51">
        <f>+SUM(DN19:DY19)</f>
        <v>135704.60604199997</v>
      </c>
      <c r="EA19" s="36">
        <v>16076.89</v>
      </c>
      <c r="EB19" s="36">
        <v>15769.085556</v>
      </c>
      <c r="EC19" s="36">
        <v>21634.751765000001</v>
      </c>
      <c r="ED19" s="36">
        <v>26363.148548000016</v>
      </c>
      <c r="EE19" s="36">
        <v>27268.162548000015</v>
      </c>
      <c r="EF19" s="36">
        <v>30410.397831999999</v>
      </c>
      <c r="EG19" s="36">
        <v>31100.003127000015</v>
      </c>
      <c r="EH19" s="36">
        <v>49711.264845000027</v>
      </c>
      <c r="EI19" s="36">
        <v>47593.127151000037</v>
      </c>
      <c r="EJ19" s="36">
        <v>50095.112689000016</v>
      </c>
      <c r="EK19" s="36">
        <v>47506.026654000016</v>
      </c>
      <c r="EL19" s="36">
        <v>105697.66651900003</v>
      </c>
      <c r="EM19" s="51">
        <f>+SUM(EA19:EL19)</f>
        <v>469225.6372340002</v>
      </c>
      <c r="EN19" s="36">
        <v>49289.887573000036</v>
      </c>
      <c r="EO19" s="36">
        <v>45749.996528000025</v>
      </c>
      <c r="EP19" s="36"/>
      <c r="EQ19" s="36"/>
      <c r="ER19" s="36"/>
      <c r="ES19" s="36"/>
      <c r="ET19" s="36"/>
      <c r="EU19" s="36"/>
      <c r="EV19" s="36"/>
      <c r="EW19" s="36"/>
      <c r="EX19" s="36"/>
      <c r="EY19" s="36"/>
      <c r="EZ19" s="51">
        <f>+SUM(EN19:EY19)</f>
        <v>95039.884101000061</v>
      </c>
    </row>
    <row r="20" spans="2:156" s="53" customFormat="1" ht="15" customHeight="1">
      <c r="B20" s="43" t="s">
        <v>89</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7">+AF19+AF18</f>
        <v>243961.09835100002</v>
      </c>
      <c r="AG20" s="51">
        <f t="shared" si="7"/>
        <v>242896.922892</v>
      </c>
      <c r="AH20" s="51">
        <f t="shared" si="7"/>
        <v>246431.50423699999</v>
      </c>
      <c r="AI20" s="51">
        <f t="shared" si="7"/>
        <v>237646.61704099999</v>
      </c>
      <c r="AJ20" s="51">
        <f t="shared" si="7"/>
        <v>239822.261562</v>
      </c>
      <c r="AK20" s="51">
        <f t="shared" si="7"/>
        <v>246463.53737199999</v>
      </c>
      <c r="AL20" s="51">
        <f t="shared" si="7"/>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f>+SUM(CN20:CY20)</f>
        <v>4805602.7204589993</v>
      </c>
      <c r="DA20" s="51">
        <v>463570.88126899995</v>
      </c>
      <c r="DB20" s="51">
        <v>429579.99298200005</v>
      </c>
      <c r="DC20" s="51">
        <v>479001.22758799989</v>
      </c>
      <c r="DD20" s="51">
        <v>385681.69606699987</v>
      </c>
      <c r="DE20" s="51">
        <v>409591.25529499992</v>
      </c>
      <c r="DF20" s="51">
        <v>397570.36665600003</v>
      </c>
      <c r="DG20" s="51">
        <v>396859.039269</v>
      </c>
      <c r="DH20" s="51">
        <v>412765.163573</v>
      </c>
      <c r="DI20" s="51">
        <v>405835.48684900021</v>
      </c>
      <c r="DJ20" s="51">
        <v>407862.63698000001</v>
      </c>
      <c r="DK20" s="51">
        <v>398113.64234700013</v>
      </c>
      <c r="DL20" s="51">
        <v>422762.32632599998</v>
      </c>
      <c r="DM20" s="51">
        <f>+SUM(DA20:DL20)</f>
        <v>5009193.7152009998</v>
      </c>
      <c r="DN20" s="51">
        <v>410402.87439400126</v>
      </c>
      <c r="DO20" s="51">
        <v>369901.057096</v>
      </c>
      <c r="DP20" s="51">
        <v>420288.54</v>
      </c>
      <c r="DQ20" s="51">
        <v>383135.11000000004</v>
      </c>
      <c r="DR20" s="51">
        <v>411820.70842699998</v>
      </c>
      <c r="DS20" s="51">
        <v>409485.457352</v>
      </c>
      <c r="DT20" s="51">
        <v>417533.23965599987</v>
      </c>
      <c r="DU20" s="51">
        <v>428200.12403099996</v>
      </c>
      <c r="DV20" s="51">
        <v>415383.74726099998</v>
      </c>
      <c r="DW20" s="51">
        <v>429401.39714299981</v>
      </c>
      <c r="DX20" s="51">
        <v>413763.41960499994</v>
      </c>
      <c r="DY20" s="51">
        <v>445629.39945500018</v>
      </c>
      <c r="DZ20" s="51">
        <f>+SUM(DN20:DY20)</f>
        <v>4954945.0744200014</v>
      </c>
      <c r="EA20" s="51">
        <v>422515.53</v>
      </c>
      <c r="EB20" s="51">
        <v>406151.40451800002</v>
      </c>
      <c r="EC20" s="51">
        <v>415461.37586299999</v>
      </c>
      <c r="ED20" s="51">
        <v>431634.94482600002</v>
      </c>
      <c r="EE20" s="51">
        <v>467414.53284699988</v>
      </c>
      <c r="EF20" s="51">
        <v>413547.18472299998</v>
      </c>
      <c r="EG20" s="51">
        <v>436192.28347599984</v>
      </c>
      <c r="EH20" s="51">
        <v>452908.81431300007</v>
      </c>
      <c r="EI20" s="51">
        <v>445754.71115399996</v>
      </c>
      <c r="EJ20" s="51">
        <v>459939.15859499993</v>
      </c>
      <c r="EK20" s="51">
        <v>444962.1230299999</v>
      </c>
      <c r="EL20" s="51">
        <v>504851.49306900013</v>
      </c>
      <c r="EM20" s="51">
        <f>+SUM(EA20:EL20)</f>
        <v>5301333.5564140007</v>
      </c>
      <c r="EN20" s="51">
        <v>462366.3640700003</v>
      </c>
      <c r="EO20" s="51">
        <v>421624.22361600003</v>
      </c>
      <c r="EP20" s="51"/>
      <c r="EQ20" s="51"/>
      <c r="ER20" s="51"/>
      <c r="ES20" s="51"/>
      <c r="ET20" s="51"/>
      <c r="EU20" s="51"/>
      <c r="EV20" s="51"/>
      <c r="EW20" s="51"/>
      <c r="EX20" s="51"/>
      <c r="EY20" s="51"/>
      <c r="EZ20" s="51">
        <f>+SUM(EN20:EY20)</f>
        <v>883990.58768600039</v>
      </c>
    </row>
    <row r="21" spans="2:156" s="53" customFormat="1" ht="15" customHeight="1">
      <c r="B21" s="43" t="s">
        <v>90</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f>+SUM(CN21:CY21)</f>
        <v>4423757.8529449999</v>
      </c>
      <c r="DA21" s="51">
        <v>405397.53203299991</v>
      </c>
      <c r="DB21" s="51">
        <v>376070.67364000005</v>
      </c>
      <c r="DC21" s="51">
        <v>419900.28508399992</v>
      </c>
      <c r="DD21" s="51">
        <v>379718.59648699989</v>
      </c>
      <c r="DE21" s="51">
        <v>409591.25529499992</v>
      </c>
      <c r="DF21" s="51">
        <v>397570.36665600003</v>
      </c>
      <c r="DG21" s="51">
        <v>396859.039269</v>
      </c>
      <c r="DH21" s="51">
        <v>412765.163573</v>
      </c>
      <c r="DI21" s="51">
        <v>405835.48684900021</v>
      </c>
      <c r="DJ21" s="51">
        <v>407862.63698000001</v>
      </c>
      <c r="DK21" s="51">
        <v>398113.64234700013</v>
      </c>
      <c r="DL21" s="51">
        <v>409868.11408999999</v>
      </c>
      <c r="DM21" s="51">
        <f>+SUM(DA21:DL21)</f>
        <v>4819552.7923030006</v>
      </c>
      <c r="DN21" s="51">
        <v>410402.87439400126</v>
      </c>
      <c r="DO21" s="51">
        <v>369901.057096</v>
      </c>
      <c r="DP21" s="51">
        <v>420288.54</v>
      </c>
      <c r="DQ21" s="51">
        <v>382340.03</v>
      </c>
      <c r="DR21" s="51">
        <v>411820.70842699998</v>
      </c>
      <c r="DS21" s="51">
        <v>398221.82481199998</v>
      </c>
      <c r="DT21" s="51">
        <v>404333.98412199988</v>
      </c>
      <c r="DU21" s="51">
        <v>412828.57844699995</v>
      </c>
      <c r="DV21" s="51">
        <v>401436.40386099997</v>
      </c>
      <c r="DW21" s="51">
        <v>412712.35495399981</v>
      </c>
      <c r="DX21" s="51">
        <v>397590.99861299997</v>
      </c>
      <c r="DY21" s="51">
        <v>397363.11365200015</v>
      </c>
      <c r="DZ21" s="51">
        <f>+SUM(DN21:DY21)</f>
        <v>4819240.4683780009</v>
      </c>
      <c r="EA21" s="51">
        <v>406438.64</v>
      </c>
      <c r="EB21" s="51">
        <v>390382.31896200002</v>
      </c>
      <c r="EC21" s="51">
        <v>393826.624098</v>
      </c>
      <c r="ED21" s="51">
        <v>405271.79627799999</v>
      </c>
      <c r="EE21" s="51">
        <v>412878.20775099989</v>
      </c>
      <c r="EF21" s="51">
        <v>383136.786891</v>
      </c>
      <c r="EG21" s="51">
        <v>405092.28034899983</v>
      </c>
      <c r="EH21" s="51">
        <v>403197.54946800007</v>
      </c>
      <c r="EI21" s="51">
        <v>398161.58400299994</v>
      </c>
      <c r="EJ21" s="51">
        <v>409844.0459059999</v>
      </c>
      <c r="EK21" s="51">
        <v>397456.09637599991</v>
      </c>
      <c r="EL21" s="51">
        <v>399153.82655000011</v>
      </c>
      <c r="EM21" s="51">
        <f>+SUM(EA21:EL21)</f>
        <v>4804839.7566319993</v>
      </c>
      <c r="EN21" s="51">
        <v>413076.47649700026</v>
      </c>
      <c r="EO21" s="51">
        <v>375874.22708799999</v>
      </c>
      <c r="EP21" s="51"/>
      <c r="EQ21" s="51"/>
      <c r="ER21" s="51"/>
      <c r="ES21" s="51"/>
      <c r="ET21" s="51"/>
      <c r="EU21" s="51"/>
      <c r="EV21" s="51"/>
      <c r="EW21" s="51"/>
      <c r="EX21" s="51"/>
      <c r="EY21" s="51"/>
      <c r="EZ21" s="51">
        <f>+SUM(EN21:EY21)</f>
        <v>788950.70358500024</v>
      </c>
    </row>
    <row r="22" spans="2:156" s="33" customFormat="1" ht="15" customHeight="1">
      <c r="B22" s="43" t="s">
        <v>91</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f>+SUM(CN22:CY22)</f>
        <v>0</v>
      </c>
      <c r="DA22" s="51"/>
      <c r="DB22" s="51"/>
      <c r="DC22" s="51"/>
      <c r="DD22" s="51"/>
      <c r="DE22" s="51"/>
      <c r="DF22" s="51"/>
      <c r="DG22" s="51"/>
      <c r="DH22" s="51"/>
      <c r="DI22" s="51"/>
      <c r="DJ22" s="51"/>
      <c r="DK22" s="51"/>
      <c r="DL22" s="51"/>
      <c r="DM22" s="51">
        <f>+SUM(DA22:DL22)</f>
        <v>0</v>
      </c>
      <c r="DN22" s="51"/>
      <c r="DO22" s="51"/>
      <c r="DP22" s="51"/>
      <c r="DQ22" s="51"/>
      <c r="DR22" s="51"/>
      <c r="DS22" s="51"/>
      <c r="DT22" s="51"/>
      <c r="DU22" s="51"/>
      <c r="DV22" s="51"/>
      <c r="DW22" s="51"/>
      <c r="DX22" s="51"/>
      <c r="DY22" s="51"/>
      <c r="DZ22" s="51">
        <f>+SUM(DN22:DY22)</f>
        <v>0</v>
      </c>
      <c r="EA22" s="51"/>
      <c r="EB22" s="51"/>
      <c r="EC22" s="51"/>
      <c r="ED22" s="51"/>
      <c r="EE22" s="51"/>
      <c r="EF22" s="51"/>
      <c r="EG22" s="51"/>
      <c r="EH22" s="51"/>
      <c r="EI22" s="51"/>
      <c r="EJ22" s="51"/>
      <c r="EK22" s="51"/>
      <c r="EL22" s="51"/>
      <c r="EM22" s="51">
        <f>+SUM(EA22:EL22)</f>
        <v>0</v>
      </c>
      <c r="EN22" s="51"/>
      <c r="EO22" s="51"/>
      <c r="EP22" s="51"/>
      <c r="EQ22" s="51"/>
      <c r="ER22" s="51"/>
      <c r="ES22" s="51"/>
      <c r="ET22" s="51"/>
      <c r="EU22" s="51"/>
      <c r="EV22" s="51"/>
      <c r="EW22" s="51"/>
      <c r="EX22" s="51"/>
      <c r="EY22" s="51"/>
      <c r="EZ22" s="51">
        <f>+SUM(EN22:EY22)</f>
        <v>0</v>
      </c>
    </row>
    <row r="23" spans="2:156" s="33" customFormat="1" ht="15" customHeight="1">
      <c r="B23" s="109" t="s">
        <v>92</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88"/>
      <c r="CG23" s="88"/>
      <c r="CH23" s="88"/>
      <c r="CI23" s="88"/>
      <c r="CJ23" s="88"/>
      <c r="CK23" s="88"/>
      <c r="CL23" s="88"/>
      <c r="CM23" s="88"/>
      <c r="CN23" s="88"/>
      <c r="CO23" s="88"/>
      <c r="CP23" s="88"/>
      <c r="CQ23" s="88"/>
      <c r="DA23" s="88"/>
      <c r="DB23" s="88"/>
      <c r="DC23" s="88"/>
      <c r="DD23" s="88"/>
      <c r="DN23" s="88"/>
      <c r="DO23" s="88"/>
      <c r="DP23" s="88"/>
      <c r="DQ23" s="88"/>
      <c r="EA23" s="88"/>
      <c r="EB23" s="88"/>
      <c r="EC23" s="88"/>
      <c r="ED23" s="88"/>
      <c r="EN23" s="88"/>
      <c r="EO23" s="88"/>
      <c r="EP23" s="88"/>
      <c r="EQ23" s="88"/>
    </row>
    <row r="24" spans="2:156" s="33" customFormat="1" ht="15" customHeight="1">
      <c r="B24" s="110"/>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56" s="33" customFormat="1" ht="15" customHeight="1">
      <c r="B25" s="110"/>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56" s="33" customFormat="1" ht="15" customHeight="1">
      <c r="C26" s="41"/>
      <c r="AL26" s="58"/>
      <c r="AM26" s="58"/>
      <c r="AN26" s="58"/>
      <c r="AO26" s="58"/>
    </row>
    <row r="27" spans="2:156" s="27" customFormat="1" ht="15" customHeight="1">
      <c r="B27" s="59" t="s">
        <v>93</v>
      </c>
      <c r="C27" s="41"/>
    </row>
    <row r="28" spans="2:156" s="3" customFormat="1" ht="15">
      <c r="B28" s="104" t="s">
        <v>12</v>
      </c>
      <c r="C28" s="98">
        <v>2013</v>
      </c>
      <c r="D28" s="98"/>
      <c r="E28" s="98"/>
      <c r="F28" s="98">
        <v>2014</v>
      </c>
      <c r="G28" s="98"/>
      <c r="H28" s="98"/>
      <c r="I28" s="98"/>
      <c r="J28" s="98"/>
      <c r="K28" s="98"/>
      <c r="L28" s="98"/>
      <c r="M28" s="98"/>
      <c r="N28" s="98"/>
      <c r="O28" s="98"/>
      <c r="P28" s="98"/>
      <c r="Q28" s="98"/>
      <c r="R28" s="98">
        <v>2015</v>
      </c>
      <c r="S28" s="98"/>
      <c r="T28" s="98"/>
      <c r="U28" s="98"/>
      <c r="V28" s="98"/>
      <c r="W28" s="98"/>
      <c r="X28" s="98"/>
      <c r="Y28" s="98"/>
      <c r="Z28" s="98"/>
      <c r="AA28" s="98"/>
      <c r="AB28" s="98"/>
      <c r="AC28" s="98"/>
      <c r="AD28" s="98">
        <v>2016</v>
      </c>
      <c r="AE28" s="98"/>
      <c r="AF28" s="98"/>
      <c r="AG28" s="98"/>
      <c r="AH28" s="98"/>
      <c r="AI28" s="98"/>
      <c r="AJ28" s="98"/>
      <c r="AK28" s="98"/>
      <c r="AL28" s="98"/>
      <c r="AM28" s="98"/>
      <c r="AN28" s="98"/>
      <c r="AO28" s="98"/>
      <c r="AP28" s="98">
        <v>2017</v>
      </c>
      <c r="AQ28" s="98"/>
      <c r="AR28" s="98"/>
      <c r="AS28" s="98"/>
      <c r="AT28" s="98"/>
      <c r="AU28" s="98"/>
      <c r="AV28" s="98"/>
      <c r="AW28" s="98"/>
      <c r="AX28" s="98"/>
      <c r="AY28" s="98"/>
      <c r="AZ28" s="98"/>
      <c r="BA28" s="98"/>
      <c r="BB28" s="98">
        <v>2018</v>
      </c>
      <c r="BC28" s="98"/>
      <c r="BD28" s="98"/>
      <c r="BE28" s="98"/>
      <c r="BF28" s="98"/>
      <c r="BG28" s="98"/>
      <c r="BH28" s="98"/>
      <c r="BI28" s="98"/>
      <c r="BJ28" s="98"/>
      <c r="BK28" s="98"/>
      <c r="BL28" s="98"/>
      <c r="BM28" s="98"/>
      <c r="BN28" s="98">
        <v>2019</v>
      </c>
      <c r="BO28" s="98"/>
      <c r="BP28" s="98"/>
      <c r="BQ28" s="98"/>
      <c r="BR28" s="98"/>
      <c r="BS28" s="98"/>
      <c r="BT28" s="98"/>
      <c r="BU28" s="98"/>
      <c r="BV28" s="98"/>
      <c r="BW28" s="98"/>
      <c r="BX28" s="98"/>
      <c r="BY28" s="98"/>
      <c r="BZ28" s="99" t="s">
        <v>20</v>
      </c>
      <c r="CA28" s="98">
        <v>2020</v>
      </c>
      <c r="CB28" s="98"/>
      <c r="CC28" s="98"/>
      <c r="CD28" s="98"/>
      <c r="CE28" s="98"/>
      <c r="CF28" s="98"/>
      <c r="CG28" s="98"/>
      <c r="CH28" s="98"/>
      <c r="CI28" s="98"/>
      <c r="CJ28" s="98"/>
      <c r="CK28" s="98"/>
      <c r="CL28" s="98"/>
      <c r="CM28" s="99" t="s">
        <v>21</v>
      </c>
      <c r="CN28" s="98">
        <v>2021</v>
      </c>
      <c r="CO28" s="98"/>
      <c r="CP28" s="98"/>
      <c r="CQ28" s="98"/>
      <c r="CR28" s="98"/>
      <c r="CS28" s="98"/>
      <c r="CT28" s="98"/>
      <c r="CU28" s="98"/>
      <c r="CV28" s="98"/>
      <c r="CW28" s="98"/>
      <c r="CX28" s="98"/>
      <c r="CY28" s="98"/>
      <c r="CZ28" s="99" t="s">
        <v>22</v>
      </c>
      <c r="DA28" s="98">
        <v>2022</v>
      </c>
      <c r="DB28" s="98"/>
      <c r="DC28" s="98"/>
      <c r="DD28" s="98"/>
      <c r="DE28" s="98"/>
      <c r="DF28" s="98"/>
      <c r="DG28" s="98"/>
      <c r="DH28" s="98"/>
      <c r="DI28" s="98"/>
      <c r="DJ28" s="98"/>
      <c r="DK28" s="98"/>
      <c r="DL28" s="98"/>
      <c r="DM28" s="99" t="s">
        <v>23</v>
      </c>
      <c r="DN28" s="98">
        <v>2023</v>
      </c>
      <c r="DO28" s="98"/>
      <c r="DP28" s="98"/>
      <c r="DQ28" s="98"/>
      <c r="DR28" s="98"/>
      <c r="DS28" s="98"/>
      <c r="DT28" s="98"/>
      <c r="DU28" s="98"/>
      <c r="DV28" s="98"/>
      <c r="DW28" s="98"/>
      <c r="DX28" s="98"/>
      <c r="DY28" s="98"/>
      <c r="DZ28" s="99" t="s">
        <v>24</v>
      </c>
      <c r="EA28" s="98">
        <v>2024</v>
      </c>
      <c r="EB28" s="98"/>
      <c r="EC28" s="98"/>
      <c r="ED28" s="98"/>
      <c r="EE28" s="98"/>
      <c r="EF28" s="98"/>
      <c r="EG28" s="98"/>
      <c r="EH28" s="98"/>
      <c r="EI28" s="98"/>
      <c r="EJ28" s="98"/>
      <c r="EK28" s="98"/>
      <c r="EL28" s="98"/>
      <c r="EM28" s="99" t="s">
        <v>25</v>
      </c>
      <c r="EN28" s="98">
        <v>2025</v>
      </c>
      <c r="EO28" s="98"/>
      <c r="EP28" s="98"/>
      <c r="EQ28" s="98"/>
      <c r="ER28" s="98"/>
      <c r="ES28" s="98"/>
      <c r="ET28" s="98"/>
      <c r="EU28" s="98"/>
      <c r="EV28" s="98"/>
      <c r="EW28" s="98"/>
      <c r="EX28" s="98"/>
      <c r="EY28" s="98"/>
      <c r="EZ28" s="99" t="s">
        <v>26</v>
      </c>
    </row>
    <row r="29" spans="2:156" s="3" customFormat="1" ht="30">
      <c r="B29" s="105"/>
      <c r="C29" s="11" t="s">
        <v>36</v>
      </c>
      <c r="D29" s="11" t="s">
        <v>37</v>
      </c>
      <c r="E29" s="11" t="s">
        <v>38</v>
      </c>
      <c r="F29" s="11" t="s">
        <v>27</v>
      </c>
      <c r="G29" s="11" t="s">
        <v>28</v>
      </c>
      <c r="H29" s="11" t="s">
        <v>29</v>
      </c>
      <c r="I29" s="11" t="s">
        <v>30</v>
      </c>
      <c r="J29" s="11" t="s">
        <v>31</v>
      </c>
      <c r="K29" s="11" t="s">
        <v>32</v>
      </c>
      <c r="L29" s="11" t="s">
        <v>33</v>
      </c>
      <c r="M29" s="11" t="s">
        <v>34</v>
      </c>
      <c r="N29" s="11" t="s">
        <v>35</v>
      </c>
      <c r="O29" s="11" t="s">
        <v>36</v>
      </c>
      <c r="P29" s="11" t="s">
        <v>37</v>
      </c>
      <c r="Q29" s="11" t="s">
        <v>38</v>
      </c>
      <c r="R29" s="11" t="s">
        <v>27</v>
      </c>
      <c r="S29" s="11" t="s">
        <v>28</v>
      </c>
      <c r="T29" s="11" t="s">
        <v>29</v>
      </c>
      <c r="U29" s="11" t="s">
        <v>30</v>
      </c>
      <c r="V29" s="11" t="s">
        <v>31</v>
      </c>
      <c r="W29" s="11" t="s">
        <v>32</v>
      </c>
      <c r="X29" s="11" t="s">
        <v>33</v>
      </c>
      <c r="Y29" s="11" t="s">
        <v>34</v>
      </c>
      <c r="Z29" s="11" t="s">
        <v>35</v>
      </c>
      <c r="AA29" s="11" t="s">
        <v>36</v>
      </c>
      <c r="AB29" s="11" t="s">
        <v>37</v>
      </c>
      <c r="AC29" s="11" t="s">
        <v>38</v>
      </c>
      <c r="AD29" s="11" t="s">
        <v>27</v>
      </c>
      <c r="AE29" s="11" t="s">
        <v>28</v>
      </c>
      <c r="AF29" s="11" t="s">
        <v>29</v>
      </c>
      <c r="AG29" s="11" t="s">
        <v>30</v>
      </c>
      <c r="AH29" s="11" t="s">
        <v>31</v>
      </c>
      <c r="AI29" s="11" t="s">
        <v>32</v>
      </c>
      <c r="AJ29" s="11" t="s">
        <v>33</v>
      </c>
      <c r="AK29" s="11" t="s">
        <v>34</v>
      </c>
      <c r="AL29" s="11" t="s">
        <v>35</v>
      </c>
      <c r="AM29" s="11" t="s">
        <v>36</v>
      </c>
      <c r="AN29" s="11" t="s">
        <v>37</v>
      </c>
      <c r="AO29" s="11" t="s">
        <v>38</v>
      </c>
      <c r="AP29" s="11" t="s">
        <v>27</v>
      </c>
      <c r="AQ29" s="11" t="s">
        <v>28</v>
      </c>
      <c r="AR29" s="11" t="s">
        <v>29</v>
      </c>
      <c r="AS29" s="11" t="s">
        <v>30</v>
      </c>
      <c r="AT29" s="11" t="s">
        <v>31</v>
      </c>
      <c r="AU29" s="11" t="s">
        <v>32</v>
      </c>
      <c r="AV29" s="11" t="s">
        <v>33</v>
      </c>
      <c r="AW29" s="11" t="s">
        <v>34</v>
      </c>
      <c r="AX29" s="11" t="s">
        <v>35</v>
      </c>
      <c r="AY29" s="11" t="s">
        <v>36</v>
      </c>
      <c r="AZ29" s="11" t="s">
        <v>37</v>
      </c>
      <c r="BA29" s="11" t="s">
        <v>38</v>
      </c>
      <c r="BB29" s="11" t="s">
        <v>27</v>
      </c>
      <c r="BC29" s="11" t="s">
        <v>28</v>
      </c>
      <c r="BD29" s="11" t="s">
        <v>29</v>
      </c>
      <c r="BE29" s="11" t="s">
        <v>30</v>
      </c>
      <c r="BF29" s="11" t="s">
        <v>31</v>
      </c>
      <c r="BG29" s="11" t="s">
        <v>32</v>
      </c>
      <c r="BH29" s="11" t="s">
        <v>33</v>
      </c>
      <c r="BI29" s="11" t="s">
        <v>34</v>
      </c>
      <c r="BJ29" s="11" t="s">
        <v>35</v>
      </c>
      <c r="BK29" s="11" t="s">
        <v>36</v>
      </c>
      <c r="BL29" s="11" t="s">
        <v>37</v>
      </c>
      <c r="BM29" s="11" t="s">
        <v>38</v>
      </c>
      <c r="BN29" s="11" t="s">
        <v>27</v>
      </c>
      <c r="BO29" s="11" t="s">
        <v>28</v>
      </c>
      <c r="BP29" s="11" t="s">
        <v>29</v>
      </c>
      <c r="BQ29" s="11" t="s">
        <v>30</v>
      </c>
      <c r="BR29" s="11" t="s">
        <v>31</v>
      </c>
      <c r="BS29" s="11" t="s">
        <v>32</v>
      </c>
      <c r="BT29" s="11" t="s">
        <v>33</v>
      </c>
      <c r="BU29" s="11" t="s">
        <v>34</v>
      </c>
      <c r="BV29" s="11" t="s">
        <v>35</v>
      </c>
      <c r="BW29" s="11" t="s">
        <v>36</v>
      </c>
      <c r="BX29" s="11" t="s">
        <v>37</v>
      </c>
      <c r="BY29" s="11" t="s">
        <v>38</v>
      </c>
      <c r="BZ29" s="100"/>
      <c r="CA29" s="11" t="s">
        <v>27</v>
      </c>
      <c r="CB29" s="11" t="s">
        <v>28</v>
      </c>
      <c r="CC29" s="11" t="s">
        <v>29</v>
      </c>
      <c r="CD29" s="11" t="s">
        <v>30</v>
      </c>
      <c r="CE29" s="11" t="s">
        <v>31</v>
      </c>
      <c r="CF29" s="11" t="s">
        <v>32</v>
      </c>
      <c r="CG29" s="11" t="s">
        <v>33</v>
      </c>
      <c r="CH29" s="11" t="s">
        <v>34</v>
      </c>
      <c r="CI29" s="11" t="s">
        <v>35</v>
      </c>
      <c r="CJ29" s="11" t="s">
        <v>36</v>
      </c>
      <c r="CK29" s="11" t="s">
        <v>37</v>
      </c>
      <c r="CL29" s="11" t="s">
        <v>38</v>
      </c>
      <c r="CM29" s="100"/>
      <c r="CN29" s="11" t="s">
        <v>27</v>
      </c>
      <c r="CO29" s="11" t="s">
        <v>28</v>
      </c>
      <c r="CP29" s="11" t="s">
        <v>29</v>
      </c>
      <c r="CQ29" s="11" t="s">
        <v>30</v>
      </c>
      <c r="CR29" s="11" t="s">
        <v>31</v>
      </c>
      <c r="CS29" s="11" t="s">
        <v>32</v>
      </c>
      <c r="CT29" s="11" t="s">
        <v>33</v>
      </c>
      <c r="CU29" s="11" t="s">
        <v>34</v>
      </c>
      <c r="CV29" s="11" t="s">
        <v>35</v>
      </c>
      <c r="CW29" s="11" t="s">
        <v>36</v>
      </c>
      <c r="CX29" s="11" t="s">
        <v>37</v>
      </c>
      <c r="CY29" s="11" t="s">
        <v>38</v>
      </c>
      <c r="CZ29" s="100"/>
      <c r="DA29" s="11" t="s">
        <v>27</v>
      </c>
      <c r="DB29" s="11" t="s">
        <v>28</v>
      </c>
      <c r="DC29" s="11" t="s">
        <v>29</v>
      </c>
      <c r="DD29" s="11" t="s">
        <v>30</v>
      </c>
      <c r="DE29" s="11" t="s">
        <v>31</v>
      </c>
      <c r="DF29" s="11" t="s">
        <v>32</v>
      </c>
      <c r="DG29" s="11" t="s">
        <v>33</v>
      </c>
      <c r="DH29" s="11" t="s">
        <v>34</v>
      </c>
      <c r="DI29" s="11" t="s">
        <v>35</v>
      </c>
      <c r="DJ29" s="11" t="s">
        <v>36</v>
      </c>
      <c r="DK29" s="11" t="s">
        <v>37</v>
      </c>
      <c r="DL29" s="11" t="s">
        <v>38</v>
      </c>
      <c r="DM29" s="100"/>
      <c r="DN29" s="11" t="s">
        <v>27</v>
      </c>
      <c r="DO29" s="11" t="s">
        <v>28</v>
      </c>
      <c r="DP29" s="11" t="s">
        <v>29</v>
      </c>
      <c r="DQ29" s="11" t="s">
        <v>30</v>
      </c>
      <c r="DR29" s="11" t="s">
        <v>31</v>
      </c>
      <c r="DS29" s="11" t="s">
        <v>32</v>
      </c>
      <c r="DT29" s="11" t="s">
        <v>33</v>
      </c>
      <c r="DU29" s="11" t="s">
        <v>34</v>
      </c>
      <c r="DV29" s="11" t="s">
        <v>35</v>
      </c>
      <c r="DW29" s="11" t="s">
        <v>36</v>
      </c>
      <c r="DX29" s="11" t="s">
        <v>37</v>
      </c>
      <c r="DY29" s="11" t="s">
        <v>38</v>
      </c>
      <c r="DZ29" s="100"/>
      <c r="EA29" s="11" t="s">
        <v>27</v>
      </c>
      <c r="EB29" s="11" t="s">
        <v>28</v>
      </c>
      <c r="EC29" s="11" t="s">
        <v>29</v>
      </c>
      <c r="ED29" s="11" t="s">
        <v>30</v>
      </c>
      <c r="EE29" s="11" t="s">
        <v>31</v>
      </c>
      <c r="EF29" s="11" t="s">
        <v>32</v>
      </c>
      <c r="EG29" s="11" t="s">
        <v>33</v>
      </c>
      <c r="EH29" s="11" t="s">
        <v>34</v>
      </c>
      <c r="EI29" s="11" t="s">
        <v>35</v>
      </c>
      <c r="EJ29" s="11" t="s">
        <v>36</v>
      </c>
      <c r="EK29" s="11" t="s">
        <v>37</v>
      </c>
      <c r="EL29" s="11" t="s">
        <v>38</v>
      </c>
      <c r="EM29" s="100"/>
      <c r="EN29" s="11" t="s">
        <v>27</v>
      </c>
      <c r="EO29" s="11" t="s">
        <v>28</v>
      </c>
      <c r="EP29" s="11" t="s">
        <v>29</v>
      </c>
      <c r="EQ29" s="11" t="s">
        <v>30</v>
      </c>
      <c r="ER29" s="11" t="s">
        <v>31</v>
      </c>
      <c r="ES29" s="11" t="s">
        <v>32</v>
      </c>
      <c r="ET29" s="11" t="s">
        <v>33</v>
      </c>
      <c r="EU29" s="11" t="s">
        <v>34</v>
      </c>
      <c r="EV29" s="11" t="s">
        <v>35</v>
      </c>
      <c r="EW29" s="11" t="s">
        <v>36</v>
      </c>
      <c r="EX29" s="11" t="s">
        <v>37</v>
      </c>
      <c r="EY29" s="11" t="s">
        <v>38</v>
      </c>
      <c r="EZ29" s="100"/>
    </row>
    <row r="30" spans="2:156" s="33" customFormat="1" ht="15" customHeight="1">
      <c r="B30" s="43" t="s">
        <v>94</v>
      </c>
      <c r="C30" s="60">
        <v>3674417</v>
      </c>
      <c r="D30" s="61">
        <v>3759981</v>
      </c>
      <c r="E30" s="61">
        <v>4296438</v>
      </c>
      <c r="F30" s="61">
        <v>3290676</v>
      </c>
      <c r="G30" s="61">
        <v>3347679</v>
      </c>
      <c r="H30" s="61">
        <v>3729449</v>
      </c>
      <c r="I30" s="61">
        <v>3689982</v>
      </c>
      <c r="J30" s="61">
        <v>4102105</v>
      </c>
      <c r="K30" s="61">
        <v>3935252</v>
      </c>
      <c r="L30" s="61">
        <v>4646353</v>
      </c>
      <c r="M30" s="61">
        <v>7751666</v>
      </c>
      <c r="N30" s="61">
        <v>8293874</v>
      </c>
      <c r="O30" s="61">
        <v>8895897</v>
      </c>
      <c r="P30" s="61">
        <v>8698397</v>
      </c>
      <c r="Q30" s="61">
        <v>9712802</v>
      </c>
      <c r="R30" s="61">
        <v>8637146</v>
      </c>
      <c r="S30" s="61">
        <v>8040549</v>
      </c>
      <c r="T30" s="61">
        <v>9030382</v>
      </c>
      <c r="U30" s="61">
        <v>8683031</v>
      </c>
      <c r="V30" s="61">
        <v>9127416</v>
      </c>
      <c r="W30" s="61">
        <v>8863364</v>
      </c>
      <c r="X30" s="61">
        <v>8882695</v>
      </c>
      <c r="Y30" s="61">
        <v>8991159</v>
      </c>
      <c r="Z30" s="61">
        <v>8901812</v>
      </c>
      <c r="AA30" s="61">
        <v>8840965</v>
      </c>
      <c r="AB30" s="61">
        <v>9047897</v>
      </c>
      <c r="AC30" s="61">
        <v>9942788</v>
      </c>
      <c r="AD30" s="61">
        <v>8928206</v>
      </c>
      <c r="AE30" s="61">
        <v>8738419</v>
      </c>
      <c r="AF30" s="61">
        <v>8855421</v>
      </c>
      <c r="AG30" s="61">
        <v>8922904</v>
      </c>
      <c r="AH30" s="61">
        <v>9102017</v>
      </c>
      <c r="AI30" s="61">
        <v>8830973</v>
      </c>
      <c r="AJ30" s="61">
        <v>8780414</v>
      </c>
      <c r="AK30" s="61">
        <v>8924046</v>
      </c>
      <c r="AL30" s="61">
        <v>8801351</v>
      </c>
      <c r="AM30" s="61">
        <v>8975597</v>
      </c>
      <c r="AN30" s="61">
        <v>8652122</v>
      </c>
      <c r="AO30" s="61">
        <v>9711945</v>
      </c>
      <c r="AP30" s="61">
        <v>8829406</v>
      </c>
      <c r="AQ30" s="61">
        <v>8404189</v>
      </c>
      <c r="AR30" s="61">
        <v>9220738</v>
      </c>
      <c r="AS30" s="61">
        <v>8583540</v>
      </c>
      <c r="AT30" s="61">
        <v>9204973</v>
      </c>
      <c r="AU30" s="61">
        <v>8778225</v>
      </c>
      <c r="AV30" s="61">
        <v>8755146</v>
      </c>
      <c r="AW30" s="61">
        <v>9098560</v>
      </c>
      <c r="AX30" s="61">
        <v>8838135</v>
      </c>
      <c r="AY30" s="61">
        <v>9040341</v>
      </c>
      <c r="AZ30" s="61">
        <v>9021057</v>
      </c>
      <c r="BA30" s="61">
        <v>9726721</v>
      </c>
      <c r="BB30" s="61">
        <v>8764205</v>
      </c>
      <c r="BC30" s="61">
        <v>8629584</v>
      </c>
      <c r="BD30" s="61">
        <v>9475698</v>
      </c>
      <c r="BE30" s="61">
        <v>9195364</v>
      </c>
      <c r="BF30" s="61">
        <v>9195364</v>
      </c>
      <c r="BG30" s="61">
        <v>9954778</v>
      </c>
      <c r="BH30" s="61">
        <v>10366552</v>
      </c>
      <c r="BI30" s="61">
        <v>10928543</v>
      </c>
      <c r="BJ30" s="61">
        <v>10962378</v>
      </c>
      <c r="BK30" s="61">
        <v>11411104</v>
      </c>
      <c r="BL30" s="61">
        <v>11549058</v>
      </c>
      <c r="BM30" s="61">
        <v>12844770</v>
      </c>
      <c r="BN30" s="61">
        <v>11858883</v>
      </c>
      <c r="BO30" s="61">
        <v>11549088</v>
      </c>
      <c r="BP30" s="61">
        <v>12995569</v>
      </c>
      <c r="BQ30" s="61">
        <v>13007811</v>
      </c>
      <c r="BR30" s="61">
        <v>14445429</v>
      </c>
      <c r="BS30" s="61">
        <v>13764540</v>
      </c>
      <c r="BT30" s="61">
        <v>14720051</v>
      </c>
      <c r="BU30" s="61">
        <v>15445219</v>
      </c>
      <c r="BV30" s="61">
        <v>14761590</v>
      </c>
      <c r="BW30" s="61">
        <v>15551525</v>
      </c>
      <c r="BX30" s="61">
        <v>15369034</v>
      </c>
      <c r="BY30" s="61">
        <v>16813312</v>
      </c>
      <c r="BZ30" s="51">
        <f>+SUM(BN30:BY30)</f>
        <v>170282051</v>
      </c>
      <c r="CA30" s="61">
        <v>15407146</v>
      </c>
      <c r="CB30" s="61">
        <v>15346027</v>
      </c>
      <c r="CC30" s="61">
        <v>8666027</v>
      </c>
      <c r="CD30" s="61">
        <v>1847675</v>
      </c>
      <c r="CE30" s="61">
        <v>2548298</v>
      </c>
      <c r="CF30" s="61">
        <v>2959076</v>
      </c>
      <c r="CG30" s="61">
        <v>3452479</v>
      </c>
      <c r="CH30" s="61">
        <v>3496150</v>
      </c>
      <c r="CI30" s="61">
        <v>3501481</v>
      </c>
      <c r="CJ30" s="61">
        <v>3734804</v>
      </c>
      <c r="CK30" s="61">
        <v>3659748</v>
      </c>
      <c r="CL30" s="61">
        <v>5361767</v>
      </c>
      <c r="CM30" s="51">
        <f>+SUM(CA30:CL30)</f>
        <v>69980678</v>
      </c>
      <c r="CN30" s="61">
        <v>5955308</v>
      </c>
      <c r="CO30" s="61">
        <v>4015955</v>
      </c>
      <c r="CP30" s="61">
        <v>6104329</v>
      </c>
      <c r="CQ30" s="61">
        <v>5903248</v>
      </c>
      <c r="CR30" s="61">
        <v>7069821</v>
      </c>
      <c r="CS30" s="61">
        <v>7190176</v>
      </c>
      <c r="CT30" s="61">
        <v>7424754</v>
      </c>
      <c r="CU30" s="61">
        <v>7097404</v>
      </c>
      <c r="CV30" s="61">
        <v>7199658</v>
      </c>
      <c r="CW30" s="61">
        <v>7185201</v>
      </c>
      <c r="CX30" s="61">
        <v>7430936</v>
      </c>
      <c r="CY30" s="61">
        <v>8589550</v>
      </c>
      <c r="CZ30" s="51">
        <f>+SUM(CN30:CY30)</f>
        <v>81166340</v>
      </c>
      <c r="DA30" s="61">
        <v>7406275</v>
      </c>
      <c r="DB30" s="61">
        <v>7540815</v>
      </c>
      <c r="DC30" s="61">
        <v>8386407</v>
      </c>
      <c r="DD30" s="61">
        <v>8731405</v>
      </c>
      <c r="DE30" s="61">
        <v>10722409</v>
      </c>
      <c r="DF30" s="61">
        <v>11001808</v>
      </c>
      <c r="DG30" s="61">
        <v>11338737</v>
      </c>
      <c r="DH30" s="61">
        <v>12045039</v>
      </c>
      <c r="DI30" s="61">
        <v>12508880</v>
      </c>
      <c r="DJ30" s="61">
        <v>13064162</v>
      </c>
      <c r="DK30" s="61">
        <v>13020211</v>
      </c>
      <c r="DL30" s="61">
        <v>13791563</v>
      </c>
      <c r="DM30" s="51">
        <f>+SUM(DA30:DL30)</f>
        <v>129557711</v>
      </c>
      <c r="DN30" s="61">
        <v>12778274</v>
      </c>
      <c r="DO30" s="61">
        <v>12196552</v>
      </c>
      <c r="DP30" s="61">
        <v>14273129</v>
      </c>
      <c r="DQ30" s="61">
        <v>13585594</v>
      </c>
      <c r="DR30" s="61">
        <v>14896110</v>
      </c>
      <c r="DS30" s="61">
        <v>14354250</v>
      </c>
      <c r="DT30" s="61">
        <v>14250213</v>
      </c>
      <c r="DU30" s="61">
        <v>14739325</v>
      </c>
      <c r="DV30" s="61">
        <v>14555212</v>
      </c>
      <c r="DW30" s="61">
        <v>15188589</v>
      </c>
      <c r="DX30" s="61">
        <v>15020036</v>
      </c>
      <c r="DY30" s="61">
        <v>16066925</v>
      </c>
      <c r="DZ30" s="51">
        <f>+SUM(DN30:DY30)</f>
        <v>171904209</v>
      </c>
      <c r="EA30" s="61">
        <v>14633103</v>
      </c>
      <c r="EB30" s="61">
        <v>14426026</v>
      </c>
      <c r="EC30" s="61">
        <v>14973086</v>
      </c>
      <c r="ED30" s="61">
        <v>15826034</v>
      </c>
      <c r="EE30" s="61">
        <v>16319615</v>
      </c>
      <c r="EF30" s="61">
        <v>15750447</v>
      </c>
      <c r="EG30" s="61">
        <v>16285789</v>
      </c>
      <c r="EH30" s="61">
        <v>16077826</v>
      </c>
      <c r="EI30" s="61">
        <v>15839958</v>
      </c>
      <c r="EJ30" s="61">
        <v>16519644</v>
      </c>
      <c r="EK30" s="61">
        <v>16275733</v>
      </c>
      <c r="EL30" s="61">
        <v>18024545</v>
      </c>
      <c r="EM30" s="51">
        <f>+SUM(EA30:EL30)</f>
        <v>190951806</v>
      </c>
      <c r="EN30" s="61">
        <v>16329651</v>
      </c>
      <c r="EO30" s="61">
        <v>15257116</v>
      </c>
      <c r="EP30" s="61"/>
      <c r="EQ30" s="61"/>
      <c r="ER30" s="61"/>
      <c r="ES30" s="61"/>
      <c r="ET30" s="61"/>
      <c r="EU30" s="61"/>
      <c r="EV30" s="61"/>
      <c r="EW30" s="61"/>
      <c r="EX30" s="61"/>
      <c r="EY30" s="61"/>
      <c r="EZ30" s="51">
        <f>+SUM(EN30:EY30)</f>
        <v>31586767</v>
      </c>
    </row>
    <row r="31" spans="2:156" s="33" customFormat="1" ht="14.25">
      <c r="B31" s="43" t="s">
        <v>95</v>
      </c>
      <c r="C31" s="60">
        <v>3278901</v>
      </c>
      <c r="D31" s="61">
        <v>3617258</v>
      </c>
      <c r="E31" s="61">
        <v>3760019</v>
      </c>
      <c r="F31" s="61">
        <v>4302661</v>
      </c>
      <c r="G31" s="61">
        <v>3530225</v>
      </c>
      <c r="H31" s="61">
        <v>3347675</v>
      </c>
      <c r="I31" s="61">
        <v>3732226</v>
      </c>
      <c r="J31" s="61">
        <v>3685020</v>
      </c>
      <c r="K31" s="61">
        <v>4102126</v>
      </c>
      <c r="L31" s="61">
        <v>3935447</v>
      </c>
      <c r="M31" s="61">
        <v>4646415</v>
      </c>
      <c r="N31" s="61">
        <v>7753138</v>
      </c>
      <c r="O31" s="61">
        <v>8293874</v>
      </c>
      <c r="P31" s="61">
        <v>8895895</v>
      </c>
      <c r="Q31" s="61">
        <v>8698394</v>
      </c>
      <c r="R31" s="61">
        <v>9712804</v>
      </c>
      <c r="S31" s="61">
        <v>8637398</v>
      </c>
      <c r="T31" s="61">
        <v>8104118</v>
      </c>
      <c r="U31" s="61">
        <v>9038829</v>
      </c>
      <c r="V31" s="61">
        <v>8683031</v>
      </c>
      <c r="W31" s="61">
        <v>9127416</v>
      </c>
      <c r="X31" s="61">
        <v>8863364</v>
      </c>
      <c r="Y31" s="61">
        <v>8884553</v>
      </c>
      <c r="Z31" s="61">
        <v>8992215</v>
      </c>
      <c r="AA31" s="61">
        <v>8901817</v>
      </c>
      <c r="AB31" s="61">
        <v>8840959</v>
      </c>
      <c r="AC31" s="61">
        <v>9047898</v>
      </c>
      <c r="AD31" s="61">
        <v>9948547</v>
      </c>
      <c r="AE31" s="61">
        <v>8928214</v>
      </c>
      <c r="AF31" s="61">
        <v>8738467</v>
      </c>
      <c r="AG31" s="61">
        <v>8856558</v>
      </c>
      <c r="AH31" s="61">
        <v>8923022</v>
      </c>
      <c r="AI31" s="61">
        <v>9102522</v>
      </c>
      <c r="AJ31" s="61">
        <v>8831682</v>
      </c>
      <c r="AK31" s="61">
        <v>8780527</v>
      </c>
      <c r="AL31" s="61">
        <v>8924238</v>
      </c>
      <c r="AM31" s="61">
        <v>8802796</v>
      </c>
      <c r="AN31" s="61">
        <v>8977967</v>
      </c>
      <c r="AO31" s="61">
        <v>8652154</v>
      </c>
      <c r="AP31" s="61">
        <v>9711996</v>
      </c>
      <c r="AQ31" s="61">
        <v>8830803</v>
      </c>
      <c r="AR31" s="61">
        <v>8404636</v>
      </c>
      <c r="AS31" s="61">
        <v>9225765</v>
      </c>
      <c r="AT31" s="61">
        <v>8583587</v>
      </c>
      <c r="AU31" s="61">
        <v>9205091</v>
      </c>
      <c r="AV31" s="61">
        <v>8778489</v>
      </c>
      <c r="AW31" s="61">
        <v>8755923</v>
      </c>
      <c r="AX31" s="61">
        <v>9104670</v>
      </c>
      <c r="AY31" s="61">
        <v>8847296</v>
      </c>
      <c r="AZ31" s="61">
        <v>9040944</v>
      </c>
      <c r="BA31" s="61">
        <v>9023635</v>
      </c>
      <c r="BB31" s="61">
        <v>9729349</v>
      </c>
      <c r="BC31" s="61">
        <v>8764759</v>
      </c>
      <c r="BD31" s="61">
        <v>8633769</v>
      </c>
      <c r="BE31" s="61">
        <v>9475722</v>
      </c>
      <c r="BF31" s="61">
        <v>10036151</v>
      </c>
      <c r="BG31" s="61">
        <v>10037747</v>
      </c>
      <c r="BH31" s="61">
        <v>9954778</v>
      </c>
      <c r="BI31" s="61">
        <v>10372012</v>
      </c>
      <c r="BJ31" s="61">
        <v>10928543</v>
      </c>
      <c r="BK31" s="61">
        <v>10962412</v>
      </c>
      <c r="BL31" s="61">
        <v>11421611</v>
      </c>
      <c r="BM31" s="61">
        <v>11549148</v>
      </c>
      <c r="BN31" s="61">
        <v>12844770</v>
      </c>
      <c r="BO31" s="61">
        <v>11860072</v>
      </c>
      <c r="BP31" s="61">
        <v>11549099</v>
      </c>
      <c r="BQ31" s="61">
        <v>12995671</v>
      </c>
      <c r="BR31" s="61">
        <v>13013003</v>
      </c>
      <c r="BS31" s="61">
        <v>14470315</v>
      </c>
      <c r="BT31" s="61">
        <v>13764545</v>
      </c>
      <c r="BU31" s="61">
        <v>14720346</v>
      </c>
      <c r="BV31" s="61">
        <v>15445356</v>
      </c>
      <c r="BW31" s="61">
        <v>14761599</v>
      </c>
      <c r="BX31" s="61">
        <v>15562157</v>
      </c>
      <c r="BY31" s="61">
        <v>15376887</v>
      </c>
      <c r="BZ31" s="51">
        <f>+SUM(BN31:BY31)</f>
        <v>166363820</v>
      </c>
      <c r="CA31" s="61">
        <v>16813334</v>
      </c>
      <c r="CB31" s="61">
        <v>15407146</v>
      </c>
      <c r="CC31" s="61">
        <v>15352385</v>
      </c>
      <c r="CD31" s="61">
        <v>8675416</v>
      </c>
      <c r="CE31" s="61">
        <v>1847675</v>
      </c>
      <c r="CF31" s="61">
        <v>2548298</v>
      </c>
      <c r="CG31" s="61">
        <v>2960388</v>
      </c>
      <c r="CH31" s="61">
        <v>3454818</v>
      </c>
      <c r="CI31" s="61">
        <v>3496406</v>
      </c>
      <c r="CJ31" s="61">
        <v>3502407</v>
      </c>
      <c r="CK31" s="61">
        <v>3734804</v>
      </c>
      <c r="CL31" s="61">
        <v>3659748</v>
      </c>
      <c r="CM31" s="51">
        <f>+SUM(CA31:CL31)</f>
        <v>81452825</v>
      </c>
      <c r="CN31" s="61">
        <v>5361767</v>
      </c>
      <c r="CO31" s="61">
        <v>5955398</v>
      </c>
      <c r="CP31" s="61">
        <v>4016984</v>
      </c>
      <c r="CQ31" s="61">
        <v>6104527</v>
      </c>
      <c r="CR31" s="61">
        <v>5903248</v>
      </c>
      <c r="CS31" s="61">
        <v>7069821</v>
      </c>
      <c r="CT31" s="61">
        <v>7194520</v>
      </c>
      <c r="CU31" s="61">
        <v>7424816</v>
      </c>
      <c r="CV31" s="61">
        <v>7103884</v>
      </c>
      <c r="CW31" s="61">
        <v>7199658</v>
      </c>
      <c r="CX31" s="61">
        <v>7223114</v>
      </c>
      <c r="CY31" s="61">
        <v>7440710</v>
      </c>
      <c r="CZ31" s="51">
        <f>+SUM(CN31:CY31)</f>
        <v>77998447</v>
      </c>
      <c r="DA31" s="61">
        <v>8590506</v>
      </c>
      <c r="DB31" s="61">
        <v>7406780</v>
      </c>
      <c r="DC31" s="61">
        <v>7540902</v>
      </c>
      <c r="DD31" s="61">
        <v>8386407</v>
      </c>
      <c r="DE31" s="61">
        <v>8748306</v>
      </c>
      <c r="DF31" s="61">
        <v>10723442</v>
      </c>
      <c r="DG31" s="61">
        <v>11002409</v>
      </c>
      <c r="DH31" s="61">
        <v>11346074</v>
      </c>
      <c r="DI31" s="61">
        <v>12045041</v>
      </c>
      <c r="DJ31" s="61">
        <v>12509445</v>
      </c>
      <c r="DK31" s="61">
        <v>13064337</v>
      </c>
      <c r="DL31" s="61">
        <v>13020678</v>
      </c>
      <c r="DM31" s="51">
        <f>+SUM(DA31:DL31)</f>
        <v>124384327</v>
      </c>
      <c r="DN31" s="61">
        <v>13808740</v>
      </c>
      <c r="DO31" s="61">
        <v>12792921</v>
      </c>
      <c r="DP31" s="61">
        <v>12197577</v>
      </c>
      <c r="DQ31" s="61">
        <v>14274237</v>
      </c>
      <c r="DR31" s="61">
        <v>13585597</v>
      </c>
      <c r="DS31" s="61">
        <v>14908071</v>
      </c>
      <c r="DT31" s="61">
        <v>14358890</v>
      </c>
      <c r="DU31" s="61">
        <v>14211148</v>
      </c>
      <c r="DV31" s="61">
        <v>14741951</v>
      </c>
      <c r="DW31" s="61">
        <v>14558420</v>
      </c>
      <c r="DX31" s="61">
        <v>15198846</v>
      </c>
      <c r="DY31" s="61">
        <v>15021142</v>
      </c>
      <c r="DZ31" s="51">
        <f>+SUM(DN31:DY31)</f>
        <v>169657540</v>
      </c>
      <c r="EA31" s="61">
        <v>16108550</v>
      </c>
      <c r="EB31" s="61">
        <v>14651189</v>
      </c>
      <c r="EC31" s="61">
        <v>14432641</v>
      </c>
      <c r="ED31" s="61">
        <v>14973649</v>
      </c>
      <c r="EE31" s="61">
        <v>15832816</v>
      </c>
      <c r="EF31" s="61">
        <v>16345040</v>
      </c>
      <c r="EG31" s="61">
        <v>15783339</v>
      </c>
      <c r="EH31" s="61">
        <v>16294430</v>
      </c>
      <c r="EI31" s="61">
        <v>16082339</v>
      </c>
      <c r="EJ31" s="61">
        <v>15845329</v>
      </c>
      <c r="EK31" s="61">
        <v>16524591</v>
      </c>
      <c r="EL31" s="61">
        <v>16276800</v>
      </c>
      <c r="EM31" s="51">
        <f>+SUM(EA31:EL31)</f>
        <v>189150713</v>
      </c>
      <c r="EN31" s="61">
        <v>18047850</v>
      </c>
      <c r="EO31" s="61">
        <v>16335678</v>
      </c>
      <c r="EP31" s="61"/>
      <c r="EQ31" s="61"/>
      <c r="ER31" s="61"/>
      <c r="ES31" s="61"/>
      <c r="ET31" s="61"/>
      <c r="EU31" s="61"/>
      <c r="EV31" s="61"/>
      <c r="EW31" s="61"/>
      <c r="EX31" s="61"/>
      <c r="EY31" s="61"/>
      <c r="EZ31" s="51">
        <f>+SUM(EN31:EY31)</f>
        <v>34383528</v>
      </c>
    </row>
    <row r="32" spans="2:156" s="33" customFormat="1" ht="15" customHeight="1">
      <c r="B32" s="62"/>
      <c r="C32" s="63"/>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56" s="33" customFormat="1" ht="15" customHeight="1">
      <c r="B33" s="40" t="s">
        <v>96</v>
      </c>
      <c r="C33" s="41"/>
    </row>
    <row r="34" spans="2:156" s="3" customFormat="1" ht="15">
      <c r="B34" s="104" t="s">
        <v>12</v>
      </c>
      <c r="C34" s="98">
        <v>2013</v>
      </c>
      <c r="D34" s="98"/>
      <c r="E34" s="98"/>
      <c r="F34" s="98">
        <v>2014</v>
      </c>
      <c r="G34" s="98"/>
      <c r="H34" s="98"/>
      <c r="I34" s="98"/>
      <c r="J34" s="98"/>
      <c r="K34" s="98"/>
      <c r="L34" s="98"/>
      <c r="M34" s="98"/>
      <c r="N34" s="98"/>
      <c r="O34" s="98"/>
      <c r="P34" s="98"/>
      <c r="Q34" s="98"/>
      <c r="R34" s="98">
        <v>2015</v>
      </c>
      <c r="S34" s="98"/>
      <c r="T34" s="98"/>
      <c r="U34" s="98"/>
      <c r="V34" s="98"/>
      <c r="W34" s="98"/>
      <c r="X34" s="98"/>
      <c r="Y34" s="98"/>
      <c r="Z34" s="98"/>
      <c r="AA34" s="98"/>
      <c r="AB34" s="98"/>
      <c r="AC34" s="98"/>
      <c r="AD34" s="98">
        <v>2016</v>
      </c>
      <c r="AE34" s="98"/>
      <c r="AF34" s="98"/>
      <c r="AG34" s="98"/>
      <c r="AH34" s="98"/>
      <c r="AI34" s="98"/>
      <c r="AJ34" s="98"/>
      <c r="AK34" s="98"/>
      <c r="AL34" s="98"/>
      <c r="AM34" s="98"/>
      <c r="AN34" s="98"/>
      <c r="AO34" s="98"/>
      <c r="AP34" s="98">
        <v>2017</v>
      </c>
      <c r="AQ34" s="98"/>
      <c r="AR34" s="98"/>
      <c r="AS34" s="98"/>
      <c r="AT34" s="98"/>
      <c r="AU34" s="98"/>
      <c r="AV34" s="98"/>
      <c r="AW34" s="98"/>
      <c r="AX34" s="98"/>
      <c r="AY34" s="98"/>
      <c r="AZ34" s="98"/>
      <c r="BA34" s="98"/>
      <c r="BB34" s="98">
        <v>2018</v>
      </c>
      <c r="BC34" s="98"/>
      <c r="BD34" s="98"/>
      <c r="BE34" s="98"/>
      <c r="BF34" s="98"/>
      <c r="BG34" s="98"/>
      <c r="BH34" s="98"/>
      <c r="BI34" s="98"/>
      <c r="BJ34" s="98"/>
      <c r="BK34" s="98"/>
      <c r="BL34" s="98"/>
      <c r="BM34" s="98"/>
      <c r="BN34" s="98">
        <v>2019</v>
      </c>
      <c r="BO34" s="98"/>
      <c r="BP34" s="98"/>
      <c r="BQ34" s="98"/>
      <c r="BR34" s="98"/>
      <c r="BS34" s="98"/>
      <c r="BT34" s="98"/>
      <c r="BU34" s="98"/>
      <c r="BV34" s="98"/>
      <c r="BW34" s="98"/>
      <c r="BX34" s="98"/>
      <c r="BY34" s="98"/>
      <c r="BZ34" s="99" t="s">
        <v>20</v>
      </c>
      <c r="CA34" s="98">
        <v>2020</v>
      </c>
      <c r="CB34" s="98"/>
      <c r="CC34" s="98"/>
      <c r="CD34" s="98"/>
      <c r="CE34" s="98"/>
      <c r="CF34" s="98"/>
      <c r="CG34" s="98"/>
      <c r="CH34" s="98"/>
      <c r="CI34" s="98"/>
      <c r="CJ34" s="98"/>
      <c r="CK34" s="98"/>
      <c r="CL34" s="98"/>
      <c r="CM34" s="99" t="s">
        <v>21</v>
      </c>
      <c r="CN34" s="98">
        <v>2021</v>
      </c>
      <c r="CO34" s="98"/>
      <c r="CP34" s="98"/>
      <c r="CQ34" s="98"/>
      <c r="CR34" s="98"/>
      <c r="CS34" s="98"/>
      <c r="CT34" s="98"/>
      <c r="CU34" s="98"/>
      <c r="CV34" s="98"/>
      <c r="CW34" s="98"/>
      <c r="CX34" s="98"/>
      <c r="CY34" s="98"/>
      <c r="CZ34" s="99" t="s">
        <v>22</v>
      </c>
      <c r="DA34" s="98">
        <v>2022</v>
      </c>
      <c r="DB34" s="98"/>
      <c r="DC34" s="98"/>
      <c r="DD34" s="98"/>
      <c r="DE34" s="98"/>
      <c r="DF34" s="98"/>
      <c r="DG34" s="98"/>
      <c r="DH34" s="98"/>
      <c r="DI34" s="98"/>
      <c r="DJ34" s="98"/>
      <c r="DK34" s="98"/>
      <c r="DL34" s="98"/>
      <c r="DM34" s="99" t="s">
        <v>23</v>
      </c>
      <c r="DN34" s="98">
        <v>2023</v>
      </c>
      <c r="DO34" s="98"/>
      <c r="DP34" s="98"/>
      <c r="DQ34" s="98"/>
      <c r="DR34" s="98"/>
      <c r="DS34" s="98"/>
      <c r="DT34" s="98"/>
      <c r="DU34" s="98"/>
      <c r="DV34" s="98"/>
      <c r="DW34" s="98"/>
      <c r="DX34" s="98"/>
      <c r="DY34" s="98"/>
      <c r="DZ34" s="99" t="s">
        <v>24</v>
      </c>
      <c r="EA34" s="98">
        <v>2024</v>
      </c>
      <c r="EB34" s="98"/>
      <c r="EC34" s="98"/>
      <c r="ED34" s="98"/>
      <c r="EE34" s="98"/>
      <c r="EF34" s="98"/>
      <c r="EG34" s="98"/>
      <c r="EH34" s="98"/>
      <c r="EI34" s="98"/>
      <c r="EJ34" s="98"/>
      <c r="EK34" s="98"/>
      <c r="EL34" s="98"/>
      <c r="EM34" s="99" t="s">
        <v>25</v>
      </c>
      <c r="EN34" s="98">
        <v>2025</v>
      </c>
      <c r="EO34" s="98"/>
      <c r="EP34" s="98"/>
      <c r="EQ34" s="98"/>
      <c r="ER34" s="98"/>
      <c r="ES34" s="98"/>
      <c r="ET34" s="98"/>
      <c r="EU34" s="98"/>
      <c r="EV34" s="98"/>
      <c r="EW34" s="98"/>
      <c r="EX34" s="98"/>
      <c r="EY34" s="98"/>
      <c r="EZ34" s="99" t="s">
        <v>26</v>
      </c>
    </row>
    <row r="35" spans="2:156" s="3" customFormat="1" ht="30">
      <c r="B35" s="105"/>
      <c r="C35" s="11" t="s">
        <v>36</v>
      </c>
      <c r="D35" s="11" t="s">
        <v>37</v>
      </c>
      <c r="E35" s="11" t="s">
        <v>38</v>
      </c>
      <c r="F35" s="11" t="s">
        <v>27</v>
      </c>
      <c r="G35" s="11" t="s">
        <v>28</v>
      </c>
      <c r="H35" s="11" t="s">
        <v>29</v>
      </c>
      <c r="I35" s="11" t="s">
        <v>30</v>
      </c>
      <c r="J35" s="11" t="s">
        <v>31</v>
      </c>
      <c r="K35" s="11" t="s">
        <v>32</v>
      </c>
      <c r="L35" s="11" t="s">
        <v>33</v>
      </c>
      <c r="M35" s="11" t="s">
        <v>34</v>
      </c>
      <c r="N35" s="11" t="s">
        <v>35</v>
      </c>
      <c r="O35" s="11" t="s">
        <v>36</v>
      </c>
      <c r="P35" s="11" t="s">
        <v>37</v>
      </c>
      <c r="Q35" s="11" t="s">
        <v>38</v>
      </c>
      <c r="R35" s="11" t="s">
        <v>27</v>
      </c>
      <c r="S35" s="11" t="s">
        <v>28</v>
      </c>
      <c r="T35" s="11" t="s">
        <v>29</v>
      </c>
      <c r="U35" s="11" t="s">
        <v>30</v>
      </c>
      <c r="V35" s="11" t="s">
        <v>31</v>
      </c>
      <c r="W35" s="11" t="s">
        <v>32</v>
      </c>
      <c r="X35" s="11" t="s">
        <v>33</v>
      </c>
      <c r="Y35" s="11" t="s">
        <v>34</v>
      </c>
      <c r="Z35" s="11" t="s">
        <v>35</v>
      </c>
      <c r="AA35" s="11" t="s">
        <v>36</v>
      </c>
      <c r="AB35" s="11" t="s">
        <v>37</v>
      </c>
      <c r="AC35" s="11" t="s">
        <v>38</v>
      </c>
      <c r="AD35" s="11" t="s">
        <v>27</v>
      </c>
      <c r="AE35" s="11" t="s">
        <v>28</v>
      </c>
      <c r="AF35" s="11" t="s">
        <v>29</v>
      </c>
      <c r="AG35" s="11" t="s">
        <v>30</v>
      </c>
      <c r="AH35" s="11" t="s">
        <v>31</v>
      </c>
      <c r="AI35" s="11" t="s">
        <v>32</v>
      </c>
      <c r="AJ35" s="11" t="s">
        <v>33</v>
      </c>
      <c r="AK35" s="11" t="s">
        <v>34</v>
      </c>
      <c r="AL35" s="11" t="s">
        <v>35</v>
      </c>
      <c r="AM35" s="11" t="s">
        <v>36</v>
      </c>
      <c r="AN35" s="11" t="s">
        <v>37</v>
      </c>
      <c r="AO35" s="11" t="s">
        <v>38</v>
      </c>
      <c r="AP35" s="11" t="s">
        <v>27</v>
      </c>
      <c r="AQ35" s="11" t="s">
        <v>28</v>
      </c>
      <c r="AR35" s="11" t="s">
        <v>29</v>
      </c>
      <c r="AS35" s="11" t="s">
        <v>30</v>
      </c>
      <c r="AT35" s="11" t="s">
        <v>31</v>
      </c>
      <c r="AU35" s="11" t="s">
        <v>32</v>
      </c>
      <c r="AV35" s="11" t="s">
        <v>33</v>
      </c>
      <c r="AW35" s="11" t="s">
        <v>34</v>
      </c>
      <c r="AX35" s="11" t="s">
        <v>35</v>
      </c>
      <c r="AY35" s="11" t="s">
        <v>36</v>
      </c>
      <c r="AZ35" s="11" t="s">
        <v>37</v>
      </c>
      <c r="BA35" s="11" t="s">
        <v>38</v>
      </c>
      <c r="BB35" s="11" t="s">
        <v>27</v>
      </c>
      <c r="BC35" s="11" t="s">
        <v>28</v>
      </c>
      <c r="BD35" s="11" t="s">
        <v>29</v>
      </c>
      <c r="BE35" s="11" t="s">
        <v>30</v>
      </c>
      <c r="BF35" s="11" t="s">
        <v>31</v>
      </c>
      <c r="BG35" s="11" t="s">
        <v>32</v>
      </c>
      <c r="BH35" s="11" t="s">
        <v>33</v>
      </c>
      <c r="BI35" s="11" t="s">
        <v>34</v>
      </c>
      <c r="BJ35" s="11" t="s">
        <v>35</v>
      </c>
      <c r="BK35" s="11" t="s">
        <v>36</v>
      </c>
      <c r="BL35" s="11" t="s">
        <v>37</v>
      </c>
      <c r="BM35" s="11" t="s">
        <v>38</v>
      </c>
      <c r="BN35" s="11" t="s">
        <v>27</v>
      </c>
      <c r="BO35" s="11" t="s">
        <v>28</v>
      </c>
      <c r="BP35" s="11" t="s">
        <v>29</v>
      </c>
      <c r="BQ35" s="11" t="s">
        <v>30</v>
      </c>
      <c r="BR35" s="11" t="s">
        <v>31</v>
      </c>
      <c r="BS35" s="11" t="s">
        <v>32</v>
      </c>
      <c r="BT35" s="11" t="s">
        <v>33</v>
      </c>
      <c r="BU35" s="11" t="s">
        <v>34</v>
      </c>
      <c r="BV35" s="11" t="s">
        <v>35</v>
      </c>
      <c r="BW35" s="11" t="s">
        <v>36</v>
      </c>
      <c r="BX35" s="11" t="s">
        <v>37</v>
      </c>
      <c r="BY35" s="11" t="s">
        <v>38</v>
      </c>
      <c r="BZ35" s="100"/>
      <c r="CA35" s="11" t="s">
        <v>27</v>
      </c>
      <c r="CB35" s="11" t="s">
        <v>28</v>
      </c>
      <c r="CC35" s="11" t="s">
        <v>29</v>
      </c>
      <c r="CD35" s="11" t="s">
        <v>30</v>
      </c>
      <c r="CE35" s="11" t="s">
        <v>31</v>
      </c>
      <c r="CF35" s="11" t="s">
        <v>32</v>
      </c>
      <c r="CG35" s="11" t="s">
        <v>33</v>
      </c>
      <c r="CH35" s="11" t="s">
        <v>34</v>
      </c>
      <c r="CI35" s="11" t="s">
        <v>35</v>
      </c>
      <c r="CJ35" s="11" t="s">
        <v>36</v>
      </c>
      <c r="CK35" s="11" t="s">
        <v>37</v>
      </c>
      <c r="CL35" s="11" t="s">
        <v>38</v>
      </c>
      <c r="CM35" s="100"/>
      <c r="CN35" s="11" t="s">
        <v>27</v>
      </c>
      <c r="CO35" s="11" t="s">
        <v>28</v>
      </c>
      <c r="CP35" s="11" t="s">
        <v>29</v>
      </c>
      <c r="CQ35" s="11" t="s">
        <v>30</v>
      </c>
      <c r="CR35" s="11" t="s">
        <v>31</v>
      </c>
      <c r="CS35" s="11" t="s">
        <v>32</v>
      </c>
      <c r="CT35" s="11" t="s">
        <v>33</v>
      </c>
      <c r="CU35" s="11" t="s">
        <v>34</v>
      </c>
      <c r="CV35" s="11" t="s">
        <v>35</v>
      </c>
      <c r="CW35" s="11" t="s">
        <v>36</v>
      </c>
      <c r="CX35" s="11" t="s">
        <v>37</v>
      </c>
      <c r="CY35" s="11" t="s">
        <v>38</v>
      </c>
      <c r="CZ35" s="100"/>
      <c r="DA35" s="11" t="s">
        <v>27</v>
      </c>
      <c r="DB35" s="11" t="s">
        <v>28</v>
      </c>
      <c r="DC35" s="11" t="s">
        <v>29</v>
      </c>
      <c r="DD35" s="11" t="s">
        <v>30</v>
      </c>
      <c r="DE35" s="11" t="s">
        <v>31</v>
      </c>
      <c r="DF35" s="11" t="s">
        <v>32</v>
      </c>
      <c r="DG35" s="11" t="s">
        <v>33</v>
      </c>
      <c r="DH35" s="11" t="s">
        <v>34</v>
      </c>
      <c r="DI35" s="11" t="s">
        <v>35</v>
      </c>
      <c r="DJ35" s="11" t="s">
        <v>36</v>
      </c>
      <c r="DK35" s="11" t="s">
        <v>37</v>
      </c>
      <c r="DL35" s="11" t="s">
        <v>38</v>
      </c>
      <c r="DM35" s="100"/>
      <c r="DN35" s="11" t="s">
        <v>27</v>
      </c>
      <c r="DO35" s="11" t="s">
        <v>28</v>
      </c>
      <c r="DP35" s="11" t="s">
        <v>29</v>
      </c>
      <c r="DQ35" s="11" t="s">
        <v>30</v>
      </c>
      <c r="DR35" s="11" t="s">
        <v>31</v>
      </c>
      <c r="DS35" s="11" t="s">
        <v>32</v>
      </c>
      <c r="DT35" s="11" t="s">
        <v>33</v>
      </c>
      <c r="DU35" s="11" t="s">
        <v>34</v>
      </c>
      <c r="DV35" s="11" t="s">
        <v>35</v>
      </c>
      <c r="DW35" s="11" t="s">
        <v>36</v>
      </c>
      <c r="DX35" s="11" t="s">
        <v>37</v>
      </c>
      <c r="DY35" s="11" t="s">
        <v>38</v>
      </c>
      <c r="DZ35" s="100"/>
      <c r="EA35" s="11" t="s">
        <v>27</v>
      </c>
      <c r="EB35" s="11" t="s">
        <v>28</v>
      </c>
      <c r="EC35" s="11" t="s">
        <v>29</v>
      </c>
      <c r="ED35" s="11" t="s">
        <v>30</v>
      </c>
      <c r="EE35" s="11" t="s">
        <v>31</v>
      </c>
      <c r="EF35" s="11" t="s">
        <v>32</v>
      </c>
      <c r="EG35" s="11" t="s">
        <v>33</v>
      </c>
      <c r="EH35" s="11" t="s">
        <v>34</v>
      </c>
      <c r="EI35" s="11" t="s">
        <v>35</v>
      </c>
      <c r="EJ35" s="11" t="s">
        <v>36</v>
      </c>
      <c r="EK35" s="11" t="s">
        <v>37</v>
      </c>
      <c r="EL35" s="11" t="s">
        <v>38</v>
      </c>
      <c r="EM35" s="100"/>
      <c r="EN35" s="11" t="s">
        <v>27</v>
      </c>
      <c r="EO35" s="11" t="s">
        <v>28</v>
      </c>
      <c r="EP35" s="11" t="s">
        <v>29</v>
      </c>
      <c r="EQ35" s="11" t="s">
        <v>30</v>
      </c>
      <c r="ER35" s="11" t="s">
        <v>31</v>
      </c>
      <c r="ES35" s="11" t="s">
        <v>32</v>
      </c>
      <c r="ET35" s="11" t="s">
        <v>33</v>
      </c>
      <c r="EU35" s="11" t="s">
        <v>34</v>
      </c>
      <c r="EV35" s="11" t="s">
        <v>35</v>
      </c>
      <c r="EW35" s="11" t="s">
        <v>36</v>
      </c>
      <c r="EX35" s="11" t="s">
        <v>37</v>
      </c>
      <c r="EY35" s="11" t="s">
        <v>38</v>
      </c>
      <c r="EZ35" s="100"/>
    </row>
    <row r="36" spans="2:156" s="33" customFormat="1" ht="15" customHeight="1">
      <c r="B36" s="43" t="s">
        <v>97</v>
      </c>
      <c r="C36" s="64">
        <v>158</v>
      </c>
      <c r="D36" s="64">
        <v>148</v>
      </c>
      <c r="E36" s="64">
        <v>309</v>
      </c>
      <c r="F36" s="64">
        <v>446</v>
      </c>
      <c r="G36" s="64">
        <v>173</v>
      </c>
      <c r="H36" s="64">
        <v>210</v>
      </c>
      <c r="I36" s="64">
        <v>176</v>
      </c>
      <c r="J36" s="64">
        <v>174</v>
      </c>
      <c r="K36" s="64">
        <v>154</v>
      </c>
      <c r="L36" s="64">
        <v>178</v>
      </c>
      <c r="M36" s="64">
        <v>405</v>
      </c>
      <c r="N36" s="64">
        <v>282</v>
      </c>
      <c r="O36" s="64">
        <v>240</v>
      </c>
      <c r="P36" s="64">
        <v>221</v>
      </c>
      <c r="Q36" s="64">
        <v>228</v>
      </c>
      <c r="R36" s="64">
        <v>281</v>
      </c>
      <c r="S36" s="64">
        <v>223</v>
      </c>
      <c r="T36" s="64">
        <v>267</v>
      </c>
      <c r="U36" s="64">
        <v>254</v>
      </c>
      <c r="V36" s="64">
        <v>241</v>
      </c>
      <c r="W36" s="64">
        <v>172</v>
      </c>
      <c r="X36" s="64">
        <v>169</v>
      </c>
      <c r="Y36" s="64">
        <v>174</v>
      </c>
      <c r="Z36" s="64">
        <v>208</v>
      </c>
      <c r="AA36" s="64">
        <v>133</v>
      </c>
      <c r="AB36" s="64">
        <v>177</v>
      </c>
      <c r="AC36" s="64">
        <v>187</v>
      </c>
      <c r="AD36" s="64">
        <v>295</v>
      </c>
      <c r="AE36" s="64">
        <v>327</v>
      </c>
      <c r="AF36" s="64">
        <v>414</v>
      </c>
      <c r="AG36" s="64">
        <v>344</v>
      </c>
      <c r="AH36" s="64">
        <v>322</v>
      </c>
      <c r="AI36" s="64">
        <v>419</v>
      </c>
      <c r="AJ36" s="64">
        <v>363</v>
      </c>
      <c r="AK36" s="64">
        <v>279</v>
      </c>
      <c r="AL36" s="64">
        <v>208</v>
      </c>
      <c r="AM36" s="64">
        <v>381</v>
      </c>
      <c r="AN36" s="64">
        <v>410</v>
      </c>
      <c r="AO36" s="64">
        <v>463</v>
      </c>
      <c r="AP36" s="64">
        <v>379</v>
      </c>
      <c r="AQ36" s="64">
        <v>337</v>
      </c>
      <c r="AR36" s="64">
        <v>317</v>
      </c>
      <c r="AS36" s="64">
        <v>399</v>
      </c>
      <c r="AT36" s="64">
        <v>337</v>
      </c>
      <c r="AU36" s="64">
        <v>415</v>
      </c>
      <c r="AV36" s="64">
        <v>261</v>
      </c>
      <c r="AW36" s="64">
        <v>230</v>
      </c>
      <c r="AX36" s="64">
        <v>235</v>
      </c>
      <c r="AY36" s="64">
        <v>295</v>
      </c>
      <c r="AZ36" s="64">
        <v>381</v>
      </c>
      <c r="BA36" s="64">
        <v>266</v>
      </c>
      <c r="BB36" s="64">
        <v>333</v>
      </c>
      <c r="BC36" s="64">
        <v>231</v>
      </c>
      <c r="BD36" s="64">
        <v>206</v>
      </c>
      <c r="BE36" s="64">
        <v>247</v>
      </c>
      <c r="BF36" s="64">
        <v>372</v>
      </c>
      <c r="BG36" s="64">
        <v>377</v>
      </c>
      <c r="BH36" s="64">
        <v>482</v>
      </c>
      <c r="BI36" s="64">
        <v>368</v>
      </c>
      <c r="BJ36" s="64">
        <v>416</v>
      </c>
      <c r="BK36" s="64">
        <v>465</v>
      </c>
      <c r="BL36" s="64">
        <v>484</v>
      </c>
      <c r="BM36" s="64">
        <v>497</v>
      </c>
      <c r="BN36" s="64">
        <v>528</v>
      </c>
      <c r="BO36" s="64">
        <v>632</v>
      </c>
      <c r="BP36" s="64">
        <v>658</v>
      </c>
      <c r="BQ36" s="64">
        <v>691</v>
      </c>
      <c r="BR36" s="64">
        <v>887</v>
      </c>
      <c r="BS36" s="64">
        <v>981</v>
      </c>
      <c r="BT36" s="64">
        <v>861</v>
      </c>
      <c r="BU36" s="64">
        <v>780</v>
      </c>
      <c r="BV36" s="64">
        <v>713</v>
      </c>
      <c r="BW36" s="64">
        <v>810</v>
      </c>
      <c r="BX36" s="64">
        <v>709</v>
      </c>
      <c r="BY36" s="64">
        <v>551</v>
      </c>
      <c r="BZ36" s="51">
        <f>+SUM(BN36:BY36)</f>
        <v>8801</v>
      </c>
      <c r="CA36" s="64">
        <v>817</v>
      </c>
      <c r="CB36" s="64">
        <v>459</v>
      </c>
      <c r="CC36" s="64">
        <v>443</v>
      </c>
      <c r="CD36" s="64">
        <v>150</v>
      </c>
      <c r="CE36" s="64">
        <v>256</v>
      </c>
      <c r="CF36" s="64">
        <v>471</v>
      </c>
      <c r="CG36" s="64">
        <v>435</v>
      </c>
      <c r="CH36" s="64">
        <v>372</v>
      </c>
      <c r="CI36" s="64">
        <v>317</v>
      </c>
      <c r="CJ36" s="64">
        <v>529</v>
      </c>
      <c r="CK36" s="64">
        <v>498</v>
      </c>
      <c r="CL36" s="64">
        <v>528</v>
      </c>
      <c r="CM36" s="51">
        <f>+SUM(CA36:CL36)</f>
        <v>5275</v>
      </c>
      <c r="CN36" s="64">
        <v>410</v>
      </c>
      <c r="CO36" s="64">
        <v>249</v>
      </c>
      <c r="CP36" s="64">
        <v>387</v>
      </c>
      <c r="CQ36" s="64">
        <v>347</v>
      </c>
      <c r="CR36" s="64">
        <v>397</v>
      </c>
      <c r="CS36" s="64">
        <v>399</v>
      </c>
      <c r="CT36" s="64">
        <v>437</v>
      </c>
      <c r="CU36" s="64">
        <v>492</v>
      </c>
      <c r="CV36" s="64">
        <v>426</v>
      </c>
      <c r="CW36" s="64">
        <v>494</v>
      </c>
      <c r="CX36" s="64">
        <v>373</v>
      </c>
      <c r="CY36" s="64">
        <v>586</v>
      </c>
      <c r="CZ36" s="51">
        <f>+SUM(CN36:CY36)</f>
        <v>4997</v>
      </c>
      <c r="DA36" s="64">
        <v>339</v>
      </c>
      <c r="DB36" s="64">
        <v>576</v>
      </c>
      <c r="DC36" s="64">
        <v>722</v>
      </c>
      <c r="DD36" s="64">
        <v>346</v>
      </c>
      <c r="DE36" s="64">
        <v>264</v>
      </c>
      <c r="DF36" s="64">
        <v>248</v>
      </c>
      <c r="DG36" s="64">
        <v>303</v>
      </c>
      <c r="DH36" s="64">
        <v>128</v>
      </c>
      <c r="DI36" s="64">
        <v>696</v>
      </c>
      <c r="DJ36" s="64">
        <v>800</v>
      </c>
      <c r="DK36" s="64">
        <v>561</v>
      </c>
      <c r="DL36" s="64">
        <v>376</v>
      </c>
      <c r="DM36" s="51">
        <f>+SUM(DA36:DL36)</f>
        <v>5359</v>
      </c>
      <c r="DN36" s="64">
        <v>373</v>
      </c>
      <c r="DO36" s="64">
        <v>359</v>
      </c>
      <c r="DP36" s="64">
        <v>481</v>
      </c>
      <c r="DQ36" s="64">
        <v>549</v>
      </c>
      <c r="DR36" s="64">
        <v>719</v>
      </c>
      <c r="DS36" s="64">
        <v>733</v>
      </c>
      <c r="DT36" s="64">
        <v>684</v>
      </c>
      <c r="DU36" s="64">
        <v>409</v>
      </c>
      <c r="DV36" s="64">
        <v>708</v>
      </c>
      <c r="DW36" s="64">
        <v>577</v>
      </c>
      <c r="DX36" s="64">
        <v>631</v>
      </c>
      <c r="DY36" s="64">
        <v>718</v>
      </c>
      <c r="DZ36" s="51">
        <f>+SUM(DN36:DY36)</f>
        <v>6941</v>
      </c>
      <c r="EA36" s="64">
        <v>620</v>
      </c>
      <c r="EB36" s="64">
        <v>570</v>
      </c>
      <c r="EC36" s="64">
        <v>619</v>
      </c>
      <c r="ED36" s="64">
        <v>166</v>
      </c>
      <c r="EE36" s="64">
        <v>349</v>
      </c>
      <c r="EF36" s="64">
        <v>328</v>
      </c>
      <c r="EG36" s="64">
        <v>337</v>
      </c>
      <c r="EH36" s="64">
        <v>608</v>
      </c>
      <c r="EI36" s="64">
        <v>689</v>
      </c>
      <c r="EJ36" s="64">
        <v>698</v>
      </c>
      <c r="EK36" s="64">
        <v>624</v>
      </c>
      <c r="EL36" s="64">
        <v>685</v>
      </c>
      <c r="EM36" s="51">
        <f>+SUM(EA36:EL36)</f>
        <v>6293</v>
      </c>
      <c r="EN36" s="64">
        <v>692</v>
      </c>
      <c r="EO36" s="64">
        <v>666</v>
      </c>
      <c r="EP36" s="64"/>
      <c r="EQ36" s="64"/>
      <c r="ER36" s="64"/>
      <c r="ES36" s="64"/>
      <c r="ET36" s="64"/>
      <c r="EU36" s="64"/>
      <c r="EV36" s="64"/>
      <c r="EW36" s="64"/>
      <c r="EX36" s="64"/>
      <c r="EY36" s="64"/>
      <c r="EZ36" s="51">
        <f>+SUM(EN36:EY36)</f>
        <v>1358</v>
      </c>
    </row>
    <row r="37" spans="2:156" s="33" customFormat="1" ht="15" customHeight="1">
      <c r="B37" s="43" t="s">
        <v>98</v>
      </c>
      <c r="C37" s="64">
        <v>10</v>
      </c>
      <c r="D37" s="64">
        <v>11</v>
      </c>
      <c r="E37" s="64">
        <v>15</v>
      </c>
      <c r="F37" s="64">
        <v>12</v>
      </c>
      <c r="G37" s="64">
        <v>16</v>
      </c>
      <c r="H37" s="64">
        <v>16</v>
      </c>
      <c r="I37" s="64">
        <v>16</v>
      </c>
      <c r="J37" s="64">
        <v>15</v>
      </c>
      <c r="K37" s="64">
        <v>15</v>
      </c>
      <c r="L37" s="64">
        <v>15</v>
      </c>
      <c r="M37" s="64">
        <v>21</v>
      </c>
      <c r="N37" s="64">
        <v>23</v>
      </c>
      <c r="O37" s="64">
        <v>24</v>
      </c>
      <c r="P37" s="64">
        <v>34</v>
      </c>
      <c r="Q37" s="64">
        <v>33</v>
      </c>
      <c r="R37" s="64">
        <v>29</v>
      </c>
      <c r="S37" s="64">
        <v>22</v>
      </c>
      <c r="T37" s="64">
        <v>32</v>
      </c>
      <c r="U37" s="64">
        <v>18</v>
      </c>
      <c r="V37" s="64">
        <v>27</v>
      </c>
      <c r="W37" s="64">
        <v>19</v>
      </c>
      <c r="X37" s="64">
        <v>26</v>
      </c>
      <c r="Y37" s="64">
        <v>19</v>
      </c>
      <c r="Z37" s="64">
        <v>16</v>
      </c>
      <c r="AA37" s="64">
        <v>27</v>
      </c>
      <c r="AB37" s="64">
        <v>16</v>
      </c>
      <c r="AC37" s="64">
        <v>43</v>
      </c>
      <c r="AD37" s="64">
        <v>26</v>
      </c>
      <c r="AE37" s="64">
        <v>22</v>
      </c>
      <c r="AF37" s="64">
        <v>20</v>
      </c>
      <c r="AG37" s="64">
        <v>23</v>
      </c>
      <c r="AH37" s="64">
        <v>32</v>
      </c>
      <c r="AI37" s="64">
        <v>18</v>
      </c>
      <c r="AJ37" s="64">
        <v>18</v>
      </c>
      <c r="AK37" s="64">
        <v>31</v>
      </c>
      <c r="AL37" s="64">
        <v>16</v>
      </c>
      <c r="AM37" s="64">
        <v>25</v>
      </c>
      <c r="AN37" s="64">
        <v>23</v>
      </c>
      <c r="AO37" s="64">
        <v>36</v>
      </c>
      <c r="AP37" s="64">
        <v>33</v>
      </c>
      <c r="AQ37" s="64">
        <v>29</v>
      </c>
      <c r="AR37" s="64">
        <v>27</v>
      </c>
      <c r="AS37" s="64">
        <v>37</v>
      </c>
      <c r="AT37" s="64">
        <v>35</v>
      </c>
      <c r="AU37" s="64">
        <v>32</v>
      </c>
      <c r="AV37" s="64">
        <v>38</v>
      </c>
      <c r="AW37" s="64">
        <v>39</v>
      </c>
      <c r="AX37" s="64">
        <v>41</v>
      </c>
      <c r="AY37" s="64">
        <v>33</v>
      </c>
      <c r="AZ37" s="64">
        <v>29</v>
      </c>
      <c r="BA37" s="64">
        <v>49</v>
      </c>
      <c r="BB37" s="64">
        <v>42</v>
      </c>
      <c r="BC37" s="64">
        <v>32</v>
      </c>
      <c r="BD37" s="64">
        <v>30</v>
      </c>
      <c r="BE37" s="64">
        <v>34</v>
      </c>
      <c r="BF37" s="64">
        <v>45</v>
      </c>
      <c r="BG37" s="64">
        <v>50</v>
      </c>
      <c r="BH37" s="64">
        <v>51</v>
      </c>
      <c r="BI37" s="64">
        <v>37</v>
      </c>
      <c r="BJ37" s="64">
        <v>43</v>
      </c>
      <c r="BK37" s="64">
        <v>60</v>
      </c>
      <c r="BL37" s="64">
        <v>51</v>
      </c>
      <c r="BM37" s="64">
        <v>84</v>
      </c>
      <c r="BN37" s="64">
        <v>59</v>
      </c>
      <c r="BO37" s="64">
        <v>76</v>
      </c>
      <c r="BP37" s="64">
        <v>80</v>
      </c>
      <c r="BQ37" s="64">
        <v>64</v>
      </c>
      <c r="BR37" s="64">
        <v>66</v>
      </c>
      <c r="BS37" s="64">
        <v>93</v>
      </c>
      <c r="BT37" s="64">
        <v>95</v>
      </c>
      <c r="BU37" s="64">
        <v>89</v>
      </c>
      <c r="BV37" s="64">
        <v>78</v>
      </c>
      <c r="BW37" s="64">
        <v>79</v>
      </c>
      <c r="BX37" s="64">
        <v>95</v>
      </c>
      <c r="BY37" s="64">
        <v>102</v>
      </c>
      <c r="BZ37" s="51">
        <f>+SUM(BN37:BY37)</f>
        <v>976</v>
      </c>
      <c r="CA37" s="64">
        <v>80</v>
      </c>
      <c r="CB37" s="64">
        <v>86</v>
      </c>
      <c r="CC37" s="64">
        <v>41</v>
      </c>
      <c r="CD37" s="64">
        <v>7</v>
      </c>
      <c r="CE37" s="64">
        <v>8</v>
      </c>
      <c r="CF37" s="64">
        <v>7</v>
      </c>
      <c r="CG37" s="64">
        <v>9</v>
      </c>
      <c r="CH37" s="64">
        <v>8</v>
      </c>
      <c r="CI37" s="64">
        <v>6</v>
      </c>
      <c r="CJ37" s="64">
        <v>11</v>
      </c>
      <c r="CK37" s="64">
        <v>9</v>
      </c>
      <c r="CL37" s="64">
        <v>22</v>
      </c>
      <c r="CM37" s="51">
        <f>+SUM(CA37:CL37)</f>
        <v>294</v>
      </c>
      <c r="CN37" s="64">
        <v>25</v>
      </c>
      <c r="CO37" s="64">
        <v>14</v>
      </c>
      <c r="CP37" s="64">
        <v>15</v>
      </c>
      <c r="CQ37" s="64">
        <v>12</v>
      </c>
      <c r="CR37" s="64">
        <v>17</v>
      </c>
      <c r="CS37" s="64">
        <v>21</v>
      </c>
      <c r="CT37" s="64">
        <v>24</v>
      </c>
      <c r="CU37" s="64">
        <v>24</v>
      </c>
      <c r="CV37" s="64">
        <v>24</v>
      </c>
      <c r="CW37" s="64">
        <v>20</v>
      </c>
      <c r="CX37" s="64">
        <v>25</v>
      </c>
      <c r="CY37" s="64">
        <v>28</v>
      </c>
      <c r="CZ37" s="51">
        <f>+SUM(CN37:CY37)</f>
        <v>249</v>
      </c>
      <c r="DA37" s="64">
        <v>16</v>
      </c>
      <c r="DB37" s="64">
        <v>21</v>
      </c>
      <c r="DC37" s="64">
        <v>25</v>
      </c>
      <c r="DD37" s="64">
        <v>37</v>
      </c>
      <c r="DE37" s="64">
        <v>46</v>
      </c>
      <c r="DF37" s="64">
        <v>33</v>
      </c>
      <c r="DG37" s="64">
        <v>47</v>
      </c>
      <c r="DH37" s="64">
        <v>33</v>
      </c>
      <c r="DI37" s="64">
        <v>36</v>
      </c>
      <c r="DJ37" s="64">
        <v>53</v>
      </c>
      <c r="DK37" s="64">
        <v>33</v>
      </c>
      <c r="DL37" s="64">
        <v>50</v>
      </c>
      <c r="DM37" s="51">
        <f>+SUM(DA37:DL37)</f>
        <v>430</v>
      </c>
      <c r="DN37" s="64">
        <v>41</v>
      </c>
      <c r="DO37" s="64">
        <v>56</v>
      </c>
      <c r="DP37" s="64">
        <v>60</v>
      </c>
      <c r="DQ37" s="64">
        <v>58</v>
      </c>
      <c r="DR37" s="64">
        <v>67</v>
      </c>
      <c r="DS37" s="64">
        <v>58</v>
      </c>
      <c r="DT37" s="64">
        <v>68</v>
      </c>
      <c r="DU37" s="64">
        <v>55</v>
      </c>
      <c r="DV37" s="64">
        <v>50</v>
      </c>
      <c r="DW37" s="64">
        <v>51</v>
      </c>
      <c r="DX37" s="64">
        <v>75</v>
      </c>
      <c r="DY37" s="64">
        <v>64</v>
      </c>
      <c r="DZ37" s="51">
        <f>+SUM(DN37:DY37)</f>
        <v>703</v>
      </c>
      <c r="EA37" s="64">
        <v>54</v>
      </c>
      <c r="EB37" s="64">
        <v>52</v>
      </c>
      <c r="EC37" s="64">
        <v>58</v>
      </c>
      <c r="ED37" s="64">
        <v>53</v>
      </c>
      <c r="EE37" s="64">
        <v>62</v>
      </c>
      <c r="EF37" s="64">
        <v>66</v>
      </c>
      <c r="EG37" s="64">
        <v>38</v>
      </c>
      <c r="EH37" s="64">
        <v>50</v>
      </c>
      <c r="EI37" s="64">
        <v>56</v>
      </c>
      <c r="EJ37" s="64">
        <v>48</v>
      </c>
      <c r="EK37" s="64">
        <v>40</v>
      </c>
      <c r="EL37" s="64">
        <v>53</v>
      </c>
      <c r="EM37" s="51">
        <f>+SUM(EA37:EL37)</f>
        <v>630</v>
      </c>
      <c r="EN37" s="64">
        <v>48</v>
      </c>
      <c r="EO37" s="64">
        <v>63</v>
      </c>
      <c r="EP37" s="64"/>
      <c r="EQ37" s="64"/>
      <c r="ER37" s="64"/>
      <c r="ES37" s="64"/>
      <c r="ET37" s="64"/>
      <c r="EU37" s="64"/>
      <c r="EV37" s="64"/>
      <c r="EW37" s="64"/>
      <c r="EX37" s="64"/>
      <c r="EY37" s="64"/>
      <c r="EZ37" s="51">
        <f>+SUM(EN37:EY37)</f>
        <v>111</v>
      </c>
    </row>
    <row r="38" spans="2:156" s="53" customFormat="1" ht="14.25">
      <c r="B38" s="43" t="s">
        <v>99</v>
      </c>
      <c r="C38" s="64">
        <v>15</v>
      </c>
      <c r="D38" s="64">
        <v>17</v>
      </c>
      <c r="E38" s="64">
        <v>16</v>
      </c>
      <c r="F38" s="64">
        <v>18</v>
      </c>
      <c r="G38" s="64">
        <v>15</v>
      </c>
      <c r="H38" s="64">
        <v>12</v>
      </c>
      <c r="I38" s="64">
        <v>5</v>
      </c>
      <c r="J38" s="64">
        <v>12</v>
      </c>
      <c r="K38" s="64">
        <v>18</v>
      </c>
      <c r="L38" s="64">
        <v>7</v>
      </c>
      <c r="M38" s="64">
        <v>18</v>
      </c>
      <c r="N38" s="64">
        <v>7</v>
      </c>
      <c r="O38" s="64">
        <v>4</v>
      </c>
      <c r="P38" s="64">
        <v>8</v>
      </c>
      <c r="Q38" s="64">
        <v>9</v>
      </c>
      <c r="R38" s="64">
        <v>6</v>
      </c>
      <c r="S38" s="64">
        <v>10</v>
      </c>
      <c r="T38" s="64">
        <v>10</v>
      </c>
      <c r="U38" s="64">
        <v>8</v>
      </c>
      <c r="V38" s="64">
        <v>6</v>
      </c>
      <c r="W38" s="64">
        <v>7</v>
      </c>
      <c r="X38" s="64">
        <v>5</v>
      </c>
      <c r="Y38" s="64">
        <v>9</v>
      </c>
      <c r="Z38" s="64">
        <v>5</v>
      </c>
      <c r="AA38" s="64">
        <v>8</v>
      </c>
      <c r="AB38" s="64">
        <v>10</v>
      </c>
      <c r="AC38" s="64">
        <v>11</v>
      </c>
      <c r="AD38" s="64">
        <v>7</v>
      </c>
      <c r="AE38" s="64">
        <v>10</v>
      </c>
      <c r="AF38" s="64">
        <v>14</v>
      </c>
      <c r="AG38" s="64">
        <v>5</v>
      </c>
      <c r="AH38" s="64">
        <v>7</v>
      </c>
      <c r="AI38" s="64">
        <v>6</v>
      </c>
      <c r="AJ38" s="64">
        <v>4</v>
      </c>
      <c r="AK38" s="64">
        <v>6</v>
      </c>
      <c r="AL38" s="64">
        <v>5</v>
      </c>
      <c r="AM38" s="64">
        <v>12</v>
      </c>
      <c r="AN38" s="64">
        <v>16</v>
      </c>
      <c r="AO38" s="64">
        <v>15</v>
      </c>
      <c r="AP38" s="64">
        <v>5</v>
      </c>
      <c r="AQ38" s="64">
        <v>11</v>
      </c>
      <c r="AR38" s="64">
        <v>23</v>
      </c>
      <c r="AS38" s="64">
        <v>13</v>
      </c>
      <c r="AT38" s="64">
        <v>24</v>
      </c>
      <c r="AU38" s="64">
        <v>22</v>
      </c>
      <c r="AV38" s="64">
        <v>16</v>
      </c>
      <c r="AW38" s="64">
        <v>11</v>
      </c>
      <c r="AX38" s="64">
        <v>20</v>
      </c>
      <c r="AY38" s="64">
        <v>8</v>
      </c>
      <c r="AZ38" s="64">
        <v>24</v>
      </c>
      <c r="BA38" s="64">
        <v>23</v>
      </c>
      <c r="BB38" s="64">
        <v>15</v>
      </c>
      <c r="BC38" s="64">
        <v>17</v>
      </c>
      <c r="BD38" s="64">
        <v>20</v>
      </c>
      <c r="BE38" s="64">
        <v>14</v>
      </c>
      <c r="BF38" s="64">
        <v>14</v>
      </c>
      <c r="BG38" s="64">
        <v>18</v>
      </c>
      <c r="BH38" s="64">
        <v>21</v>
      </c>
      <c r="BI38" s="64">
        <v>21</v>
      </c>
      <c r="BJ38" s="64">
        <v>53</v>
      </c>
      <c r="BK38" s="64">
        <v>76</v>
      </c>
      <c r="BL38" s="64">
        <v>49</v>
      </c>
      <c r="BM38" s="64">
        <v>76</v>
      </c>
      <c r="BN38" s="64">
        <v>79</v>
      </c>
      <c r="BO38" s="64">
        <v>38</v>
      </c>
      <c r="BP38" s="64">
        <v>65</v>
      </c>
      <c r="BQ38" s="64">
        <v>59</v>
      </c>
      <c r="BR38" s="64">
        <v>74</v>
      </c>
      <c r="BS38" s="64">
        <v>80</v>
      </c>
      <c r="BT38" s="64">
        <v>59</v>
      </c>
      <c r="BU38" s="64">
        <v>65</v>
      </c>
      <c r="BV38" s="64">
        <v>47</v>
      </c>
      <c r="BW38" s="64">
        <v>77</v>
      </c>
      <c r="BX38" s="64">
        <v>97</v>
      </c>
      <c r="BY38" s="64">
        <v>61</v>
      </c>
      <c r="BZ38" s="51">
        <f>+SUM(BN38:BY38)</f>
        <v>801</v>
      </c>
      <c r="CA38" s="64">
        <v>58</v>
      </c>
      <c r="CB38" s="64">
        <v>67</v>
      </c>
      <c r="CC38" s="64">
        <v>39</v>
      </c>
      <c r="CD38" s="64">
        <v>9</v>
      </c>
      <c r="CE38" s="64">
        <v>8</v>
      </c>
      <c r="CF38" s="64">
        <v>14</v>
      </c>
      <c r="CG38" s="64">
        <v>15</v>
      </c>
      <c r="CH38" s="64">
        <v>24</v>
      </c>
      <c r="CI38" s="64">
        <v>29</v>
      </c>
      <c r="CJ38" s="64">
        <v>23</v>
      </c>
      <c r="CK38" s="64">
        <v>18</v>
      </c>
      <c r="CL38" s="64">
        <v>30</v>
      </c>
      <c r="CM38" s="51">
        <f>+SUM(CA38:CL38)</f>
        <v>334</v>
      </c>
      <c r="CN38" s="64">
        <v>31</v>
      </c>
      <c r="CO38" s="64">
        <v>23</v>
      </c>
      <c r="CP38" s="64">
        <v>24</v>
      </c>
      <c r="CQ38" s="64">
        <v>18</v>
      </c>
      <c r="CR38" s="64">
        <v>27</v>
      </c>
      <c r="CS38" s="64">
        <v>37</v>
      </c>
      <c r="CT38" s="64">
        <v>26</v>
      </c>
      <c r="CU38" s="64">
        <v>42</v>
      </c>
      <c r="CV38" s="64">
        <v>27</v>
      </c>
      <c r="CW38" s="64">
        <v>51</v>
      </c>
      <c r="CX38" s="64">
        <v>34</v>
      </c>
      <c r="CY38" s="64">
        <v>59</v>
      </c>
      <c r="CZ38" s="51">
        <f>+SUM(CN38:CY38)</f>
        <v>399</v>
      </c>
      <c r="DA38" s="64">
        <v>37</v>
      </c>
      <c r="DB38" s="64">
        <v>28</v>
      </c>
      <c r="DC38" s="64">
        <v>42</v>
      </c>
      <c r="DD38" s="64">
        <v>70</v>
      </c>
      <c r="DE38" s="64">
        <v>61</v>
      </c>
      <c r="DF38" s="64">
        <v>51</v>
      </c>
      <c r="DG38" s="64">
        <v>40</v>
      </c>
      <c r="DH38" s="64">
        <v>58</v>
      </c>
      <c r="DI38" s="64">
        <v>67</v>
      </c>
      <c r="DJ38" s="64">
        <v>54</v>
      </c>
      <c r="DK38" s="64">
        <v>46</v>
      </c>
      <c r="DL38" s="64">
        <v>49</v>
      </c>
      <c r="DM38" s="51">
        <f>+SUM(DA38:DL38)</f>
        <v>603</v>
      </c>
      <c r="DN38" s="64">
        <v>108</v>
      </c>
      <c r="DO38" s="64">
        <v>59</v>
      </c>
      <c r="DP38" s="64">
        <v>65</v>
      </c>
      <c r="DQ38" s="64">
        <v>44</v>
      </c>
      <c r="DR38" s="64">
        <v>49</v>
      </c>
      <c r="DS38" s="64">
        <v>60</v>
      </c>
      <c r="DT38" s="64">
        <v>78</v>
      </c>
      <c r="DU38" s="64">
        <v>60</v>
      </c>
      <c r="DV38" s="64">
        <v>52</v>
      </c>
      <c r="DW38" s="64">
        <v>64</v>
      </c>
      <c r="DX38" s="64">
        <v>57</v>
      </c>
      <c r="DY38" s="64">
        <v>77</v>
      </c>
      <c r="DZ38" s="51">
        <f>+SUM(DN38:DY38)</f>
        <v>773</v>
      </c>
      <c r="EA38" s="64">
        <v>100</v>
      </c>
      <c r="EB38" s="64">
        <v>59</v>
      </c>
      <c r="EC38" s="64">
        <v>43</v>
      </c>
      <c r="ED38" s="64">
        <v>46</v>
      </c>
      <c r="EE38" s="64">
        <v>51</v>
      </c>
      <c r="EF38" s="64">
        <v>44</v>
      </c>
      <c r="EG38" s="64">
        <v>45</v>
      </c>
      <c r="EH38" s="64">
        <v>47</v>
      </c>
      <c r="EI38" s="64">
        <v>43</v>
      </c>
      <c r="EJ38" s="64">
        <v>52</v>
      </c>
      <c r="EK38" s="64">
        <v>71</v>
      </c>
      <c r="EL38" s="64">
        <v>78</v>
      </c>
      <c r="EM38" s="51">
        <f>+SUM(EA38:EL38)</f>
        <v>679</v>
      </c>
      <c r="EN38" s="64">
        <v>37</v>
      </c>
      <c r="EO38" s="64">
        <v>65</v>
      </c>
      <c r="EP38" s="64"/>
      <c r="EQ38" s="64"/>
      <c r="ER38" s="64"/>
      <c r="ES38" s="64"/>
      <c r="ET38" s="64"/>
      <c r="EU38" s="64"/>
      <c r="EV38" s="64"/>
      <c r="EW38" s="64"/>
      <c r="EX38" s="64"/>
      <c r="EY38" s="64"/>
      <c r="EZ38" s="51">
        <f>+SUM(EN38:EY38)</f>
        <v>102</v>
      </c>
    </row>
    <row r="39" spans="2:156" s="33" customFormat="1" ht="15" customHeight="1">
      <c r="B39" s="43" t="s">
        <v>100</v>
      </c>
      <c r="C39" s="64">
        <v>7</v>
      </c>
      <c r="D39" s="64">
        <v>7</v>
      </c>
      <c r="E39" s="64">
        <v>29</v>
      </c>
      <c r="F39" s="64">
        <v>19</v>
      </c>
      <c r="G39" s="64">
        <v>2</v>
      </c>
      <c r="H39" s="64">
        <v>7</v>
      </c>
      <c r="I39" s="64">
        <v>14</v>
      </c>
      <c r="J39" s="64">
        <v>7</v>
      </c>
      <c r="K39" s="64">
        <v>17</v>
      </c>
      <c r="L39" s="64">
        <v>20</v>
      </c>
      <c r="M39" s="64">
        <v>47</v>
      </c>
      <c r="N39" s="64">
        <v>7</v>
      </c>
      <c r="O39" s="64">
        <v>10</v>
      </c>
      <c r="P39" s="64">
        <v>12</v>
      </c>
      <c r="Q39" s="64">
        <v>14</v>
      </c>
      <c r="R39" s="64">
        <v>13</v>
      </c>
      <c r="S39" s="64">
        <v>14</v>
      </c>
      <c r="T39" s="64">
        <v>34</v>
      </c>
      <c r="U39" s="64">
        <v>4</v>
      </c>
      <c r="V39" s="64">
        <v>7</v>
      </c>
      <c r="W39" s="64">
        <v>13</v>
      </c>
      <c r="X39" s="64">
        <v>14</v>
      </c>
      <c r="Y39" s="64">
        <v>17</v>
      </c>
      <c r="Z39" s="64">
        <v>5</v>
      </c>
      <c r="AA39" s="64">
        <v>11</v>
      </c>
      <c r="AB39" s="64">
        <v>5</v>
      </c>
      <c r="AC39" s="64">
        <v>12</v>
      </c>
      <c r="AD39" s="64">
        <v>9</v>
      </c>
      <c r="AE39" s="64">
        <v>12</v>
      </c>
      <c r="AF39" s="64">
        <v>18</v>
      </c>
      <c r="AG39" s="64">
        <v>9</v>
      </c>
      <c r="AH39" s="64">
        <v>9</v>
      </c>
      <c r="AI39" s="64">
        <v>9</v>
      </c>
      <c r="AJ39" s="64">
        <v>3</v>
      </c>
      <c r="AK39" s="64">
        <v>12</v>
      </c>
      <c r="AL39" s="64">
        <v>5</v>
      </c>
      <c r="AM39" s="64">
        <v>7</v>
      </c>
      <c r="AN39" s="64">
        <v>6</v>
      </c>
      <c r="AO39" s="64">
        <v>15</v>
      </c>
      <c r="AP39" s="64">
        <v>6</v>
      </c>
      <c r="AQ39" s="64">
        <v>15</v>
      </c>
      <c r="AR39" s="64">
        <v>23</v>
      </c>
      <c r="AS39" s="64">
        <v>25</v>
      </c>
      <c r="AT39" s="64">
        <v>13</v>
      </c>
      <c r="AU39" s="64">
        <v>6</v>
      </c>
      <c r="AV39" s="64">
        <v>14</v>
      </c>
      <c r="AW39" s="64">
        <v>16</v>
      </c>
      <c r="AX39" s="64">
        <v>13</v>
      </c>
      <c r="AY39" s="64">
        <v>33</v>
      </c>
      <c r="AZ39" s="64">
        <v>6</v>
      </c>
      <c r="BA39" s="64">
        <v>17</v>
      </c>
      <c r="BB39" s="64">
        <v>18</v>
      </c>
      <c r="BC39" s="64">
        <v>25</v>
      </c>
      <c r="BD39" s="64">
        <v>23</v>
      </c>
      <c r="BE39" s="64">
        <v>20</v>
      </c>
      <c r="BF39" s="64">
        <v>20</v>
      </c>
      <c r="BG39" s="64">
        <v>18</v>
      </c>
      <c r="BH39" s="64">
        <v>30</v>
      </c>
      <c r="BI39" s="64">
        <v>35</v>
      </c>
      <c r="BJ39" s="64">
        <v>74</v>
      </c>
      <c r="BK39" s="64">
        <v>69</v>
      </c>
      <c r="BL39" s="64">
        <v>90</v>
      </c>
      <c r="BM39" s="64">
        <v>68</v>
      </c>
      <c r="BN39" s="64">
        <v>65</v>
      </c>
      <c r="BO39" s="64">
        <v>54</v>
      </c>
      <c r="BP39" s="64">
        <v>35</v>
      </c>
      <c r="BQ39" s="64">
        <v>30</v>
      </c>
      <c r="BR39" s="64">
        <v>32</v>
      </c>
      <c r="BS39" s="64">
        <v>21</v>
      </c>
      <c r="BT39" s="64">
        <v>24</v>
      </c>
      <c r="BU39" s="64">
        <v>27</v>
      </c>
      <c r="BV39" s="64">
        <v>20</v>
      </c>
      <c r="BW39" s="64">
        <v>39</v>
      </c>
      <c r="BX39" s="64">
        <v>34</v>
      </c>
      <c r="BY39" s="64">
        <v>28</v>
      </c>
      <c r="BZ39" s="51">
        <f>+SUM(BN39:BY39)</f>
        <v>409</v>
      </c>
      <c r="CA39" s="64">
        <v>40</v>
      </c>
      <c r="CB39" s="64">
        <v>38</v>
      </c>
      <c r="CC39" s="64">
        <v>44</v>
      </c>
      <c r="CD39" s="64">
        <v>43</v>
      </c>
      <c r="CE39" s="64">
        <v>68</v>
      </c>
      <c r="CF39" s="64">
        <v>51</v>
      </c>
      <c r="CG39" s="64">
        <v>50</v>
      </c>
      <c r="CH39" s="64">
        <v>54</v>
      </c>
      <c r="CI39" s="64">
        <v>45</v>
      </c>
      <c r="CJ39" s="64">
        <v>73</v>
      </c>
      <c r="CK39" s="64">
        <v>56</v>
      </c>
      <c r="CL39" s="64">
        <v>100</v>
      </c>
      <c r="CM39" s="51">
        <f>+SUM(CA39:CL39)</f>
        <v>662</v>
      </c>
      <c r="CN39" s="64">
        <v>82</v>
      </c>
      <c r="CO39" s="64">
        <v>48</v>
      </c>
      <c r="CP39" s="64">
        <v>63</v>
      </c>
      <c r="CQ39" s="64">
        <v>42</v>
      </c>
      <c r="CR39" s="64">
        <v>68</v>
      </c>
      <c r="CS39" s="64">
        <v>53</v>
      </c>
      <c r="CT39" s="64">
        <v>36</v>
      </c>
      <c r="CU39" s="64">
        <v>50</v>
      </c>
      <c r="CV39" s="64">
        <v>73</v>
      </c>
      <c r="CW39" s="64">
        <v>50</v>
      </c>
      <c r="CX39" s="64">
        <v>74</v>
      </c>
      <c r="CY39" s="64">
        <v>97</v>
      </c>
      <c r="CZ39" s="51">
        <f>+SUM(CN39:CY39)</f>
        <v>736</v>
      </c>
      <c r="DA39" s="64">
        <v>73</v>
      </c>
      <c r="DB39" s="64">
        <v>61</v>
      </c>
      <c r="DC39" s="64">
        <v>59</v>
      </c>
      <c r="DD39" s="64">
        <v>45</v>
      </c>
      <c r="DE39" s="64">
        <v>41</v>
      </c>
      <c r="DF39" s="64">
        <v>32</v>
      </c>
      <c r="DG39" s="64">
        <v>31</v>
      </c>
      <c r="DH39" s="64">
        <v>55</v>
      </c>
      <c r="DI39" s="64">
        <v>52</v>
      </c>
      <c r="DJ39" s="64">
        <v>49</v>
      </c>
      <c r="DK39" s="64">
        <v>59</v>
      </c>
      <c r="DL39" s="64">
        <v>72</v>
      </c>
      <c r="DM39" s="51">
        <f>+SUM(DA39:DL39)</f>
        <v>629</v>
      </c>
      <c r="DN39" s="64">
        <v>86</v>
      </c>
      <c r="DO39" s="64">
        <v>98</v>
      </c>
      <c r="DP39" s="64">
        <v>85</v>
      </c>
      <c r="DQ39" s="64">
        <v>50</v>
      </c>
      <c r="DR39" s="64">
        <v>53</v>
      </c>
      <c r="DS39" s="64">
        <v>63</v>
      </c>
      <c r="DT39" s="64">
        <v>44</v>
      </c>
      <c r="DU39" s="64">
        <v>53</v>
      </c>
      <c r="DV39" s="64">
        <v>58</v>
      </c>
      <c r="DW39" s="64">
        <v>70</v>
      </c>
      <c r="DX39" s="64">
        <v>61</v>
      </c>
      <c r="DY39" s="64">
        <v>78</v>
      </c>
      <c r="DZ39" s="51">
        <f>+SUM(DN39:DY39)</f>
        <v>799</v>
      </c>
      <c r="EA39" s="64">
        <v>67</v>
      </c>
      <c r="EB39" s="64">
        <v>71</v>
      </c>
      <c r="EC39" s="64">
        <v>86</v>
      </c>
      <c r="ED39" s="64">
        <v>57</v>
      </c>
      <c r="EE39" s="64">
        <v>58</v>
      </c>
      <c r="EF39" s="64">
        <v>48</v>
      </c>
      <c r="EG39" s="64">
        <v>102</v>
      </c>
      <c r="EH39" s="64">
        <v>74</v>
      </c>
      <c r="EI39" s="64">
        <v>64</v>
      </c>
      <c r="EJ39" s="64">
        <v>85</v>
      </c>
      <c r="EK39" s="64">
        <v>58</v>
      </c>
      <c r="EL39" s="64">
        <v>99</v>
      </c>
      <c r="EM39" s="51">
        <f>+SUM(EA39:EL39)</f>
        <v>869</v>
      </c>
      <c r="EN39" s="64">
        <v>110</v>
      </c>
      <c r="EO39" s="64">
        <v>78</v>
      </c>
      <c r="EP39" s="64"/>
      <c r="EQ39" s="64"/>
      <c r="ER39" s="64"/>
      <c r="ES39" s="64"/>
      <c r="ET39" s="64"/>
      <c r="EU39" s="64"/>
      <c r="EV39" s="64"/>
      <c r="EW39" s="64"/>
      <c r="EX39" s="64"/>
      <c r="EY39" s="64"/>
      <c r="EZ39" s="51">
        <f>+SUM(EN39:EY39)</f>
        <v>188</v>
      </c>
    </row>
    <row r="40" spans="2:156" s="33" customFormat="1" ht="15" customHeight="1">
      <c r="B40" s="43" t="s">
        <v>101</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c r="BZ40" s="51">
        <f>+SUM(BN40:BY40)</f>
        <v>0</v>
      </c>
      <c r="CA40" s="64">
        <v>0</v>
      </c>
      <c r="CB40" s="64">
        <v>1</v>
      </c>
      <c r="CC40" s="64">
        <v>0</v>
      </c>
      <c r="CD40" s="64">
        <v>0</v>
      </c>
      <c r="CE40" s="64">
        <v>0</v>
      </c>
      <c r="CF40" s="64">
        <v>0</v>
      </c>
      <c r="CG40" s="64">
        <v>0</v>
      </c>
      <c r="CH40" s="64">
        <v>0</v>
      </c>
      <c r="CI40" s="64">
        <v>0</v>
      </c>
      <c r="CJ40" s="64">
        <v>0</v>
      </c>
      <c r="CK40" s="64">
        <v>0</v>
      </c>
      <c r="CL40" s="64">
        <v>0</v>
      </c>
      <c r="CM40" s="51">
        <f>+SUM(CA40:CL40)</f>
        <v>1</v>
      </c>
      <c r="CN40" s="64">
        <v>0</v>
      </c>
      <c r="CO40" s="64">
        <v>4</v>
      </c>
      <c r="CP40" s="64">
        <v>4</v>
      </c>
      <c r="CQ40" s="64">
        <v>1</v>
      </c>
      <c r="CR40" s="64">
        <v>7</v>
      </c>
      <c r="CS40" s="64">
        <v>11</v>
      </c>
      <c r="CT40" s="64">
        <v>10</v>
      </c>
      <c r="CU40" s="64">
        <v>8</v>
      </c>
      <c r="CV40" s="64">
        <v>14</v>
      </c>
      <c r="CW40" s="64">
        <v>14</v>
      </c>
      <c r="CX40" s="64">
        <v>9</v>
      </c>
      <c r="CY40" s="64">
        <v>8</v>
      </c>
      <c r="CZ40" s="51">
        <f>+SUM(CN40:CY40)</f>
        <v>90</v>
      </c>
      <c r="DA40" s="64">
        <v>8</v>
      </c>
      <c r="DB40" s="64">
        <v>8</v>
      </c>
      <c r="DC40" s="64">
        <v>10</v>
      </c>
      <c r="DD40" s="64">
        <v>7</v>
      </c>
      <c r="DE40" s="64">
        <v>12</v>
      </c>
      <c r="DF40" s="64">
        <v>8</v>
      </c>
      <c r="DG40" s="64">
        <v>7</v>
      </c>
      <c r="DH40" s="64">
        <v>9</v>
      </c>
      <c r="DI40" s="64">
        <v>9</v>
      </c>
      <c r="DJ40" s="64">
        <v>8</v>
      </c>
      <c r="DK40" s="64">
        <v>8</v>
      </c>
      <c r="DL40" s="64">
        <v>15</v>
      </c>
      <c r="DM40" s="51">
        <f>+SUM(DA40:DL40)</f>
        <v>109</v>
      </c>
      <c r="DN40" s="64">
        <v>12</v>
      </c>
      <c r="DO40" s="64">
        <v>22</v>
      </c>
      <c r="DP40" s="64">
        <v>23</v>
      </c>
      <c r="DQ40" s="64">
        <v>11</v>
      </c>
      <c r="DR40" s="64">
        <v>16</v>
      </c>
      <c r="DS40" s="64">
        <v>14</v>
      </c>
      <c r="DT40" s="64">
        <v>15</v>
      </c>
      <c r="DU40" s="64">
        <v>18</v>
      </c>
      <c r="DV40" s="64">
        <v>24</v>
      </c>
      <c r="DW40" s="64">
        <v>14</v>
      </c>
      <c r="DX40" s="64">
        <v>21</v>
      </c>
      <c r="DY40" s="64">
        <v>15</v>
      </c>
      <c r="DZ40" s="51">
        <f>+SUM(DN40:DY40)</f>
        <v>205</v>
      </c>
      <c r="EA40" s="64">
        <v>16</v>
      </c>
      <c r="EB40" s="64">
        <v>21</v>
      </c>
      <c r="EC40" s="64">
        <v>22</v>
      </c>
      <c r="ED40" s="64">
        <v>17</v>
      </c>
      <c r="EE40" s="64">
        <v>21</v>
      </c>
      <c r="EF40" s="64">
        <v>27</v>
      </c>
      <c r="EG40" s="64">
        <v>6</v>
      </c>
      <c r="EH40" s="64">
        <v>18</v>
      </c>
      <c r="EI40" s="64">
        <v>17</v>
      </c>
      <c r="EJ40" s="64">
        <v>18</v>
      </c>
      <c r="EK40" s="64">
        <v>17</v>
      </c>
      <c r="EL40" s="64">
        <v>20</v>
      </c>
      <c r="EM40" s="51">
        <f>+SUM(EA40:EL40)</f>
        <v>220</v>
      </c>
      <c r="EN40" s="64">
        <v>18</v>
      </c>
      <c r="EO40" s="64">
        <v>18</v>
      </c>
      <c r="EP40" s="64"/>
      <c r="EQ40" s="64"/>
      <c r="ER40" s="64"/>
      <c r="ES40" s="64"/>
      <c r="ET40" s="64"/>
      <c r="EU40" s="64"/>
      <c r="EV40" s="64"/>
      <c r="EW40" s="64"/>
      <c r="EX40" s="64"/>
      <c r="EY40" s="64"/>
      <c r="EZ40" s="51">
        <f>+SUM(EN40:EY40)</f>
        <v>36</v>
      </c>
    </row>
    <row r="41" spans="2:156" s="33" customFormat="1" ht="15" customHeight="1">
      <c r="C41" s="65"/>
    </row>
    <row r="42" spans="2:156" s="33" customFormat="1" ht="15" customHeight="1">
      <c r="B42" s="40" t="s">
        <v>102</v>
      </c>
      <c r="C42" s="41"/>
    </row>
    <row r="43" spans="2:156" s="3" customFormat="1" ht="15">
      <c r="B43" s="104" t="s">
        <v>12</v>
      </c>
      <c r="C43" s="98">
        <v>2013</v>
      </c>
      <c r="D43" s="98"/>
      <c r="E43" s="98"/>
      <c r="F43" s="98">
        <v>2014</v>
      </c>
      <c r="G43" s="98"/>
      <c r="H43" s="98"/>
      <c r="I43" s="98"/>
      <c r="J43" s="98"/>
      <c r="K43" s="98"/>
      <c r="L43" s="98"/>
      <c r="M43" s="98"/>
      <c r="N43" s="98"/>
      <c r="O43" s="98"/>
      <c r="P43" s="98"/>
      <c r="Q43" s="98"/>
      <c r="R43" s="98">
        <v>2015</v>
      </c>
      <c r="S43" s="98"/>
      <c r="T43" s="98"/>
      <c r="U43" s="98"/>
      <c r="V43" s="98"/>
      <c r="W43" s="98"/>
      <c r="X43" s="98"/>
      <c r="Y43" s="98"/>
      <c r="Z43" s="98"/>
      <c r="AA43" s="98"/>
      <c r="AB43" s="98"/>
      <c r="AC43" s="98"/>
      <c r="AD43" s="98">
        <v>2016</v>
      </c>
      <c r="AE43" s="98"/>
      <c r="AF43" s="98"/>
      <c r="AG43" s="98"/>
      <c r="AH43" s="98"/>
      <c r="AI43" s="98"/>
      <c r="AJ43" s="98"/>
      <c r="AK43" s="98"/>
      <c r="AL43" s="98"/>
      <c r="AM43" s="98"/>
      <c r="AN43" s="98"/>
      <c r="AO43" s="98"/>
      <c r="AP43" s="98">
        <v>2017</v>
      </c>
      <c r="AQ43" s="98"/>
      <c r="AR43" s="98"/>
      <c r="AS43" s="98"/>
      <c r="AT43" s="98"/>
      <c r="AU43" s="98"/>
      <c r="AV43" s="98"/>
      <c r="AW43" s="98"/>
      <c r="AX43" s="98"/>
      <c r="AY43" s="98"/>
      <c r="AZ43" s="98"/>
      <c r="BA43" s="98"/>
      <c r="BB43" s="98">
        <v>2018</v>
      </c>
      <c r="BC43" s="98"/>
      <c r="BD43" s="98"/>
      <c r="BE43" s="98"/>
      <c r="BF43" s="98"/>
      <c r="BG43" s="98"/>
      <c r="BH43" s="98"/>
      <c r="BI43" s="98"/>
      <c r="BJ43" s="98"/>
      <c r="BK43" s="98"/>
      <c r="BL43" s="98"/>
      <c r="BM43" s="98"/>
      <c r="BN43" s="98">
        <v>2019</v>
      </c>
      <c r="BO43" s="98"/>
      <c r="BP43" s="98"/>
      <c r="BQ43" s="98"/>
      <c r="BR43" s="98"/>
      <c r="BS43" s="98"/>
      <c r="BT43" s="98"/>
      <c r="BU43" s="98"/>
      <c r="BV43" s="98"/>
      <c r="BW43" s="98"/>
      <c r="BX43" s="98"/>
      <c r="BY43" s="98"/>
      <c r="BZ43" s="99" t="s">
        <v>20</v>
      </c>
      <c r="CA43" s="98">
        <v>2020</v>
      </c>
      <c r="CB43" s="98"/>
      <c r="CC43" s="98"/>
      <c r="CD43" s="98"/>
      <c r="CE43" s="98"/>
      <c r="CF43" s="98"/>
      <c r="CG43" s="98"/>
      <c r="CH43" s="98"/>
      <c r="CI43" s="98"/>
      <c r="CJ43" s="98"/>
      <c r="CK43" s="98"/>
      <c r="CL43" s="98"/>
      <c r="CM43" s="99" t="s">
        <v>21</v>
      </c>
      <c r="CN43" s="98">
        <v>2021</v>
      </c>
      <c r="CO43" s="98"/>
      <c r="CP43" s="98"/>
      <c r="CQ43" s="98"/>
      <c r="CR43" s="98"/>
      <c r="CS43" s="98"/>
      <c r="CT43" s="98"/>
      <c r="CU43" s="98"/>
      <c r="CV43" s="98"/>
      <c r="CW43" s="98"/>
      <c r="CX43" s="98"/>
      <c r="CY43" s="98"/>
      <c r="CZ43" s="99" t="s">
        <v>22</v>
      </c>
      <c r="DA43" s="98">
        <v>2022</v>
      </c>
      <c r="DB43" s="98"/>
      <c r="DC43" s="98"/>
      <c r="DD43" s="98"/>
      <c r="DE43" s="98"/>
      <c r="DF43" s="98"/>
      <c r="DG43" s="98"/>
      <c r="DH43" s="98"/>
      <c r="DI43" s="98"/>
      <c r="DJ43" s="98"/>
      <c r="DK43" s="98"/>
      <c r="DL43" s="98"/>
      <c r="DM43" s="99" t="s">
        <v>23</v>
      </c>
      <c r="DN43" s="98">
        <v>2023</v>
      </c>
      <c r="DO43" s="98"/>
      <c r="DP43" s="98"/>
      <c r="DQ43" s="98"/>
      <c r="DR43" s="98"/>
      <c r="DS43" s="98"/>
      <c r="DT43" s="98"/>
      <c r="DU43" s="98"/>
      <c r="DV43" s="98"/>
      <c r="DW43" s="98"/>
      <c r="DX43" s="98"/>
      <c r="DY43" s="98"/>
      <c r="DZ43" s="99" t="s">
        <v>24</v>
      </c>
      <c r="EA43" s="98">
        <v>2024</v>
      </c>
      <c r="EB43" s="98"/>
      <c r="EC43" s="98"/>
      <c r="ED43" s="98"/>
      <c r="EE43" s="98"/>
      <c r="EF43" s="98"/>
      <c r="EG43" s="98"/>
      <c r="EH43" s="98"/>
      <c r="EI43" s="98"/>
      <c r="EJ43" s="98"/>
      <c r="EK43" s="98"/>
      <c r="EL43" s="98"/>
      <c r="EM43" s="99" t="s">
        <v>25</v>
      </c>
      <c r="EN43" s="98">
        <v>2025</v>
      </c>
      <c r="EO43" s="98"/>
      <c r="EP43" s="98"/>
      <c r="EQ43" s="98"/>
      <c r="ER43" s="98"/>
      <c r="ES43" s="98"/>
      <c r="ET43" s="98"/>
      <c r="EU43" s="98"/>
      <c r="EV43" s="98"/>
      <c r="EW43" s="98"/>
      <c r="EX43" s="98"/>
      <c r="EY43" s="98"/>
      <c r="EZ43" s="99" t="s">
        <v>26</v>
      </c>
    </row>
    <row r="44" spans="2:156" s="3" customFormat="1" ht="30">
      <c r="B44" s="105"/>
      <c r="C44" s="11" t="s">
        <v>36</v>
      </c>
      <c r="D44" s="11" t="s">
        <v>37</v>
      </c>
      <c r="E44" s="11" t="s">
        <v>38</v>
      </c>
      <c r="F44" s="11" t="s">
        <v>27</v>
      </c>
      <c r="G44" s="11" t="s">
        <v>28</v>
      </c>
      <c r="H44" s="11" t="s">
        <v>29</v>
      </c>
      <c r="I44" s="11" t="s">
        <v>30</v>
      </c>
      <c r="J44" s="11" t="s">
        <v>31</v>
      </c>
      <c r="K44" s="11" t="s">
        <v>32</v>
      </c>
      <c r="L44" s="11" t="s">
        <v>33</v>
      </c>
      <c r="M44" s="11" t="s">
        <v>34</v>
      </c>
      <c r="N44" s="11" t="s">
        <v>35</v>
      </c>
      <c r="O44" s="11" t="s">
        <v>36</v>
      </c>
      <c r="P44" s="11" t="s">
        <v>37</v>
      </c>
      <c r="Q44" s="11" t="s">
        <v>38</v>
      </c>
      <c r="R44" s="11" t="s">
        <v>27</v>
      </c>
      <c r="S44" s="11" t="s">
        <v>28</v>
      </c>
      <c r="T44" s="11" t="s">
        <v>29</v>
      </c>
      <c r="U44" s="11" t="s">
        <v>30</v>
      </c>
      <c r="V44" s="11" t="s">
        <v>31</v>
      </c>
      <c r="W44" s="11" t="s">
        <v>32</v>
      </c>
      <c r="X44" s="11" t="s">
        <v>33</v>
      </c>
      <c r="Y44" s="11" t="s">
        <v>34</v>
      </c>
      <c r="Z44" s="11" t="s">
        <v>35</v>
      </c>
      <c r="AA44" s="11" t="s">
        <v>36</v>
      </c>
      <c r="AB44" s="11" t="s">
        <v>37</v>
      </c>
      <c r="AC44" s="11" t="s">
        <v>38</v>
      </c>
      <c r="AD44" s="11" t="s">
        <v>27</v>
      </c>
      <c r="AE44" s="11" t="s">
        <v>28</v>
      </c>
      <c r="AF44" s="11" t="s">
        <v>29</v>
      </c>
      <c r="AG44" s="11" t="s">
        <v>30</v>
      </c>
      <c r="AH44" s="11" t="s">
        <v>31</v>
      </c>
      <c r="AI44" s="11" t="s">
        <v>32</v>
      </c>
      <c r="AJ44" s="11" t="s">
        <v>33</v>
      </c>
      <c r="AK44" s="11" t="s">
        <v>34</v>
      </c>
      <c r="AL44" s="11" t="s">
        <v>35</v>
      </c>
      <c r="AM44" s="11" t="s">
        <v>36</v>
      </c>
      <c r="AN44" s="11" t="s">
        <v>37</v>
      </c>
      <c r="AO44" s="11" t="s">
        <v>38</v>
      </c>
      <c r="AP44" s="11" t="s">
        <v>27</v>
      </c>
      <c r="AQ44" s="11" t="s">
        <v>28</v>
      </c>
      <c r="AR44" s="11" t="s">
        <v>29</v>
      </c>
      <c r="AS44" s="11" t="s">
        <v>30</v>
      </c>
      <c r="AT44" s="11" t="s">
        <v>31</v>
      </c>
      <c r="AU44" s="11" t="s">
        <v>32</v>
      </c>
      <c r="AV44" s="11" t="s">
        <v>33</v>
      </c>
      <c r="AW44" s="11" t="s">
        <v>34</v>
      </c>
      <c r="AX44" s="11" t="s">
        <v>35</v>
      </c>
      <c r="AY44" s="11" t="s">
        <v>36</v>
      </c>
      <c r="AZ44" s="11" t="s">
        <v>37</v>
      </c>
      <c r="BA44" s="11" t="s">
        <v>38</v>
      </c>
      <c r="BB44" s="11" t="s">
        <v>27</v>
      </c>
      <c r="BC44" s="11" t="s">
        <v>28</v>
      </c>
      <c r="BD44" s="11" t="s">
        <v>29</v>
      </c>
      <c r="BE44" s="11" t="s">
        <v>30</v>
      </c>
      <c r="BF44" s="11" t="s">
        <v>31</v>
      </c>
      <c r="BG44" s="11" t="s">
        <v>32</v>
      </c>
      <c r="BH44" s="11" t="s">
        <v>33</v>
      </c>
      <c r="BI44" s="11" t="s">
        <v>34</v>
      </c>
      <c r="BJ44" s="11" t="s">
        <v>35</v>
      </c>
      <c r="BK44" s="11" t="s">
        <v>36</v>
      </c>
      <c r="BL44" s="11" t="s">
        <v>37</v>
      </c>
      <c r="BM44" s="11" t="s">
        <v>38</v>
      </c>
      <c r="BN44" s="11" t="s">
        <v>27</v>
      </c>
      <c r="BO44" s="11" t="s">
        <v>28</v>
      </c>
      <c r="BP44" s="11" t="s">
        <v>29</v>
      </c>
      <c r="BQ44" s="11" t="s">
        <v>30</v>
      </c>
      <c r="BR44" s="11" t="s">
        <v>31</v>
      </c>
      <c r="BS44" s="11" t="s">
        <v>32</v>
      </c>
      <c r="BT44" s="11" t="s">
        <v>33</v>
      </c>
      <c r="BU44" s="11" t="s">
        <v>34</v>
      </c>
      <c r="BV44" s="11" t="s">
        <v>35</v>
      </c>
      <c r="BW44" s="11" t="s">
        <v>36</v>
      </c>
      <c r="BX44" s="11" t="s">
        <v>37</v>
      </c>
      <c r="BY44" s="11" t="s">
        <v>38</v>
      </c>
      <c r="BZ44" s="100"/>
      <c r="CA44" s="11" t="s">
        <v>27</v>
      </c>
      <c r="CB44" s="11" t="s">
        <v>28</v>
      </c>
      <c r="CC44" s="11" t="s">
        <v>29</v>
      </c>
      <c r="CD44" s="11" t="s">
        <v>30</v>
      </c>
      <c r="CE44" s="11" t="s">
        <v>31</v>
      </c>
      <c r="CF44" s="11" t="s">
        <v>32</v>
      </c>
      <c r="CG44" s="11" t="s">
        <v>33</v>
      </c>
      <c r="CH44" s="11" t="s">
        <v>34</v>
      </c>
      <c r="CI44" s="11" t="s">
        <v>35</v>
      </c>
      <c r="CJ44" s="11" t="s">
        <v>36</v>
      </c>
      <c r="CK44" s="11" t="s">
        <v>37</v>
      </c>
      <c r="CL44" s="11" t="s">
        <v>38</v>
      </c>
      <c r="CM44" s="100"/>
      <c r="CN44" s="11" t="s">
        <v>27</v>
      </c>
      <c r="CO44" s="11" t="s">
        <v>28</v>
      </c>
      <c r="CP44" s="11" t="s">
        <v>29</v>
      </c>
      <c r="CQ44" s="11" t="s">
        <v>30</v>
      </c>
      <c r="CR44" s="11" t="s">
        <v>31</v>
      </c>
      <c r="CS44" s="11" t="s">
        <v>32</v>
      </c>
      <c r="CT44" s="11" t="s">
        <v>33</v>
      </c>
      <c r="CU44" s="11" t="s">
        <v>34</v>
      </c>
      <c r="CV44" s="11" t="s">
        <v>35</v>
      </c>
      <c r="CW44" s="11" t="s">
        <v>36</v>
      </c>
      <c r="CX44" s="11" t="s">
        <v>37</v>
      </c>
      <c r="CY44" s="11" t="s">
        <v>38</v>
      </c>
      <c r="CZ44" s="100"/>
      <c r="DA44" s="11" t="s">
        <v>27</v>
      </c>
      <c r="DB44" s="11" t="s">
        <v>28</v>
      </c>
      <c r="DC44" s="11" t="s">
        <v>29</v>
      </c>
      <c r="DD44" s="11" t="s">
        <v>30</v>
      </c>
      <c r="DE44" s="11" t="s">
        <v>31</v>
      </c>
      <c r="DF44" s="11" t="s">
        <v>32</v>
      </c>
      <c r="DG44" s="11" t="s">
        <v>33</v>
      </c>
      <c r="DH44" s="11" t="s">
        <v>34</v>
      </c>
      <c r="DI44" s="11" t="s">
        <v>35</v>
      </c>
      <c r="DJ44" s="11" t="s">
        <v>36</v>
      </c>
      <c r="DK44" s="11" t="s">
        <v>37</v>
      </c>
      <c r="DL44" s="11" t="s">
        <v>38</v>
      </c>
      <c r="DM44" s="100"/>
      <c r="DN44" s="11" t="s">
        <v>27</v>
      </c>
      <c r="DO44" s="11" t="s">
        <v>28</v>
      </c>
      <c r="DP44" s="11" t="s">
        <v>29</v>
      </c>
      <c r="DQ44" s="11" t="s">
        <v>30</v>
      </c>
      <c r="DR44" s="11" t="s">
        <v>31</v>
      </c>
      <c r="DS44" s="11" t="s">
        <v>32</v>
      </c>
      <c r="DT44" s="11" t="s">
        <v>33</v>
      </c>
      <c r="DU44" s="11" t="s">
        <v>34</v>
      </c>
      <c r="DV44" s="11" t="s">
        <v>35</v>
      </c>
      <c r="DW44" s="11" t="s">
        <v>36</v>
      </c>
      <c r="DX44" s="11" t="s">
        <v>37</v>
      </c>
      <c r="DY44" s="11" t="s">
        <v>38</v>
      </c>
      <c r="DZ44" s="100"/>
      <c r="EA44" s="11" t="s">
        <v>27</v>
      </c>
      <c r="EB44" s="11" t="s">
        <v>28</v>
      </c>
      <c r="EC44" s="11" t="s">
        <v>29</v>
      </c>
      <c r="ED44" s="11" t="s">
        <v>30</v>
      </c>
      <c r="EE44" s="11" t="s">
        <v>31</v>
      </c>
      <c r="EF44" s="11" t="s">
        <v>32</v>
      </c>
      <c r="EG44" s="11" t="s">
        <v>33</v>
      </c>
      <c r="EH44" s="11" t="s">
        <v>34</v>
      </c>
      <c r="EI44" s="11" t="s">
        <v>35</v>
      </c>
      <c r="EJ44" s="11" t="s">
        <v>36</v>
      </c>
      <c r="EK44" s="11" t="s">
        <v>37</v>
      </c>
      <c r="EL44" s="11" t="s">
        <v>38</v>
      </c>
      <c r="EM44" s="100"/>
      <c r="EN44" s="11" t="s">
        <v>27</v>
      </c>
      <c r="EO44" s="11" t="s">
        <v>28</v>
      </c>
      <c r="EP44" s="11" t="s">
        <v>29</v>
      </c>
      <c r="EQ44" s="11" t="s">
        <v>30</v>
      </c>
      <c r="ER44" s="11" t="s">
        <v>31</v>
      </c>
      <c r="ES44" s="11" t="s">
        <v>32</v>
      </c>
      <c r="ET44" s="11" t="s">
        <v>33</v>
      </c>
      <c r="EU44" s="11" t="s">
        <v>34</v>
      </c>
      <c r="EV44" s="11" t="s">
        <v>35</v>
      </c>
      <c r="EW44" s="11" t="s">
        <v>36</v>
      </c>
      <c r="EX44" s="11" t="s">
        <v>37</v>
      </c>
      <c r="EY44" s="11" t="s">
        <v>38</v>
      </c>
      <c r="EZ44" s="100"/>
    </row>
    <row r="45" spans="2:156" s="33" customFormat="1" ht="15" customHeight="1">
      <c r="B45" s="43" t="s">
        <v>103</v>
      </c>
      <c r="C45" s="66">
        <f>11+5</f>
        <v>16</v>
      </c>
      <c r="D45" s="66">
        <f>11+5</f>
        <v>16</v>
      </c>
      <c r="E45" s="66">
        <v>12</v>
      </c>
      <c r="F45" s="66">
        <v>15</v>
      </c>
      <c r="G45" s="66">
        <v>16</v>
      </c>
      <c r="H45" s="66">
        <v>16</v>
      </c>
      <c r="I45" s="66">
        <v>11</v>
      </c>
      <c r="J45" s="66">
        <v>12</v>
      </c>
      <c r="K45" s="66">
        <v>18</v>
      </c>
      <c r="L45" s="66">
        <v>23</v>
      </c>
      <c r="M45" s="66">
        <v>27</v>
      </c>
      <c r="N45" s="66">
        <v>21</v>
      </c>
      <c r="O45" s="66">
        <v>23</v>
      </c>
      <c r="P45" s="66">
        <v>20</v>
      </c>
      <c r="Q45" s="66">
        <v>21</v>
      </c>
      <c r="R45" s="66">
        <v>23</v>
      </c>
      <c r="S45" s="66">
        <v>26</v>
      </c>
      <c r="T45" s="66">
        <v>23</v>
      </c>
      <c r="U45" s="66">
        <v>21</v>
      </c>
      <c r="V45" s="66">
        <v>21</v>
      </c>
      <c r="W45" s="66">
        <v>23</v>
      </c>
      <c r="X45" s="66">
        <v>23</v>
      </c>
      <c r="Y45" s="66">
        <v>25</v>
      </c>
      <c r="Z45" s="66">
        <v>20</v>
      </c>
      <c r="AA45" s="66">
        <v>22</v>
      </c>
      <c r="AB45" s="66">
        <v>23</v>
      </c>
      <c r="AC45" s="66">
        <v>25</v>
      </c>
      <c r="AD45" s="66">
        <v>24</v>
      </c>
      <c r="AE45" s="66">
        <v>25</v>
      </c>
      <c r="AF45" s="66">
        <v>25</v>
      </c>
      <c r="AG45" s="66">
        <v>24</v>
      </c>
      <c r="AH45" s="66">
        <v>25</v>
      </c>
      <c r="AI45" s="66">
        <v>26</v>
      </c>
      <c r="AJ45" s="66">
        <v>27</v>
      </c>
      <c r="AK45" s="66">
        <v>24</v>
      </c>
      <c r="AL45" s="66">
        <v>20</v>
      </c>
      <c r="AM45" s="66">
        <v>26</v>
      </c>
      <c r="AN45" s="66">
        <v>23</v>
      </c>
      <c r="AO45" s="66">
        <v>21</v>
      </c>
      <c r="AP45" s="66">
        <v>27</v>
      </c>
      <c r="AQ45" s="66">
        <v>22</v>
      </c>
      <c r="AR45" s="66">
        <v>26</v>
      </c>
      <c r="AS45" s="66">
        <v>23</v>
      </c>
      <c r="AT45" s="66">
        <v>26</v>
      </c>
      <c r="AU45" s="66">
        <v>24</v>
      </c>
      <c r="AV45" s="66">
        <v>25</v>
      </c>
      <c r="AW45" s="66">
        <v>24</v>
      </c>
      <c r="AX45" s="66">
        <v>25</v>
      </c>
      <c r="AY45" s="66">
        <v>26</v>
      </c>
      <c r="AZ45" s="66">
        <v>25</v>
      </c>
      <c r="BA45" s="66">
        <v>25</v>
      </c>
      <c r="BB45" s="66">
        <v>25</v>
      </c>
      <c r="BC45" s="66">
        <v>28</v>
      </c>
      <c r="BD45" s="66">
        <v>29</v>
      </c>
      <c r="BE45" s="66">
        <v>29</v>
      </c>
      <c r="BF45" s="66">
        <v>29</v>
      </c>
      <c r="BG45" s="66">
        <v>31</v>
      </c>
      <c r="BH45" s="66">
        <v>32</v>
      </c>
      <c r="BI45" s="66">
        <v>35</v>
      </c>
      <c r="BJ45" s="66">
        <v>35</v>
      </c>
      <c r="BK45" s="66">
        <v>40</v>
      </c>
      <c r="BL45" s="66">
        <v>36</v>
      </c>
      <c r="BM45" s="66">
        <v>35</v>
      </c>
      <c r="BN45" s="66">
        <v>32</v>
      </c>
      <c r="BO45" s="66">
        <v>41</v>
      </c>
      <c r="BP45" s="66">
        <v>36</v>
      </c>
      <c r="BQ45" s="66">
        <v>45</v>
      </c>
      <c r="BR45" s="66">
        <v>37</v>
      </c>
      <c r="BS45" s="66">
        <v>30</v>
      </c>
      <c r="BT45" s="66">
        <v>40</v>
      </c>
      <c r="BU45" s="66">
        <v>46</v>
      </c>
      <c r="BV45" s="66">
        <v>133</v>
      </c>
      <c r="BW45" s="66">
        <v>34</v>
      </c>
      <c r="BX45" s="66">
        <v>38</v>
      </c>
      <c r="BY45" s="66">
        <v>44</v>
      </c>
      <c r="BZ45" s="66">
        <f>+SUM(BN45:BY45)</f>
        <v>556</v>
      </c>
      <c r="CA45" s="66">
        <v>42</v>
      </c>
      <c r="CB45" s="66">
        <v>36</v>
      </c>
      <c r="CC45" s="66">
        <v>45</v>
      </c>
      <c r="CD45" s="66">
        <v>36</v>
      </c>
      <c r="CE45" s="66">
        <v>46</v>
      </c>
      <c r="CF45" s="66">
        <v>35</v>
      </c>
      <c r="CG45" s="66">
        <v>36</v>
      </c>
      <c r="CH45" s="66">
        <v>46</v>
      </c>
      <c r="CI45" s="66">
        <v>38</v>
      </c>
      <c r="CJ45" s="66">
        <v>37</v>
      </c>
      <c r="CK45" s="66">
        <v>43</v>
      </c>
      <c r="CL45" s="66">
        <v>40</v>
      </c>
      <c r="CM45" s="66">
        <f>+SUM(CA45:CL45)</f>
        <v>480</v>
      </c>
      <c r="CN45" s="66">
        <v>49</v>
      </c>
      <c r="CO45" s="66">
        <v>44</v>
      </c>
      <c r="CP45" s="66">
        <v>44</v>
      </c>
      <c r="CQ45" s="66">
        <v>53</v>
      </c>
      <c r="CR45" s="66">
        <v>38</v>
      </c>
      <c r="CS45" s="66">
        <v>43</v>
      </c>
      <c r="CT45" s="66">
        <v>53</v>
      </c>
      <c r="CU45" s="66">
        <v>53</v>
      </c>
      <c r="CV45" s="66">
        <v>50</v>
      </c>
      <c r="CW45" s="66">
        <v>37</v>
      </c>
      <c r="CX45" s="66">
        <v>33</v>
      </c>
      <c r="CY45" s="66">
        <v>52</v>
      </c>
      <c r="CZ45" s="66">
        <f>+SUM(CN45:CY45)</f>
        <v>549</v>
      </c>
      <c r="DA45" s="66">
        <v>42</v>
      </c>
      <c r="DB45" s="66">
        <v>34</v>
      </c>
      <c r="DC45" s="66">
        <v>42</v>
      </c>
      <c r="DD45" s="66">
        <v>40</v>
      </c>
      <c r="DE45" s="66">
        <v>39</v>
      </c>
      <c r="DF45" s="66">
        <v>42</v>
      </c>
      <c r="DG45" s="66">
        <v>37</v>
      </c>
      <c r="DH45" s="66">
        <v>40</v>
      </c>
      <c r="DI45" s="66">
        <v>39</v>
      </c>
      <c r="DJ45" s="66">
        <v>38</v>
      </c>
      <c r="DK45" s="66">
        <v>42</v>
      </c>
      <c r="DL45" s="66">
        <v>40</v>
      </c>
      <c r="DM45" s="66">
        <f>+SUM(DA45:DL45)</f>
        <v>475</v>
      </c>
      <c r="DN45" s="66">
        <v>442</v>
      </c>
      <c r="DO45" s="66">
        <v>37</v>
      </c>
      <c r="DP45" s="66">
        <v>42</v>
      </c>
      <c r="DQ45" s="66">
        <v>40</v>
      </c>
      <c r="DR45" s="66">
        <v>36</v>
      </c>
      <c r="DS45" s="66">
        <v>35</v>
      </c>
      <c r="DT45" s="66">
        <v>47</v>
      </c>
      <c r="DU45" s="66">
        <v>41</v>
      </c>
      <c r="DV45" s="66">
        <v>41</v>
      </c>
      <c r="DW45" s="66">
        <v>51</v>
      </c>
      <c r="DX45" s="66">
        <v>35</v>
      </c>
      <c r="DY45" s="66">
        <v>40</v>
      </c>
      <c r="DZ45" s="66">
        <f>+SUM(DN45:DY45)</f>
        <v>887</v>
      </c>
      <c r="EA45" s="66">
        <v>46</v>
      </c>
      <c r="EB45" s="66">
        <v>41</v>
      </c>
      <c r="EC45" s="66">
        <v>38</v>
      </c>
      <c r="ED45" s="66">
        <v>38</v>
      </c>
      <c r="EE45" s="66">
        <v>45</v>
      </c>
      <c r="EF45" s="66">
        <v>43</v>
      </c>
      <c r="EG45" s="66">
        <v>43</v>
      </c>
      <c r="EH45" s="66">
        <v>46</v>
      </c>
      <c r="EI45" s="66">
        <v>40</v>
      </c>
      <c r="EJ45" s="66">
        <v>40</v>
      </c>
      <c r="EK45" s="66">
        <v>44</v>
      </c>
      <c r="EL45" s="66">
        <v>29</v>
      </c>
      <c r="EM45" s="66">
        <f>+SUM(EA45:EL45)</f>
        <v>493</v>
      </c>
      <c r="EN45" s="66">
        <v>43</v>
      </c>
      <c r="EO45" s="66">
        <v>45</v>
      </c>
      <c r="EP45" s="66"/>
      <c r="EQ45" s="66"/>
      <c r="ER45" s="66"/>
      <c r="ES45" s="66"/>
      <c r="ET45" s="66"/>
      <c r="EU45" s="66"/>
      <c r="EV45" s="66"/>
      <c r="EW45" s="66"/>
      <c r="EX45" s="66"/>
      <c r="EY45" s="66"/>
      <c r="EZ45" s="66">
        <f>+SUM(EN45:EY45)</f>
        <v>88</v>
      </c>
    </row>
    <row r="46" spans="2:156" s="33" customFormat="1" ht="15" customHeight="1">
      <c r="B46" s="43" t="s">
        <v>104</v>
      </c>
      <c r="C46" s="66">
        <f>15+4</f>
        <v>19</v>
      </c>
      <c r="D46" s="66">
        <v>26</v>
      </c>
      <c r="E46" s="66">
        <v>25</v>
      </c>
      <c r="F46" s="66">
        <v>17</v>
      </c>
      <c r="G46" s="66">
        <v>13</v>
      </c>
      <c r="H46" s="66">
        <v>18</v>
      </c>
      <c r="I46" s="66">
        <v>13</v>
      </c>
      <c r="J46" s="66">
        <v>12</v>
      </c>
      <c r="K46" s="66">
        <v>14</v>
      </c>
      <c r="L46" s="66">
        <v>17</v>
      </c>
      <c r="M46" s="66">
        <v>22</v>
      </c>
      <c r="N46" s="66">
        <v>21</v>
      </c>
      <c r="O46" s="66">
        <v>23</v>
      </c>
      <c r="P46" s="66">
        <v>22</v>
      </c>
      <c r="Q46" s="66">
        <v>26</v>
      </c>
      <c r="R46" s="66">
        <v>24</v>
      </c>
      <c r="S46" s="66">
        <v>27</v>
      </c>
      <c r="T46" s="66">
        <v>22</v>
      </c>
      <c r="U46" s="66">
        <v>22</v>
      </c>
      <c r="V46" s="66">
        <v>25</v>
      </c>
      <c r="W46" s="66">
        <v>24</v>
      </c>
      <c r="X46" s="66">
        <v>24</v>
      </c>
      <c r="Y46" s="66">
        <v>24</v>
      </c>
      <c r="Z46" s="66">
        <v>25</v>
      </c>
      <c r="AA46" s="66">
        <v>25</v>
      </c>
      <c r="AB46" s="66">
        <v>25</v>
      </c>
      <c r="AC46" s="66">
        <v>24</v>
      </c>
      <c r="AD46" s="66">
        <v>26</v>
      </c>
      <c r="AE46" s="66">
        <v>25</v>
      </c>
      <c r="AF46" s="66">
        <v>27</v>
      </c>
      <c r="AG46" s="66">
        <v>23</v>
      </c>
      <c r="AH46" s="66">
        <v>27</v>
      </c>
      <c r="AI46" s="66">
        <v>19</v>
      </c>
      <c r="AJ46" s="66">
        <v>27</v>
      </c>
      <c r="AK46" s="66">
        <v>24</v>
      </c>
      <c r="AL46" s="66">
        <v>25</v>
      </c>
      <c r="AM46" s="66">
        <v>22</v>
      </c>
      <c r="AN46" s="66">
        <v>24</v>
      </c>
      <c r="AO46" s="66">
        <v>27</v>
      </c>
      <c r="AP46" s="66">
        <v>21</v>
      </c>
      <c r="AQ46" s="66">
        <v>27</v>
      </c>
      <c r="AR46" s="66">
        <v>22</v>
      </c>
      <c r="AS46" s="66">
        <v>26</v>
      </c>
      <c r="AT46" s="66">
        <v>26</v>
      </c>
      <c r="AU46" s="66">
        <v>26</v>
      </c>
      <c r="AV46" s="66">
        <v>24</v>
      </c>
      <c r="AW46" s="66">
        <v>26</v>
      </c>
      <c r="AX46" s="66">
        <v>24</v>
      </c>
      <c r="AY46" s="66">
        <v>25</v>
      </c>
      <c r="AZ46" s="66">
        <v>23</v>
      </c>
      <c r="BA46" s="66">
        <v>28</v>
      </c>
      <c r="BB46" s="66">
        <v>30</v>
      </c>
      <c r="BC46" s="66">
        <v>29</v>
      </c>
      <c r="BD46" s="66">
        <v>32</v>
      </c>
      <c r="BE46" s="66">
        <v>27</v>
      </c>
      <c r="BF46" s="66">
        <v>28</v>
      </c>
      <c r="BG46" s="66">
        <v>32</v>
      </c>
      <c r="BH46" s="66">
        <v>25</v>
      </c>
      <c r="BI46" s="66">
        <v>34</v>
      </c>
      <c r="BJ46" s="66">
        <v>36</v>
      </c>
      <c r="BK46" s="66">
        <v>27</v>
      </c>
      <c r="BL46" s="66">
        <v>44</v>
      </c>
      <c r="BM46" s="66">
        <v>43</v>
      </c>
      <c r="BN46" s="66">
        <v>35</v>
      </c>
      <c r="BO46" s="66">
        <v>36</v>
      </c>
      <c r="BP46" s="66">
        <v>40</v>
      </c>
      <c r="BQ46" s="66">
        <v>39</v>
      </c>
      <c r="BR46" s="66">
        <v>34</v>
      </c>
      <c r="BS46" s="66">
        <v>39</v>
      </c>
      <c r="BT46" s="66">
        <v>32</v>
      </c>
      <c r="BU46" s="66">
        <v>43</v>
      </c>
      <c r="BV46" s="66">
        <v>120</v>
      </c>
      <c r="BW46" s="66">
        <v>37</v>
      </c>
      <c r="BX46" s="66">
        <v>33</v>
      </c>
      <c r="BY46" s="66">
        <v>53</v>
      </c>
      <c r="BZ46" s="66">
        <f>+SUM(BN46:BY46)</f>
        <v>541</v>
      </c>
      <c r="CA46" s="66">
        <v>34</v>
      </c>
      <c r="CB46" s="66">
        <v>42</v>
      </c>
      <c r="CC46" s="66">
        <v>38</v>
      </c>
      <c r="CD46" s="66">
        <v>29</v>
      </c>
      <c r="CE46" s="66">
        <v>28</v>
      </c>
      <c r="CF46" s="66">
        <v>42</v>
      </c>
      <c r="CG46" s="66">
        <v>43</v>
      </c>
      <c r="CH46" s="66">
        <v>43</v>
      </c>
      <c r="CI46" s="66">
        <v>50</v>
      </c>
      <c r="CJ46" s="66">
        <v>49</v>
      </c>
      <c r="CK46" s="66">
        <v>48</v>
      </c>
      <c r="CL46" s="66">
        <v>45</v>
      </c>
      <c r="CM46" s="66">
        <f>+SUM(CA46:CL46)</f>
        <v>491</v>
      </c>
      <c r="CN46" s="66">
        <v>45</v>
      </c>
      <c r="CO46" s="66">
        <v>40</v>
      </c>
      <c r="CP46" s="66">
        <v>43</v>
      </c>
      <c r="CQ46" s="66">
        <v>38.5</v>
      </c>
      <c r="CR46" s="66">
        <v>38</v>
      </c>
      <c r="CS46" s="66">
        <v>42</v>
      </c>
      <c r="CT46" s="66">
        <v>37.5</v>
      </c>
      <c r="CU46" s="66">
        <v>37.5</v>
      </c>
      <c r="CV46" s="66">
        <v>39</v>
      </c>
      <c r="CW46" s="66">
        <v>38</v>
      </c>
      <c r="CX46" s="66">
        <v>41.5</v>
      </c>
      <c r="CY46" s="66">
        <v>49</v>
      </c>
      <c r="CZ46" s="66">
        <f>+SUM(CN46:CY46)</f>
        <v>489</v>
      </c>
      <c r="DA46" s="66">
        <v>39</v>
      </c>
      <c r="DB46" s="66">
        <v>40</v>
      </c>
      <c r="DC46" s="66">
        <v>52</v>
      </c>
      <c r="DD46" s="66">
        <v>45</v>
      </c>
      <c r="DE46" s="66">
        <v>42</v>
      </c>
      <c r="DF46" s="66">
        <v>37</v>
      </c>
      <c r="DG46" s="66">
        <v>37</v>
      </c>
      <c r="DH46" s="66">
        <v>40</v>
      </c>
      <c r="DI46" s="66">
        <v>45</v>
      </c>
      <c r="DJ46" s="66">
        <v>36</v>
      </c>
      <c r="DK46" s="66">
        <v>40</v>
      </c>
      <c r="DL46" s="66">
        <v>39</v>
      </c>
      <c r="DM46" s="66">
        <f>+SUM(DA46:DL46)</f>
        <v>492</v>
      </c>
      <c r="DN46" s="66">
        <v>440</v>
      </c>
      <c r="DO46" s="66">
        <v>36</v>
      </c>
      <c r="DP46" s="66">
        <v>40</v>
      </c>
      <c r="DQ46" s="66">
        <v>38</v>
      </c>
      <c r="DR46" s="66">
        <v>39</v>
      </c>
      <c r="DS46" s="66">
        <v>38</v>
      </c>
      <c r="DT46" s="66">
        <v>41</v>
      </c>
      <c r="DU46" s="66">
        <v>44</v>
      </c>
      <c r="DV46" s="66">
        <v>40</v>
      </c>
      <c r="DW46" s="66">
        <v>45</v>
      </c>
      <c r="DX46" s="66">
        <v>45</v>
      </c>
      <c r="DY46" s="66">
        <v>35</v>
      </c>
      <c r="DZ46" s="66">
        <f>+SUM(DN46:DY46)</f>
        <v>881</v>
      </c>
      <c r="EA46" s="66">
        <v>42</v>
      </c>
      <c r="EB46" s="66">
        <v>41</v>
      </c>
      <c r="EC46" s="66">
        <v>0.77551020408163263</v>
      </c>
      <c r="ED46" s="66">
        <v>44</v>
      </c>
      <c r="EE46" s="66">
        <v>40</v>
      </c>
      <c r="EF46" s="66">
        <v>36</v>
      </c>
      <c r="EG46" s="66">
        <v>49</v>
      </c>
      <c r="EH46" s="66">
        <v>42</v>
      </c>
      <c r="EI46" s="66">
        <v>41</v>
      </c>
      <c r="EJ46" s="66">
        <v>45</v>
      </c>
      <c r="EK46" s="66">
        <v>39</v>
      </c>
      <c r="EL46" s="66">
        <v>44</v>
      </c>
      <c r="EM46" s="66">
        <f>+SUM(EA46:EL46)</f>
        <v>463.77551020408163</v>
      </c>
      <c r="EN46" s="66">
        <v>44</v>
      </c>
      <c r="EO46" s="66">
        <v>42</v>
      </c>
      <c r="EP46" s="66"/>
      <c r="EQ46" s="66"/>
      <c r="ER46" s="66"/>
      <c r="ES46" s="66"/>
      <c r="ET46" s="66"/>
      <c r="EU46" s="66"/>
      <c r="EV46" s="66"/>
      <c r="EW46" s="66"/>
      <c r="EX46" s="66"/>
      <c r="EY46" s="66"/>
      <c r="EZ46" s="66">
        <f>+SUM(EN46:EY46)</f>
        <v>86</v>
      </c>
    </row>
    <row r="47" spans="2:156" s="33" customFormat="1" ht="15" customHeight="1">
      <c r="B47" s="43" t="s">
        <v>105</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f>+AVERAGE(CN47:CY47)</f>
        <v>0.91082459001847205</v>
      </c>
      <c r="DA47" s="44">
        <v>0.9285714285714286</v>
      </c>
      <c r="DB47" s="44">
        <v>1.1764705882352942</v>
      </c>
      <c r="DC47" s="44">
        <v>1.2380952380952381</v>
      </c>
      <c r="DD47" s="44">
        <v>1.125</v>
      </c>
      <c r="DE47" s="44">
        <v>1.0769230769230769</v>
      </c>
      <c r="DF47" s="44">
        <v>0.88095238095238093</v>
      </c>
      <c r="DG47" s="44">
        <v>1</v>
      </c>
      <c r="DH47" s="44">
        <v>1</v>
      </c>
      <c r="DI47" s="44">
        <v>1.1538461538461537</v>
      </c>
      <c r="DJ47" s="44">
        <v>0.94736842105263153</v>
      </c>
      <c r="DK47" s="44">
        <v>0.95238095238095233</v>
      </c>
      <c r="DL47" s="44">
        <v>0.97499999999999998</v>
      </c>
      <c r="DM47" s="44">
        <f>+AVERAGE(DA47:DL47)</f>
        <v>1.037884020004763</v>
      </c>
      <c r="DN47" s="44">
        <v>0.99547511312217196</v>
      </c>
      <c r="DO47" s="44">
        <v>0.97297297297297303</v>
      </c>
      <c r="DP47" s="44">
        <v>0.95238095238095233</v>
      </c>
      <c r="DQ47" s="44">
        <v>0.95</v>
      </c>
      <c r="DR47" s="44">
        <v>1.0833333333333333</v>
      </c>
      <c r="DS47" s="44">
        <v>1.0857142857142856</v>
      </c>
      <c r="DT47" s="44">
        <v>0.87234042553191493</v>
      </c>
      <c r="DU47" s="44">
        <v>1.0731707317073171</v>
      </c>
      <c r="DV47" s="44">
        <v>0.97560975609756095</v>
      </c>
      <c r="DW47" s="44">
        <v>0.88235294117647056</v>
      </c>
      <c r="DX47" s="44">
        <v>1.2857142857142858</v>
      </c>
      <c r="DY47" s="44">
        <v>0.875</v>
      </c>
      <c r="DZ47" s="44">
        <f>+AVERAGE(DN47:DY47)</f>
        <v>1.000338733145939</v>
      </c>
      <c r="EA47" s="44">
        <v>0.91304347826086951</v>
      </c>
      <c r="EB47" s="44">
        <v>1</v>
      </c>
      <c r="EC47" s="44">
        <v>2544</v>
      </c>
      <c r="ED47" s="44">
        <v>1.1578947368421053</v>
      </c>
      <c r="EE47" s="44">
        <v>0.89</v>
      </c>
      <c r="EF47" s="44">
        <v>0.84</v>
      </c>
      <c r="EG47" s="44">
        <v>1.1395348837209303</v>
      </c>
      <c r="EH47" s="44">
        <v>0.91304347826086951</v>
      </c>
      <c r="EI47" s="44">
        <v>1.0249999999999999</v>
      </c>
      <c r="EJ47" s="44">
        <v>1.125</v>
      </c>
      <c r="EK47" s="44">
        <v>0.89</v>
      </c>
      <c r="EL47" s="44">
        <v>1.5172413793103448</v>
      </c>
      <c r="EM47" s="44">
        <f>+AVERAGE(EA47:EL47)</f>
        <v>212.95089649636625</v>
      </c>
      <c r="EN47" s="44">
        <v>1.0232558139534884</v>
      </c>
      <c r="EO47" s="44">
        <v>0.93333333333333335</v>
      </c>
      <c r="EP47" s="44"/>
      <c r="EQ47" s="44"/>
      <c r="ER47" s="44"/>
      <c r="ES47" s="44"/>
      <c r="ET47" s="44"/>
      <c r="EU47" s="44"/>
      <c r="EV47" s="44"/>
      <c r="EW47" s="44"/>
      <c r="EX47" s="44"/>
      <c r="EY47" s="44"/>
      <c r="EZ47" s="44">
        <f>+AVERAGE(EN47:EY47)</f>
        <v>0.97829457364341088</v>
      </c>
    </row>
    <row r="48" spans="2:156" s="33" customFormat="1" ht="15" customHeight="1">
      <c r="B48" s="43" t="s">
        <v>106</v>
      </c>
      <c r="C48" s="66">
        <v>335868</v>
      </c>
      <c r="D48" s="66">
        <v>280378</v>
      </c>
      <c r="E48" s="66">
        <v>290781</v>
      </c>
      <c r="F48" s="66">
        <v>354</v>
      </c>
      <c r="G48" s="66">
        <v>260696</v>
      </c>
      <c r="H48" s="66">
        <v>238930</v>
      </c>
      <c r="I48" s="66">
        <v>296636</v>
      </c>
      <c r="J48" s="66">
        <v>387602</v>
      </c>
      <c r="K48" s="66">
        <v>339429</v>
      </c>
      <c r="L48" s="66">
        <v>306160</v>
      </c>
      <c r="M48" s="66">
        <v>400024</v>
      </c>
      <c r="N48" s="66">
        <v>244046</v>
      </c>
      <c r="O48" s="66">
        <v>498159</v>
      </c>
      <c r="P48" s="66">
        <v>553759</v>
      </c>
      <c r="Q48" s="66">
        <v>409698</v>
      </c>
      <c r="R48" s="66">
        <v>563427</v>
      </c>
      <c r="S48" s="66">
        <v>444090</v>
      </c>
      <c r="T48" s="66">
        <v>422111</v>
      </c>
      <c r="U48" s="66">
        <v>671351</v>
      </c>
      <c r="V48" s="66">
        <v>555876</v>
      </c>
      <c r="W48" s="66">
        <v>471682</v>
      </c>
      <c r="X48" s="66">
        <v>546509</v>
      </c>
      <c r="Y48" s="66">
        <v>425341</v>
      </c>
      <c r="Z48" s="66">
        <v>443701</v>
      </c>
      <c r="AA48" s="66">
        <v>613275</v>
      </c>
      <c r="AB48" s="66">
        <v>478573</v>
      </c>
      <c r="AC48" s="66">
        <v>582000</v>
      </c>
      <c r="AD48" s="66">
        <v>476383</v>
      </c>
      <c r="AE48" s="66">
        <v>431066</v>
      </c>
      <c r="AF48" s="66">
        <v>506268</v>
      </c>
      <c r="AG48" s="66">
        <v>435323</v>
      </c>
      <c r="AH48" s="66">
        <v>444457</v>
      </c>
      <c r="AI48" s="66">
        <v>732784</v>
      </c>
      <c r="AJ48" s="66">
        <v>531027</v>
      </c>
      <c r="AK48" s="66">
        <v>454599</v>
      </c>
      <c r="AL48" s="66">
        <v>443701</v>
      </c>
      <c r="AM48" s="66">
        <v>452573</v>
      </c>
      <c r="AN48" s="66">
        <v>419275</v>
      </c>
      <c r="AO48" s="66">
        <v>507797</v>
      </c>
      <c r="AP48" s="66">
        <v>1958</v>
      </c>
      <c r="AQ48" s="66">
        <v>2741</v>
      </c>
      <c r="AR48" s="66">
        <v>2808.7359999999999</v>
      </c>
      <c r="AS48" s="66">
        <v>1900.704</v>
      </c>
      <c r="AT48" s="66">
        <v>2153.6060000000002</v>
      </c>
      <c r="AU48" s="66">
        <v>2466</v>
      </c>
      <c r="AV48" s="66">
        <v>2390</v>
      </c>
      <c r="AW48" s="66">
        <v>3069</v>
      </c>
      <c r="AX48" s="66">
        <v>2729</v>
      </c>
      <c r="AY48" s="66">
        <v>1942.13</v>
      </c>
      <c r="AZ48" s="66">
        <v>2229</v>
      </c>
      <c r="BA48" s="66">
        <v>1855.088</v>
      </c>
      <c r="BB48" s="66">
        <v>1640</v>
      </c>
      <c r="BC48" s="66">
        <v>1580</v>
      </c>
      <c r="BD48" s="66">
        <v>2123.46029</v>
      </c>
      <c r="BE48" s="66">
        <v>2730</v>
      </c>
      <c r="BF48" s="66">
        <v>2041</v>
      </c>
      <c r="BG48" s="66">
        <v>2502</v>
      </c>
      <c r="BH48" s="66">
        <v>1887.96</v>
      </c>
      <c r="BI48" s="66">
        <v>1902</v>
      </c>
      <c r="BJ48" s="66">
        <v>1810</v>
      </c>
      <c r="BK48" s="66">
        <v>2353</v>
      </c>
      <c r="BL48" s="66">
        <v>1860</v>
      </c>
      <c r="BM48" s="66">
        <v>3717</v>
      </c>
      <c r="BN48" s="66">
        <v>1667</v>
      </c>
      <c r="BO48" s="66">
        <v>2107</v>
      </c>
      <c r="BP48" s="66">
        <v>4056</v>
      </c>
      <c r="BQ48" s="66">
        <v>2932</v>
      </c>
      <c r="BR48" s="66">
        <v>2690</v>
      </c>
      <c r="BS48" s="66">
        <v>2034</v>
      </c>
      <c r="BT48" s="66">
        <v>2205</v>
      </c>
      <c r="BU48" s="66">
        <v>2496</v>
      </c>
      <c r="BV48" s="66">
        <v>2721</v>
      </c>
      <c r="BW48" s="66">
        <v>2148</v>
      </c>
      <c r="BX48" s="66">
        <v>2238</v>
      </c>
      <c r="BY48" s="66">
        <v>2305</v>
      </c>
      <c r="BZ48" s="66">
        <f>+SUM(BN48:BY48)</f>
        <v>29599</v>
      </c>
      <c r="CA48" s="66">
        <v>1973</v>
      </c>
      <c r="CB48" s="66">
        <v>2847.76</v>
      </c>
      <c r="CC48" s="66">
        <v>2613</v>
      </c>
      <c r="CD48" s="66">
        <v>2003</v>
      </c>
      <c r="CE48" s="66">
        <v>2204</v>
      </c>
      <c r="CF48" s="66">
        <v>2363</v>
      </c>
      <c r="CG48" s="66">
        <v>2450</v>
      </c>
      <c r="CH48" s="66">
        <v>3157</v>
      </c>
      <c r="CI48" s="66">
        <v>2617</v>
      </c>
      <c r="CJ48" s="66">
        <v>1993</v>
      </c>
      <c r="CK48" s="66">
        <v>2168</v>
      </c>
      <c r="CL48" s="66">
        <v>4698</v>
      </c>
      <c r="CM48" s="66">
        <f>+SUM(CA48:CL48)</f>
        <v>31086.760000000002</v>
      </c>
      <c r="CN48" s="66">
        <v>1936</v>
      </c>
      <c r="CO48" s="66">
        <v>2358</v>
      </c>
      <c r="CP48" s="66">
        <v>2578</v>
      </c>
      <c r="CQ48" s="66">
        <v>2024</v>
      </c>
      <c r="CR48" s="66">
        <v>2252</v>
      </c>
      <c r="CS48" s="66">
        <v>2285</v>
      </c>
      <c r="CT48" s="66">
        <v>2588.164338</v>
      </c>
      <c r="CU48" s="66">
        <v>2588.164338</v>
      </c>
      <c r="CV48" s="66">
        <v>2936.09</v>
      </c>
      <c r="CW48" s="66">
        <v>2068.9499999999998</v>
      </c>
      <c r="CX48" s="66">
        <v>2196.311338</v>
      </c>
      <c r="CY48" s="66">
        <v>2299.0513380000002</v>
      </c>
      <c r="CZ48" s="66">
        <f>+SUM(CN48:CY48)</f>
        <v>28109.731352000003</v>
      </c>
      <c r="DA48" s="66">
        <v>2312</v>
      </c>
      <c r="DB48" s="66">
        <v>2583.4173380000002</v>
      </c>
      <c r="DC48" s="66">
        <v>2659.507838</v>
      </c>
      <c r="DD48" s="66">
        <v>2183</v>
      </c>
      <c r="DE48" s="66">
        <v>2263</v>
      </c>
      <c r="DF48" s="66">
        <v>6493</v>
      </c>
      <c r="DG48" s="66">
        <v>2644</v>
      </c>
      <c r="DH48" s="66">
        <v>3021</v>
      </c>
      <c r="DI48" s="66">
        <v>5113</v>
      </c>
      <c r="DJ48" s="66">
        <v>2646</v>
      </c>
      <c r="DK48" s="66">
        <v>2293</v>
      </c>
      <c r="DL48" s="66">
        <v>2392</v>
      </c>
      <c r="DM48" s="66">
        <f>+SUM(DA48:DL48)</f>
        <v>36602.925176000004</v>
      </c>
      <c r="DN48" s="66">
        <v>2671</v>
      </c>
      <c r="DO48" s="66">
        <v>2513</v>
      </c>
      <c r="DP48" s="66">
        <v>2513</v>
      </c>
      <c r="DQ48" s="66">
        <v>2146</v>
      </c>
      <c r="DR48" s="66">
        <v>2334</v>
      </c>
      <c r="DS48" s="66">
        <v>2259</v>
      </c>
      <c r="DT48" s="66">
        <v>2891</v>
      </c>
      <c r="DU48" s="66">
        <v>2856</v>
      </c>
      <c r="DV48" s="66">
        <v>2854</v>
      </c>
      <c r="DW48" s="66">
        <v>2562</v>
      </c>
      <c r="DX48" s="66">
        <v>2346</v>
      </c>
      <c r="DY48" s="66">
        <v>2213</v>
      </c>
      <c r="DZ48" s="66">
        <f>+SUM(DN48:DY48)</f>
        <v>30158</v>
      </c>
      <c r="EA48" s="66">
        <v>2755</v>
      </c>
      <c r="EB48" s="66">
        <v>2451</v>
      </c>
      <c r="EC48" s="66">
        <v>2363</v>
      </c>
      <c r="ED48" s="66">
        <v>2319</v>
      </c>
      <c r="EE48" s="66">
        <v>2411</v>
      </c>
      <c r="EF48" s="66">
        <v>2362</v>
      </c>
      <c r="EG48" s="66">
        <v>3042.9</v>
      </c>
      <c r="EH48" s="66">
        <v>2795.3213380000002</v>
      </c>
      <c r="EI48" s="66">
        <v>2646.2078380000003</v>
      </c>
      <c r="EJ48" s="66">
        <v>2642.8598379999999</v>
      </c>
      <c r="EK48" s="66">
        <v>2164.4628379999999</v>
      </c>
      <c r="EL48" s="66">
        <v>2450.634767</v>
      </c>
      <c r="EM48" s="66">
        <f>+SUM(EA48:EL48)</f>
        <v>30403.386619000004</v>
      </c>
      <c r="EN48" s="66">
        <v>2640.49</v>
      </c>
      <c r="EO48" s="66">
        <v>2437.931</v>
      </c>
      <c r="EP48" s="66"/>
      <c r="EQ48" s="66"/>
      <c r="ER48" s="66"/>
      <c r="ES48" s="66"/>
      <c r="ET48" s="66"/>
      <c r="EU48" s="66"/>
      <c r="EV48" s="66"/>
      <c r="EW48" s="66"/>
      <c r="EX48" s="66"/>
      <c r="EY48" s="66"/>
      <c r="EZ48" s="66">
        <f>+SUM(EN48:EY48)</f>
        <v>5078.4210000000003</v>
      </c>
    </row>
    <row r="49" spans="2:156" s="33" customFormat="1" ht="15" customHeight="1">
      <c r="B49" s="43" t="s">
        <v>107</v>
      </c>
      <c r="C49" s="66">
        <v>351489</v>
      </c>
      <c r="D49" s="66">
        <v>257502</v>
      </c>
      <c r="E49" s="66">
        <v>323699</v>
      </c>
      <c r="F49" s="66">
        <v>359</v>
      </c>
      <c r="G49" s="66">
        <v>277742</v>
      </c>
      <c r="H49" s="66">
        <v>239018</v>
      </c>
      <c r="I49" s="66">
        <v>306888</v>
      </c>
      <c r="J49" s="66">
        <v>387660</v>
      </c>
      <c r="K49" s="66">
        <v>339587</v>
      </c>
      <c r="L49" s="66">
        <v>306571.5</v>
      </c>
      <c r="M49" s="66">
        <v>383164</v>
      </c>
      <c r="N49" s="66">
        <v>444688</v>
      </c>
      <c r="O49" s="66">
        <v>555284</v>
      </c>
      <c r="P49" s="66">
        <v>450587</v>
      </c>
      <c r="Q49" s="66">
        <v>538913</v>
      </c>
      <c r="R49" s="66">
        <v>551920</v>
      </c>
      <c r="S49" s="66">
        <v>441500</v>
      </c>
      <c r="T49" s="66">
        <v>434931</v>
      </c>
      <c r="U49" s="66">
        <v>674130</v>
      </c>
      <c r="V49" s="66">
        <v>578390</v>
      </c>
      <c r="W49" s="66">
        <v>507940</v>
      </c>
      <c r="X49" s="66">
        <v>537005</v>
      </c>
      <c r="Y49" s="66">
        <v>437107</v>
      </c>
      <c r="Z49" s="66">
        <v>459163</v>
      </c>
      <c r="AA49" s="66">
        <v>444718</v>
      </c>
      <c r="AB49" s="66">
        <v>398385</v>
      </c>
      <c r="AC49" s="66">
        <v>515881</v>
      </c>
      <c r="AD49" s="66">
        <v>476372</v>
      </c>
      <c r="AE49" s="66">
        <v>409237</v>
      </c>
      <c r="AF49" s="66">
        <v>506310</v>
      </c>
      <c r="AG49" s="66">
        <v>435218</v>
      </c>
      <c r="AH49" s="66">
        <v>444466</v>
      </c>
      <c r="AI49" s="66">
        <v>665510</v>
      </c>
      <c r="AJ49" s="66">
        <v>607687.80000000005</v>
      </c>
      <c r="AK49" s="66">
        <v>469541</v>
      </c>
      <c r="AL49" s="66">
        <v>459163</v>
      </c>
      <c r="AM49" s="66">
        <v>452524</v>
      </c>
      <c r="AN49" s="66">
        <v>424568</v>
      </c>
      <c r="AO49" s="66">
        <v>524996.25</v>
      </c>
      <c r="AP49" s="66">
        <v>1941</v>
      </c>
      <c r="AQ49" s="66">
        <v>2559</v>
      </c>
      <c r="AR49" s="66">
        <v>2972.7359999999999</v>
      </c>
      <c r="AS49" s="66">
        <v>1804.85</v>
      </c>
      <c r="AT49" s="66">
        <v>2204.4589999999998</v>
      </c>
      <c r="AU49" s="66">
        <v>2297</v>
      </c>
      <c r="AV49" s="66">
        <v>2493</v>
      </c>
      <c r="AW49" s="66">
        <v>3069</v>
      </c>
      <c r="AX49" s="66">
        <v>2718</v>
      </c>
      <c r="AY49" s="66">
        <v>1988.13</v>
      </c>
      <c r="AZ49" s="66">
        <v>2235</v>
      </c>
      <c r="BA49" s="66">
        <v>1933.088</v>
      </c>
      <c r="BB49" s="66">
        <v>1592</v>
      </c>
      <c r="BC49" s="66">
        <v>1546</v>
      </c>
      <c r="BD49" s="66">
        <v>2121.730943333333</v>
      </c>
      <c r="BE49" s="66">
        <v>2208</v>
      </c>
      <c r="BF49" s="66">
        <v>2223</v>
      </c>
      <c r="BG49" s="66">
        <v>2224</v>
      </c>
      <c r="BH49" s="66">
        <v>2075.0100000000002</v>
      </c>
      <c r="BI49" s="66">
        <v>1901</v>
      </c>
      <c r="BJ49" s="66">
        <v>1802</v>
      </c>
      <c r="BK49" s="66">
        <v>2000</v>
      </c>
      <c r="BL49" s="66">
        <v>2091</v>
      </c>
      <c r="BM49" s="66">
        <v>3793</v>
      </c>
      <c r="BN49" s="66">
        <v>1612</v>
      </c>
      <c r="BO49" s="66">
        <v>2004</v>
      </c>
      <c r="BP49" s="66">
        <v>4097</v>
      </c>
      <c r="BQ49" s="66">
        <v>2757</v>
      </c>
      <c r="BR49" s="66">
        <v>2152</v>
      </c>
      <c r="BS49" s="66">
        <v>1870</v>
      </c>
      <c r="BT49" s="66">
        <v>2096</v>
      </c>
      <c r="BU49" s="66">
        <v>3353</v>
      </c>
      <c r="BV49" s="66">
        <v>2876</v>
      </c>
      <c r="BW49" s="66">
        <v>1987</v>
      </c>
      <c r="BX49" s="66">
        <v>1980</v>
      </c>
      <c r="BY49" s="66">
        <v>2471</v>
      </c>
      <c r="BZ49" s="66">
        <f>+SUM(BN49:BY49)</f>
        <v>29255</v>
      </c>
      <c r="CA49" s="66">
        <v>1875</v>
      </c>
      <c r="CB49" s="66">
        <v>3124</v>
      </c>
      <c r="CC49" s="66">
        <v>2145</v>
      </c>
      <c r="CD49" s="66">
        <v>2049</v>
      </c>
      <c r="CE49" s="66">
        <v>2174</v>
      </c>
      <c r="CF49" s="66">
        <v>1921</v>
      </c>
      <c r="CG49" s="66">
        <v>2103</v>
      </c>
      <c r="CH49" s="66">
        <v>2874</v>
      </c>
      <c r="CI49" s="66">
        <v>2821</v>
      </c>
      <c r="CJ49" s="66">
        <v>2464</v>
      </c>
      <c r="CK49" s="66">
        <v>2182</v>
      </c>
      <c r="CL49" s="66">
        <v>4847</v>
      </c>
      <c r="CM49" s="66">
        <f>+SUM(CA49:CL49)</f>
        <v>30579</v>
      </c>
      <c r="CN49" s="66">
        <v>1901</v>
      </c>
      <c r="CO49" s="66">
        <v>2676</v>
      </c>
      <c r="CP49" s="66">
        <v>2386</v>
      </c>
      <c r="CQ49" s="66">
        <v>1836</v>
      </c>
      <c r="CR49" s="66">
        <v>2124</v>
      </c>
      <c r="CS49" s="66">
        <v>1955</v>
      </c>
      <c r="CT49" s="66">
        <v>2455.6293380000002</v>
      </c>
      <c r="CU49" s="66">
        <v>2455.6293380000002</v>
      </c>
      <c r="CV49" s="66">
        <v>2107.89</v>
      </c>
      <c r="CW49" s="66">
        <v>1959.55</v>
      </c>
      <c r="CX49" s="66">
        <v>2165.378757</v>
      </c>
      <c r="CY49" s="66">
        <v>2067.5099190000001</v>
      </c>
      <c r="CZ49" s="66">
        <f>+SUM(CN49:CY49)</f>
        <v>26089.587351999999</v>
      </c>
      <c r="DA49" s="66">
        <v>2105</v>
      </c>
      <c r="DB49" s="66">
        <v>2628.4153379999998</v>
      </c>
      <c r="DC49" s="66">
        <v>2709.507838</v>
      </c>
      <c r="DD49" s="66">
        <v>2177</v>
      </c>
      <c r="DE49" s="66">
        <v>2227</v>
      </c>
      <c r="DF49" s="66">
        <v>6327</v>
      </c>
      <c r="DG49" s="66">
        <v>2680</v>
      </c>
      <c r="DH49" s="66">
        <v>3085</v>
      </c>
      <c r="DI49" s="66">
        <v>5085</v>
      </c>
      <c r="DJ49" s="66">
        <v>2390</v>
      </c>
      <c r="DK49" s="66">
        <v>2549</v>
      </c>
      <c r="DL49" s="66">
        <v>2375</v>
      </c>
      <c r="DM49" s="66">
        <f>+SUM(DA49:DL49)</f>
        <v>36337.923175999997</v>
      </c>
      <c r="DN49" s="66">
        <v>2648</v>
      </c>
      <c r="DO49" s="66">
        <v>2420</v>
      </c>
      <c r="DP49" s="66">
        <v>2420</v>
      </c>
      <c r="DQ49" s="66">
        <v>2130</v>
      </c>
      <c r="DR49" s="66">
        <v>2278</v>
      </c>
      <c r="DS49" s="66">
        <v>2202</v>
      </c>
      <c r="DT49" s="66">
        <v>3002</v>
      </c>
      <c r="DU49" s="66">
        <v>2874</v>
      </c>
      <c r="DV49" s="66">
        <v>2617</v>
      </c>
      <c r="DW49" s="66">
        <v>2360</v>
      </c>
      <c r="DX49" s="66">
        <v>2475</v>
      </c>
      <c r="DY49" s="66">
        <v>2266</v>
      </c>
      <c r="DZ49" s="66">
        <f>+SUM(DN49:DY49)</f>
        <v>29692</v>
      </c>
      <c r="EA49" s="66">
        <v>2713</v>
      </c>
      <c r="EB49" s="66">
        <v>2603</v>
      </c>
      <c r="EC49" s="66">
        <v>0.92885220125786161</v>
      </c>
      <c r="ED49" s="66">
        <v>2177</v>
      </c>
      <c r="EE49" s="66">
        <v>2554</v>
      </c>
      <c r="EF49" s="66">
        <v>2456</v>
      </c>
      <c r="EG49" s="66">
        <v>2877.33</v>
      </c>
      <c r="EH49" s="66">
        <v>2732.8777380000001</v>
      </c>
      <c r="EI49" s="66">
        <v>2590.3243380000004</v>
      </c>
      <c r="EJ49" s="66">
        <v>2709.7448380000001</v>
      </c>
      <c r="EK49" s="66">
        <v>1993.4628379999999</v>
      </c>
      <c r="EL49" s="66">
        <v>2539.702757</v>
      </c>
      <c r="EM49" s="66">
        <f>+SUM(EA49:EL49)</f>
        <v>27947.371361201258</v>
      </c>
      <c r="EN49" s="66">
        <v>2537.4899999999998</v>
      </c>
      <c r="EO49" s="66">
        <v>2697.7689999999998</v>
      </c>
      <c r="EP49" s="66"/>
      <c r="EQ49" s="66"/>
      <c r="ER49" s="66"/>
      <c r="ES49" s="66"/>
      <c r="ET49" s="66"/>
      <c r="EU49" s="66"/>
      <c r="EV49" s="66"/>
      <c r="EW49" s="66"/>
      <c r="EX49" s="66"/>
      <c r="EY49" s="66"/>
      <c r="EZ49" s="66">
        <f>+SUM(EN49:EY49)</f>
        <v>5235.259</v>
      </c>
    </row>
    <row r="50" spans="2:156" s="33" customFormat="1" ht="15" customHeight="1">
      <c r="B50" s="43" t="s">
        <v>108</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f>+AVERAGE(CN50:CY50)</f>
        <v>0.93299971880339605</v>
      </c>
      <c r="DA50" s="44">
        <v>0.9104671280276817</v>
      </c>
      <c r="DB50" s="44">
        <v>1.0174180142472975</v>
      </c>
      <c r="DC50" s="44">
        <v>1.0188004710065457</v>
      </c>
      <c r="DD50" s="44">
        <v>0.9972514887769125</v>
      </c>
      <c r="DE50" s="44">
        <v>0.98409191338930624</v>
      </c>
      <c r="DF50" s="44">
        <v>0.97443400585245654</v>
      </c>
      <c r="DG50" s="44">
        <v>1.0136157337367624</v>
      </c>
      <c r="DH50" s="44">
        <v>1.0211850380668652</v>
      </c>
      <c r="DI50" s="44">
        <v>0.99452376295716804</v>
      </c>
      <c r="DJ50" s="44">
        <v>0.90325018896447473</v>
      </c>
      <c r="DK50" s="44">
        <v>1.1116441343218491</v>
      </c>
      <c r="DL50" s="44">
        <v>0.99289297658862874</v>
      </c>
      <c r="DM50" s="44">
        <f>+AVERAGE(DA50:DL50)</f>
        <v>0.99496457132799565</v>
      </c>
      <c r="DN50" s="44">
        <v>0.99138899288655935</v>
      </c>
      <c r="DO50" s="44">
        <v>0.96299243931555911</v>
      </c>
      <c r="DP50" s="44">
        <v>0.96299243931555911</v>
      </c>
      <c r="DQ50" s="44">
        <v>0.99254426840633736</v>
      </c>
      <c r="DR50" s="44">
        <v>0.97600685518423302</v>
      </c>
      <c r="DS50" s="44">
        <v>0.97476759628154053</v>
      </c>
      <c r="DT50" s="44">
        <v>1.038395019024559</v>
      </c>
      <c r="DU50" s="44">
        <v>1.0063025210084033</v>
      </c>
      <c r="DV50" s="44">
        <v>0.91695865451997194</v>
      </c>
      <c r="DW50" s="44">
        <v>0.92115534738485561</v>
      </c>
      <c r="DX50" s="44">
        <v>1.0549872122762147</v>
      </c>
      <c r="DY50" s="44">
        <v>1.0239493899683687</v>
      </c>
      <c r="DZ50" s="44">
        <f>+AVERAGE(DN50:DY50)</f>
        <v>0.98520339463101347</v>
      </c>
      <c r="EA50" s="44">
        <v>0.98475499092558982</v>
      </c>
      <c r="EB50" s="44">
        <v>1.0620155038759691</v>
      </c>
      <c r="EC50" s="44">
        <v>0.85218120266974706</v>
      </c>
      <c r="ED50" s="44">
        <v>0.93876670978870203</v>
      </c>
      <c r="EE50" s="44">
        <v>1.06</v>
      </c>
      <c r="EF50" s="44">
        <v>1.04</v>
      </c>
      <c r="EG50" s="44">
        <v>0.94558809030858715</v>
      </c>
      <c r="EH50" s="44">
        <v>0.9776613875653104</v>
      </c>
      <c r="EI50" s="44">
        <v>0.97888166636138585</v>
      </c>
      <c r="EJ50" s="44">
        <v>1.0253078120293415</v>
      </c>
      <c r="EK50" s="44">
        <v>0.92</v>
      </c>
      <c r="EL50" s="44">
        <v>1.0363448650934772</v>
      </c>
      <c r="EM50" s="44">
        <f>+AVERAGE(EA50:EL50)</f>
        <v>0.98512518571817587</v>
      </c>
      <c r="EN50" s="44">
        <v>0.96099208858961782</v>
      </c>
      <c r="EO50" s="44">
        <v>1.1065813593575864</v>
      </c>
      <c r="EP50" s="44"/>
      <c r="EQ50" s="44"/>
      <c r="ER50" s="44"/>
      <c r="ES50" s="44"/>
      <c r="ET50" s="44"/>
      <c r="EU50" s="44"/>
      <c r="EV50" s="44"/>
      <c r="EW50" s="44"/>
      <c r="EX50" s="44"/>
      <c r="EY50" s="44"/>
      <c r="EZ50" s="44">
        <f>+AVERAGE(EN50:EY50)</f>
        <v>1.0337867239736021</v>
      </c>
    </row>
    <row r="51" spans="2:156" s="33" customFormat="1" ht="15" customHeight="1">
      <c r="B51" s="43" t="s">
        <v>109</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f>+AVERAGE(CN51:CY51)</f>
        <v>0.92191215441093421</v>
      </c>
      <c r="DA51" s="44">
        <v>0.91951927829955515</v>
      </c>
      <c r="DB51" s="44">
        <v>1.0969443012412958</v>
      </c>
      <c r="DC51" s="44">
        <v>1.1284478545508918</v>
      </c>
      <c r="DD51" s="44">
        <v>1.0611257443884563</v>
      </c>
      <c r="DE51" s="44">
        <v>1.0305074951561917</v>
      </c>
      <c r="DF51" s="44">
        <v>0.92769319340241874</v>
      </c>
      <c r="DG51" s="44">
        <v>1.0068078668683813</v>
      </c>
      <c r="DH51" s="44">
        <v>1.0105925190334326</v>
      </c>
      <c r="DI51" s="44">
        <v>1.0741849584016609</v>
      </c>
      <c r="DJ51" s="44">
        <v>0.92530930500855313</v>
      </c>
      <c r="DK51" s="44">
        <v>1.0320125433514007</v>
      </c>
      <c r="DL51" s="44">
        <v>0.9839464882943143</v>
      </c>
      <c r="DM51" s="44">
        <f>+AVERAGE(DA51:DL51)</f>
        <v>1.0164242956663794</v>
      </c>
      <c r="DN51" s="44">
        <v>0.99343205300436566</v>
      </c>
      <c r="DO51" s="44">
        <v>0.96798270614426607</v>
      </c>
      <c r="DP51" s="44">
        <v>0.95768669584825572</v>
      </c>
      <c r="DQ51" s="44">
        <v>0.97127213420316871</v>
      </c>
      <c r="DR51" s="44">
        <v>1.0296700942587831</v>
      </c>
      <c r="DS51" s="44">
        <v>1.030240940997913</v>
      </c>
      <c r="DT51" s="44">
        <v>0.95536772227823696</v>
      </c>
      <c r="DU51" s="44">
        <v>1.0397366263578602</v>
      </c>
      <c r="DV51" s="44">
        <v>0.94628420530876645</v>
      </c>
      <c r="DW51" s="44">
        <v>0.90175414428066314</v>
      </c>
      <c r="DX51" s="44">
        <v>1.1703507489952503</v>
      </c>
      <c r="DY51" s="44">
        <v>0.94947469498418435</v>
      </c>
      <c r="DZ51" s="44">
        <f>+AVERAGE(DN51:DY51)</f>
        <v>0.99277106388847614</v>
      </c>
      <c r="EA51" s="44">
        <v>0.94889999999999997</v>
      </c>
      <c r="EB51" s="44">
        <v>1.0310077519379846</v>
      </c>
      <c r="EC51" s="44"/>
      <c r="ED51" s="44">
        <v>1.0483307233154036</v>
      </c>
      <c r="EE51" s="44">
        <v>0.97</v>
      </c>
      <c r="EF51" s="44">
        <v>0.94</v>
      </c>
      <c r="EG51" s="44">
        <v>1.0425614870147588</v>
      </c>
      <c r="EH51" s="44">
        <v>0.94535243291309001</v>
      </c>
      <c r="EI51" s="44">
        <v>1.0019408331806929</v>
      </c>
      <c r="EJ51" s="44">
        <v>1.0751539060146706</v>
      </c>
      <c r="EK51" s="44">
        <v>0.9</v>
      </c>
      <c r="EL51" s="44">
        <v>1.2767931222019109</v>
      </c>
      <c r="EM51" s="44">
        <f>+AVERAGE(EA51:EL51)</f>
        <v>1.016367296052592</v>
      </c>
      <c r="EN51" s="44">
        <v>0.99212395127155317</v>
      </c>
      <c r="EO51" s="44">
        <v>1.0199573463454599</v>
      </c>
      <c r="EP51" s="44"/>
      <c r="EQ51" s="44"/>
      <c r="ER51" s="44"/>
      <c r="ES51" s="44"/>
      <c r="ET51" s="44"/>
      <c r="EU51" s="44"/>
      <c r="EV51" s="44"/>
      <c r="EW51" s="44"/>
      <c r="EX51" s="44"/>
      <c r="EY51" s="44"/>
      <c r="EZ51" s="44">
        <f>+AVERAGE(EN51:EY51)</f>
        <v>1.0060406488085065</v>
      </c>
    </row>
    <row r="52" spans="2:156" s="33" customFormat="1" ht="15" customHeight="1">
      <c r="C52" s="65"/>
    </row>
    <row r="53" spans="2:156" s="33" customFormat="1" ht="15" customHeight="1">
      <c r="B53" s="40" t="s">
        <v>110</v>
      </c>
      <c r="C53" s="41"/>
    </row>
    <row r="54" spans="2:156" s="3" customFormat="1" ht="15">
      <c r="B54" s="104" t="s">
        <v>12</v>
      </c>
      <c r="C54" s="98">
        <v>2013</v>
      </c>
      <c r="D54" s="98"/>
      <c r="E54" s="98"/>
      <c r="F54" s="98">
        <v>2014</v>
      </c>
      <c r="G54" s="98"/>
      <c r="H54" s="98"/>
      <c r="I54" s="98"/>
      <c r="J54" s="98"/>
      <c r="K54" s="98"/>
      <c r="L54" s="98"/>
      <c r="M54" s="98"/>
      <c r="N54" s="98"/>
      <c r="O54" s="98"/>
      <c r="P54" s="98"/>
      <c r="Q54" s="98"/>
      <c r="R54" s="98">
        <v>2015</v>
      </c>
      <c r="S54" s="98"/>
      <c r="T54" s="98"/>
      <c r="U54" s="98"/>
      <c r="V54" s="98"/>
      <c r="W54" s="98"/>
      <c r="X54" s="98"/>
      <c r="Y54" s="98"/>
      <c r="Z54" s="98"/>
      <c r="AA54" s="98"/>
      <c r="AB54" s="98"/>
      <c r="AC54" s="98"/>
      <c r="AD54" s="98">
        <v>2016</v>
      </c>
      <c r="AE54" s="98"/>
      <c r="AF54" s="98"/>
      <c r="AG54" s="98"/>
      <c r="AH54" s="98"/>
      <c r="AI54" s="98"/>
      <c r="AJ54" s="98"/>
      <c r="AK54" s="98"/>
      <c r="AL54" s="98"/>
      <c r="AM54" s="98"/>
      <c r="AN54" s="98"/>
      <c r="AO54" s="98"/>
      <c r="AP54" s="98">
        <v>2017</v>
      </c>
      <c r="AQ54" s="98"/>
      <c r="AR54" s="98"/>
      <c r="AS54" s="98"/>
      <c r="AT54" s="98"/>
      <c r="AU54" s="98"/>
      <c r="AV54" s="98"/>
      <c r="AW54" s="98"/>
      <c r="AX54" s="98"/>
      <c r="AY54" s="98"/>
      <c r="AZ54" s="98"/>
      <c r="BA54" s="98"/>
      <c r="BB54" s="98">
        <v>2018</v>
      </c>
      <c r="BC54" s="98"/>
      <c r="BD54" s="98"/>
      <c r="BE54" s="98"/>
      <c r="BF54" s="98"/>
      <c r="BG54" s="98"/>
      <c r="BH54" s="98"/>
      <c r="BI54" s="98"/>
      <c r="BJ54" s="98"/>
      <c r="BK54" s="98"/>
      <c r="BL54" s="98"/>
      <c r="BM54" s="98"/>
      <c r="BN54" s="98">
        <v>2019</v>
      </c>
      <c r="BO54" s="98"/>
      <c r="BP54" s="98"/>
      <c r="BQ54" s="98"/>
      <c r="BR54" s="98"/>
      <c r="BS54" s="98"/>
      <c r="BT54" s="98"/>
      <c r="BU54" s="98"/>
      <c r="BV54" s="98"/>
      <c r="BW54" s="98"/>
      <c r="BX54" s="98"/>
      <c r="BY54" s="98"/>
      <c r="BZ54" s="99" t="s">
        <v>20</v>
      </c>
      <c r="CA54" s="98">
        <v>2020</v>
      </c>
      <c r="CB54" s="98"/>
      <c r="CC54" s="98"/>
      <c r="CD54" s="98"/>
      <c r="CE54" s="98"/>
      <c r="CF54" s="98"/>
      <c r="CG54" s="98"/>
      <c r="CH54" s="98"/>
      <c r="CI54" s="98"/>
      <c r="CJ54" s="98"/>
      <c r="CK54" s="98"/>
      <c r="CL54" s="98"/>
      <c r="CM54" s="99" t="s">
        <v>21</v>
      </c>
      <c r="CN54" s="98">
        <v>2021</v>
      </c>
      <c r="CO54" s="98"/>
      <c r="CP54" s="98"/>
      <c r="CQ54" s="98"/>
      <c r="CR54" s="98"/>
      <c r="CS54" s="98"/>
      <c r="CT54" s="98"/>
      <c r="CU54" s="98"/>
      <c r="CV54" s="98"/>
      <c r="CW54" s="98"/>
      <c r="CX54" s="98"/>
      <c r="CY54" s="98"/>
      <c r="CZ54" s="99" t="s">
        <v>22</v>
      </c>
      <c r="DA54" s="98">
        <v>2022</v>
      </c>
      <c r="DB54" s="98"/>
      <c r="DC54" s="98"/>
      <c r="DD54" s="98"/>
      <c r="DE54" s="98"/>
      <c r="DF54" s="98"/>
      <c r="DG54" s="98"/>
      <c r="DH54" s="98"/>
      <c r="DI54" s="98"/>
      <c r="DJ54" s="98"/>
      <c r="DK54" s="98"/>
      <c r="DL54" s="98"/>
      <c r="DM54" s="99" t="s">
        <v>23</v>
      </c>
      <c r="DN54" s="98">
        <v>2023</v>
      </c>
      <c r="DO54" s="98"/>
      <c r="DP54" s="98"/>
      <c r="DQ54" s="98"/>
      <c r="DR54" s="98"/>
      <c r="DS54" s="98"/>
      <c r="DT54" s="98"/>
      <c r="DU54" s="98"/>
      <c r="DV54" s="98"/>
      <c r="DW54" s="98"/>
      <c r="DX54" s="98"/>
      <c r="DY54" s="98"/>
      <c r="DZ54" s="99" t="s">
        <v>24</v>
      </c>
      <c r="EA54" s="98">
        <v>2024</v>
      </c>
      <c r="EB54" s="98"/>
      <c r="EC54" s="98"/>
      <c r="ED54" s="98"/>
      <c r="EE54" s="98"/>
      <c r="EF54" s="98"/>
      <c r="EG54" s="98"/>
      <c r="EH54" s="98"/>
      <c r="EI54" s="98"/>
      <c r="EJ54" s="98"/>
      <c r="EK54" s="98"/>
      <c r="EL54" s="98"/>
      <c r="EM54" s="99" t="s">
        <v>25</v>
      </c>
      <c r="EN54" s="98">
        <v>2025</v>
      </c>
      <c r="EO54" s="98"/>
      <c r="EP54" s="98"/>
      <c r="EQ54" s="98"/>
      <c r="ER54" s="98"/>
      <c r="ES54" s="98"/>
      <c r="ET54" s="98"/>
      <c r="EU54" s="98"/>
      <c r="EV54" s="98"/>
      <c r="EW54" s="98"/>
      <c r="EX54" s="98"/>
      <c r="EY54" s="98"/>
      <c r="EZ54" s="99" t="s">
        <v>26</v>
      </c>
    </row>
    <row r="55" spans="2:156" s="3" customFormat="1" ht="30">
      <c r="B55" s="105"/>
      <c r="C55" s="11" t="s">
        <v>36</v>
      </c>
      <c r="D55" s="11" t="s">
        <v>37</v>
      </c>
      <c r="E55" s="11" t="s">
        <v>38</v>
      </c>
      <c r="F55" s="11" t="s">
        <v>27</v>
      </c>
      <c r="G55" s="11" t="s">
        <v>28</v>
      </c>
      <c r="H55" s="11" t="s">
        <v>29</v>
      </c>
      <c r="I55" s="11" t="s">
        <v>30</v>
      </c>
      <c r="J55" s="11" t="s">
        <v>31</v>
      </c>
      <c r="K55" s="11" t="s">
        <v>32</v>
      </c>
      <c r="L55" s="11" t="s">
        <v>33</v>
      </c>
      <c r="M55" s="11" t="s">
        <v>34</v>
      </c>
      <c r="N55" s="11" t="s">
        <v>35</v>
      </c>
      <c r="O55" s="11" t="s">
        <v>36</v>
      </c>
      <c r="P55" s="11" t="s">
        <v>37</v>
      </c>
      <c r="Q55" s="11" t="s">
        <v>38</v>
      </c>
      <c r="R55" s="11" t="s">
        <v>27</v>
      </c>
      <c r="S55" s="11" t="s">
        <v>28</v>
      </c>
      <c r="T55" s="11" t="s">
        <v>29</v>
      </c>
      <c r="U55" s="11" t="s">
        <v>30</v>
      </c>
      <c r="V55" s="11" t="s">
        <v>31</v>
      </c>
      <c r="W55" s="11" t="s">
        <v>32</v>
      </c>
      <c r="X55" s="11" t="s">
        <v>33</v>
      </c>
      <c r="Y55" s="11" t="s">
        <v>34</v>
      </c>
      <c r="Z55" s="11" t="s">
        <v>35</v>
      </c>
      <c r="AA55" s="11" t="s">
        <v>36</v>
      </c>
      <c r="AB55" s="11" t="s">
        <v>37</v>
      </c>
      <c r="AC55" s="11" t="s">
        <v>38</v>
      </c>
      <c r="AD55" s="11" t="s">
        <v>27</v>
      </c>
      <c r="AE55" s="11" t="s">
        <v>28</v>
      </c>
      <c r="AF55" s="11" t="s">
        <v>29</v>
      </c>
      <c r="AG55" s="11" t="s">
        <v>30</v>
      </c>
      <c r="AH55" s="11" t="s">
        <v>31</v>
      </c>
      <c r="AI55" s="11" t="s">
        <v>32</v>
      </c>
      <c r="AJ55" s="11" t="s">
        <v>33</v>
      </c>
      <c r="AK55" s="11" t="s">
        <v>34</v>
      </c>
      <c r="AL55" s="11" t="s">
        <v>35</v>
      </c>
      <c r="AM55" s="11" t="s">
        <v>36</v>
      </c>
      <c r="AN55" s="11" t="s">
        <v>37</v>
      </c>
      <c r="AO55" s="11" t="s">
        <v>38</v>
      </c>
      <c r="AP55" s="11" t="s">
        <v>27</v>
      </c>
      <c r="AQ55" s="11" t="s">
        <v>28</v>
      </c>
      <c r="AR55" s="11" t="s">
        <v>29</v>
      </c>
      <c r="AS55" s="11" t="s">
        <v>30</v>
      </c>
      <c r="AT55" s="11" t="s">
        <v>31</v>
      </c>
      <c r="AU55" s="11" t="s">
        <v>32</v>
      </c>
      <c r="AV55" s="11" t="s">
        <v>33</v>
      </c>
      <c r="AW55" s="11" t="s">
        <v>34</v>
      </c>
      <c r="AX55" s="11" t="s">
        <v>35</v>
      </c>
      <c r="AY55" s="11" t="s">
        <v>36</v>
      </c>
      <c r="AZ55" s="11" t="s">
        <v>37</v>
      </c>
      <c r="BA55" s="11" t="s">
        <v>38</v>
      </c>
      <c r="BB55" s="11" t="s">
        <v>27</v>
      </c>
      <c r="BC55" s="11" t="s">
        <v>28</v>
      </c>
      <c r="BD55" s="11" t="s">
        <v>29</v>
      </c>
      <c r="BE55" s="11" t="s">
        <v>30</v>
      </c>
      <c r="BF55" s="11" t="s">
        <v>31</v>
      </c>
      <c r="BG55" s="11" t="s">
        <v>32</v>
      </c>
      <c r="BH55" s="11" t="s">
        <v>33</v>
      </c>
      <c r="BI55" s="11" t="s">
        <v>34</v>
      </c>
      <c r="BJ55" s="11" t="s">
        <v>35</v>
      </c>
      <c r="BK55" s="11" t="s">
        <v>36</v>
      </c>
      <c r="BL55" s="11" t="s">
        <v>37</v>
      </c>
      <c r="BM55" s="11" t="s">
        <v>38</v>
      </c>
      <c r="BN55" s="11" t="s">
        <v>27</v>
      </c>
      <c r="BO55" s="11" t="s">
        <v>28</v>
      </c>
      <c r="BP55" s="11" t="s">
        <v>29</v>
      </c>
      <c r="BQ55" s="11" t="s">
        <v>30</v>
      </c>
      <c r="BR55" s="11" t="s">
        <v>31</v>
      </c>
      <c r="BS55" s="11" t="s">
        <v>32</v>
      </c>
      <c r="BT55" s="11" t="s">
        <v>33</v>
      </c>
      <c r="BU55" s="11" t="s">
        <v>34</v>
      </c>
      <c r="BV55" s="11" t="s">
        <v>35</v>
      </c>
      <c r="BW55" s="11" t="s">
        <v>36</v>
      </c>
      <c r="BX55" s="11" t="s">
        <v>37</v>
      </c>
      <c r="BY55" s="11" t="s">
        <v>38</v>
      </c>
      <c r="BZ55" s="100"/>
      <c r="CA55" s="11" t="s">
        <v>27</v>
      </c>
      <c r="CB55" s="11" t="s">
        <v>28</v>
      </c>
      <c r="CC55" s="11" t="s">
        <v>29</v>
      </c>
      <c r="CD55" s="11" t="s">
        <v>30</v>
      </c>
      <c r="CE55" s="11" t="s">
        <v>31</v>
      </c>
      <c r="CF55" s="11" t="s">
        <v>32</v>
      </c>
      <c r="CG55" s="11" t="s">
        <v>33</v>
      </c>
      <c r="CH55" s="11" t="s">
        <v>34</v>
      </c>
      <c r="CI55" s="11" t="s">
        <v>35</v>
      </c>
      <c r="CJ55" s="11" t="s">
        <v>36</v>
      </c>
      <c r="CK55" s="11" t="s">
        <v>37</v>
      </c>
      <c r="CL55" s="11" t="s">
        <v>38</v>
      </c>
      <c r="CM55" s="100"/>
      <c r="CN55" s="11" t="s">
        <v>27</v>
      </c>
      <c r="CO55" s="11" t="s">
        <v>28</v>
      </c>
      <c r="CP55" s="11" t="s">
        <v>29</v>
      </c>
      <c r="CQ55" s="11" t="s">
        <v>30</v>
      </c>
      <c r="CR55" s="11" t="s">
        <v>31</v>
      </c>
      <c r="CS55" s="11" t="s">
        <v>32</v>
      </c>
      <c r="CT55" s="11" t="s">
        <v>33</v>
      </c>
      <c r="CU55" s="11" t="s">
        <v>34</v>
      </c>
      <c r="CV55" s="11" t="s">
        <v>35</v>
      </c>
      <c r="CW55" s="11" t="s">
        <v>36</v>
      </c>
      <c r="CX55" s="11" t="s">
        <v>37</v>
      </c>
      <c r="CY55" s="11" t="s">
        <v>38</v>
      </c>
      <c r="CZ55" s="100"/>
      <c r="DA55" s="11" t="s">
        <v>27</v>
      </c>
      <c r="DB55" s="11" t="s">
        <v>28</v>
      </c>
      <c r="DC55" s="11" t="s">
        <v>29</v>
      </c>
      <c r="DD55" s="11" t="s">
        <v>30</v>
      </c>
      <c r="DE55" s="11" t="s">
        <v>31</v>
      </c>
      <c r="DF55" s="11" t="s">
        <v>32</v>
      </c>
      <c r="DG55" s="11" t="s">
        <v>33</v>
      </c>
      <c r="DH55" s="11" t="s">
        <v>34</v>
      </c>
      <c r="DI55" s="11" t="s">
        <v>35</v>
      </c>
      <c r="DJ55" s="11" t="s">
        <v>36</v>
      </c>
      <c r="DK55" s="11" t="s">
        <v>37</v>
      </c>
      <c r="DL55" s="11" t="s">
        <v>38</v>
      </c>
      <c r="DM55" s="100"/>
      <c r="DN55" s="11" t="s">
        <v>27</v>
      </c>
      <c r="DO55" s="11" t="s">
        <v>28</v>
      </c>
      <c r="DP55" s="11" t="s">
        <v>29</v>
      </c>
      <c r="DQ55" s="11" t="s">
        <v>30</v>
      </c>
      <c r="DR55" s="11" t="s">
        <v>31</v>
      </c>
      <c r="DS55" s="11" t="s">
        <v>32</v>
      </c>
      <c r="DT55" s="11" t="s">
        <v>33</v>
      </c>
      <c r="DU55" s="11" t="s">
        <v>34</v>
      </c>
      <c r="DV55" s="11" t="s">
        <v>35</v>
      </c>
      <c r="DW55" s="11" t="s">
        <v>36</v>
      </c>
      <c r="DX55" s="11" t="s">
        <v>37</v>
      </c>
      <c r="DY55" s="11" t="s">
        <v>38</v>
      </c>
      <c r="DZ55" s="100"/>
      <c r="EA55" s="11" t="s">
        <v>27</v>
      </c>
      <c r="EB55" s="11" t="s">
        <v>28</v>
      </c>
      <c r="EC55" s="11" t="s">
        <v>29</v>
      </c>
      <c r="ED55" s="11" t="s">
        <v>30</v>
      </c>
      <c r="EE55" s="11" t="s">
        <v>31</v>
      </c>
      <c r="EF55" s="11" t="s">
        <v>32</v>
      </c>
      <c r="EG55" s="11" t="s">
        <v>33</v>
      </c>
      <c r="EH55" s="11" t="s">
        <v>34</v>
      </c>
      <c r="EI55" s="11" t="s">
        <v>35</v>
      </c>
      <c r="EJ55" s="11" t="s">
        <v>36</v>
      </c>
      <c r="EK55" s="11" t="s">
        <v>37</v>
      </c>
      <c r="EL55" s="11" t="s">
        <v>38</v>
      </c>
      <c r="EM55" s="100"/>
      <c r="EN55" s="11" t="s">
        <v>27</v>
      </c>
      <c r="EO55" s="11" t="s">
        <v>28</v>
      </c>
      <c r="EP55" s="11" t="s">
        <v>29</v>
      </c>
      <c r="EQ55" s="11" t="s">
        <v>30</v>
      </c>
      <c r="ER55" s="11" t="s">
        <v>31</v>
      </c>
      <c r="ES55" s="11" t="s">
        <v>32</v>
      </c>
      <c r="ET55" s="11" t="s">
        <v>33</v>
      </c>
      <c r="EU55" s="11" t="s">
        <v>34</v>
      </c>
      <c r="EV55" s="11" t="s">
        <v>35</v>
      </c>
      <c r="EW55" s="11" t="s">
        <v>36</v>
      </c>
      <c r="EX55" s="11" t="s">
        <v>37</v>
      </c>
      <c r="EY55" s="11" t="s">
        <v>38</v>
      </c>
      <c r="EZ55" s="100"/>
    </row>
    <row r="56" spans="2:156" s="68" customFormat="1" ht="15" customHeight="1">
      <c r="B56" s="67" t="s">
        <v>111</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v>2520382</v>
      </c>
      <c r="BR56" s="51">
        <v>2767962</v>
      </c>
      <c r="BS56" s="51">
        <v>2717123</v>
      </c>
      <c r="BT56" s="51">
        <v>2977197</v>
      </c>
      <c r="BU56" s="51">
        <v>3116123</v>
      </c>
      <c r="BV56" s="51">
        <v>3061278</v>
      </c>
      <c r="BW56" s="51">
        <v>3263451</v>
      </c>
      <c r="BX56" s="51">
        <v>3254727</v>
      </c>
      <c r="BY56" s="51">
        <v>3409213</v>
      </c>
      <c r="BZ56" s="51">
        <f>+SUM(BN56:BY56)</f>
        <v>31895972</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6">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6">
        <f>SUM(CN56:CY56)</f>
        <v>21222772</v>
      </c>
      <c r="DA56" s="51">
        <v>1876599</v>
      </c>
      <c r="DB56" s="51">
        <v>1931145</v>
      </c>
      <c r="DC56" s="51">
        <v>2158419</v>
      </c>
      <c r="DD56" s="51">
        <v>2181278</v>
      </c>
      <c r="DE56" s="51">
        <v>2604535</v>
      </c>
      <c r="DF56" s="51">
        <v>2611832</v>
      </c>
      <c r="DG56" s="51">
        <v>2715043</v>
      </c>
      <c r="DH56" s="51">
        <v>2916676</v>
      </c>
      <c r="DI56" s="51">
        <v>3109394</v>
      </c>
      <c r="DJ56" s="51">
        <v>3215452</v>
      </c>
      <c r="DK56" s="51">
        <v>3161447</v>
      </c>
      <c r="DL56" s="51">
        <v>3284865</v>
      </c>
      <c r="DM56" s="66">
        <f>SUM(DA56:DL56)</f>
        <v>31766685</v>
      </c>
      <c r="DN56" s="51">
        <v>3096195</v>
      </c>
      <c r="DO56" s="51">
        <v>2933935</v>
      </c>
      <c r="DP56" s="51">
        <v>3420189</v>
      </c>
      <c r="DQ56" s="51">
        <v>3294020</v>
      </c>
      <c r="DR56" s="51">
        <v>3595655</v>
      </c>
      <c r="DS56" s="51">
        <v>3510944</v>
      </c>
      <c r="DT56" s="51">
        <v>3503379</v>
      </c>
      <c r="DU56" s="51">
        <v>3632073</v>
      </c>
      <c r="DV56" s="51">
        <v>7524.838852615927</v>
      </c>
      <c r="DW56" s="51">
        <v>3892201</v>
      </c>
      <c r="DX56" s="51">
        <v>3835757</v>
      </c>
      <c r="DY56" s="51">
        <v>3980517</v>
      </c>
      <c r="DZ56" s="66">
        <f t="shared" ref="DZ56:DZ63" si="8">SUM(DN56:DY56)</f>
        <v>38702389.838852614</v>
      </c>
      <c r="EA56" s="51">
        <v>3699907</v>
      </c>
      <c r="EB56" s="51">
        <v>3618696</v>
      </c>
      <c r="EC56" s="51">
        <v>3811798</v>
      </c>
      <c r="ED56" s="51">
        <v>3981746</v>
      </c>
      <c r="EE56" s="51">
        <v>4092688</v>
      </c>
      <c r="EF56" s="51">
        <v>3891765</v>
      </c>
      <c r="EG56" s="51">
        <v>3946555</v>
      </c>
      <c r="EH56" s="51">
        <v>3882633</v>
      </c>
      <c r="EI56" s="51">
        <v>3826828</v>
      </c>
      <c r="EJ56" s="51">
        <v>3945317</v>
      </c>
      <c r="EK56" s="51">
        <v>3865768</v>
      </c>
      <c r="EL56" s="51">
        <v>4130630</v>
      </c>
      <c r="EM56" s="66">
        <f t="shared" ref="EM56:EM63" si="9">SUM(EA56:EL56)</f>
        <v>46694331</v>
      </c>
      <c r="EN56" s="51">
        <v>3840460</v>
      </c>
      <c r="EO56" s="51">
        <v>3578271</v>
      </c>
      <c r="EP56" s="51"/>
      <c r="EQ56" s="51"/>
      <c r="ER56" s="51"/>
      <c r="ES56" s="51"/>
      <c r="ET56" s="51"/>
      <c r="EU56" s="51"/>
      <c r="EV56" s="51"/>
      <c r="EW56" s="51"/>
      <c r="EX56" s="51"/>
      <c r="EY56" s="51"/>
      <c r="EZ56" s="66">
        <f t="shared" ref="EZ56:EZ63" si="10">SUM(EN56:EY56)</f>
        <v>7418731</v>
      </c>
    </row>
    <row r="57" spans="2:156" s="68" customFormat="1" ht="21" customHeight="1">
      <c r="B57" s="67" t="s">
        <v>112</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v>18509336.199999999</v>
      </c>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11">+SUM(BN57:BY57)</f>
        <v>237849592.72</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6">
        <f t="shared" ref="CM57:CM63" si="12">+SUM(CA57:CL57)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6">
        <f t="shared" ref="CZ57:CZ63" si="13">SUM(CN57:CY57)</f>
        <v>117317237.81999999</v>
      </c>
      <c r="DA57" s="51">
        <v>10528122.92</v>
      </c>
      <c r="DB57" s="51">
        <v>10817083.93</v>
      </c>
      <c r="DC57" s="51">
        <v>12107636</v>
      </c>
      <c r="DD57" s="51">
        <v>12074309.209999999</v>
      </c>
      <c r="DE57" s="51">
        <v>14910748.979999999</v>
      </c>
      <c r="DF57" s="51">
        <v>14923991.27</v>
      </c>
      <c r="DG57" s="51">
        <v>15752104.49</v>
      </c>
      <c r="DH57" s="51">
        <v>17089716.579999998</v>
      </c>
      <c r="DI57" s="51">
        <v>17995726.450000003</v>
      </c>
      <c r="DJ57" s="51">
        <v>18669064.099999998</v>
      </c>
      <c r="DK57" s="51">
        <v>18410704.789999999</v>
      </c>
      <c r="DL57" s="51">
        <v>19081626.219999999</v>
      </c>
      <c r="DM57" s="66">
        <f t="shared" ref="DM57:DM62" si="14">SUM(DA57:DL57)</f>
        <v>182360834.94</v>
      </c>
      <c r="DN57" s="51">
        <v>18184226.309999999</v>
      </c>
      <c r="DO57" s="51">
        <v>16995781.190000005</v>
      </c>
      <c r="DP57" s="51">
        <v>19726733.59</v>
      </c>
      <c r="DQ57" s="51">
        <v>18787833.049999997</v>
      </c>
      <c r="DR57" s="51">
        <v>20747339.77</v>
      </c>
      <c r="DS57" s="51">
        <v>19799342.109999999</v>
      </c>
      <c r="DT57" s="51">
        <v>20011119.810000006</v>
      </c>
      <c r="DU57" s="51">
        <v>20503642.5</v>
      </c>
      <c r="DV57" s="51">
        <v>20635351.400000002</v>
      </c>
      <c r="DW57" s="51">
        <v>21930352.189999998</v>
      </c>
      <c r="DX57" s="51">
        <v>21806443.23</v>
      </c>
      <c r="DY57" s="51">
        <v>23440733.529999994</v>
      </c>
      <c r="DZ57" s="66">
        <f t="shared" si="8"/>
        <v>242568898.68000001</v>
      </c>
      <c r="EA57" s="51">
        <v>21772971.059999995</v>
      </c>
      <c r="EB57" s="51">
        <v>21088774.699999999</v>
      </c>
      <c r="EC57" s="51">
        <v>22228292.370000005</v>
      </c>
      <c r="ED57" s="51">
        <v>23026822.910000004</v>
      </c>
      <c r="EE57" s="51">
        <v>23795581.579999994</v>
      </c>
      <c r="EF57" s="51">
        <v>23097547</v>
      </c>
      <c r="EG57" s="51">
        <v>24255423</v>
      </c>
      <c r="EH57" s="51">
        <v>23522928.969999995</v>
      </c>
      <c r="EI57" s="51">
        <v>23207172.43</v>
      </c>
      <c r="EJ57" s="51">
        <v>23637085.040000007</v>
      </c>
      <c r="EK57" s="93" t="s">
        <v>113</v>
      </c>
      <c r="EL57" s="52">
        <v>26190027.389999997</v>
      </c>
      <c r="EM57" s="66">
        <f t="shared" si="9"/>
        <v>255822626.44999999</v>
      </c>
      <c r="EN57" s="51">
        <v>24105029.199999999</v>
      </c>
      <c r="EO57" s="51">
        <v>22444860.510000002</v>
      </c>
      <c r="EP57" s="51"/>
      <c r="EQ57" s="51"/>
      <c r="ER57" s="51"/>
      <c r="ES57" s="51"/>
      <c r="ET57" s="51"/>
      <c r="EU57" s="51"/>
      <c r="EV57" s="51"/>
      <c r="EW57" s="51"/>
      <c r="EX57" s="93"/>
      <c r="EY57" s="52"/>
      <c r="EZ57" s="66">
        <f t="shared" si="10"/>
        <v>46549889.710000001</v>
      </c>
    </row>
    <row r="58" spans="2:156" s="33" customFormat="1" ht="21.75" customHeight="1">
      <c r="B58" s="43" t="s">
        <v>114</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v>20</v>
      </c>
      <c r="BR58" s="51"/>
      <c r="BS58" s="51"/>
      <c r="BT58" s="51">
        <v>18</v>
      </c>
      <c r="BU58" s="51"/>
      <c r="BV58" s="51">
        <v>25</v>
      </c>
      <c r="BW58" s="51">
        <v>24</v>
      </c>
      <c r="BX58" s="51">
        <v>24</v>
      </c>
      <c r="BY58" s="51">
        <v>24</v>
      </c>
      <c r="BZ58" s="51">
        <f t="shared" si="11"/>
        <v>164</v>
      </c>
      <c r="CA58" s="51">
        <v>26</v>
      </c>
      <c r="CB58" s="51">
        <v>23</v>
      </c>
      <c r="CC58" s="51">
        <v>14</v>
      </c>
      <c r="CD58" s="51">
        <v>6</v>
      </c>
      <c r="CE58" s="51">
        <v>5</v>
      </c>
      <c r="CF58" s="51">
        <v>9</v>
      </c>
      <c r="CG58" s="51">
        <v>9</v>
      </c>
      <c r="CH58" s="51">
        <v>10</v>
      </c>
      <c r="CI58" s="51">
        <v>10</v>
      </c>
      <c r="CJ58" s="51">
        <v>11</v>
      </c>
      <c r="CK58" s="51">
        <v>10</v>
      </c>
      <c r="CL58" s="51">
        <v>18</v>
      </c>
      <c r="CM58" s="66">
        <f t="shared" si="12"/>
        <v>151</v>
      </c>
      <c r="CN58" s="51">
        <v>14</v>
      </c>
      <c r="CO58" s="51">
        <v>9</v>
      </c>
      <c r="CP58" s="51">
        <v>14</v>
      </c>
      <c r="CQ58" s="51">
        <v>17</v>
      </c>
      <c r="CR58" s="51">
        <v>16</v>
      </c>
      <c r="CS58" s="51">
        <v>16</v>
      </c>
      <c r="CT58" s="51">
        <v>17</v>
      </c>
      <c r="CU58" s="51">
        <v>19</v>
      </c>
      <c r="CV58" s="51">
        <v>18</v>
      </c>
      <c r="CW58" s="51">
        <v>18</v>
      </c>
      <c r="CX58" s="51">
        <v>16</v>
      </c>
      <c r="CY58" s="51">
        <v>19</v>
      </c>
      <c r="CZ58" s="66">
        <f t="shared" si="13"/>
        <v>193</v>
      </c>
      <c r="DA58" s="51">
        <v>20</v>
      </c>
      <c r="DB58" s="51">
        <v>18</v>
      </c>
      <c r="DC58" s="51">
        <v>18</v>
      </c>
      <c r="DD58" s="51">
        <v>14</v>
      </c>
      <c r="DE58" s="51">
        <v>16</v>
      </c>
      <c r="DF58" s="51">
        <v>20</v>
      </c>
      <c r="DG58" s="51">
        <v>17</v>
      </c>
      <c r="DH58" s="51">
        <v>19</v>
      </c>
      <c r="DI58" s="51">
        <v>21</v>
      </c>
      <c r="DJ58" s="51">
        <v>23</v>
      </c>
      <c r="DK58" s="51">
        <v>22</v>
      </c>
      <c r="DL58" s="51">
        <v>22</v>
      </c>
      <c r="DM58" s="66">
        <f t="shared" si="14"/>
        <v>230</v>
      </c>
      <c r="DN58" s="51">
        <v>22</v>
      </c>
      <c r="DO58" s="51">
        <v>21</v>
      </c>
      <c r="DP58" s="51">
        <v>23</v>
      </c>
      <c r="DQ58" s="51">
        <v>20</v>
      </c>
      <c r="DR58" s="51">
        <v>24</v>
      </c>
      <c r="DS58" s="51">
        <v>24</v>
      </c>
      <c r="DT58" s="51">
        <v>21</v>
      </c>
      <c r="DU58" s="51">
        <v>23</v>
      </c>
      <c r="DV58" s="51">
        <v>24</v>
      </c>
      <c r="DW58" s="51">
        <v>24</v>
      </c>
      <c r="DX58" s="51">
        <v>23</v>
      </c>
      <c r="DY58" s="51">
        <v>24</v>
      </c>
      <c r="DZ58" s="66">
        <f t="shared" si="8"/>
        <v>273</v>
      </c>
      <c r="EA58" s="51">
        <v>24</v>
      </c>
      <c r="EB58" s="51">
        <v>23</v>
      </c>
      <c r="EC58" s="51">
        <v>24</v>
      </c>
      <c r="ED58" s="51">
        <v>24</v>
      </c>
      <c r="EE58" s="51">
        <v>26</v>
      </c>
      <c r="EF58" s="51">
        <v>21</v>
      </c>
      <c r="EG58" s="51">
        <v>23</v>
      </c>
      <c r="EH58" s="51">
        <v>24</v>
      </c>
      <c r="EI58" s="51">
        <v>23</v>
      </c>
      <c r="EJ58" s="51">
        <v>24</v>
      </c>
      <c r="EK58" s="51">
        <v>24</v>
      </c>
      <c r="EL58" s="51">
        <v>23</v>
      </c>
      <c r="EM58" s="66">
        <f t="shared" si="9"/>
        <v>283</v>
      </c>
      <c r="EN58" s="51">
        <v>22</v>
      </c>
      <c r="EO58" s="51">
        <v>21</v>
      </c>
      <c r="EP58" s="51"/>
      <c r="EQ58" s="51"/>
      <c r="ER58" s="51"/>
      <c r="ES58" s="51"/>
      <c r="ET58" s="51"/>
      <c r="EU58" s="51"/>
      <c r="EV58" s="51"/>
      <c r="EW58" s="51"/>
      <c r="EX58" s="51"/>
      <c r="EY58" s="51"/>
      <c r="EZ58" s="66">
        <f t="shared" si="10"/>
        <v>43</v>
      </c>
    </row>
    <row r="59" spans="2:156" s="33" customFormat="1" ht="15" customHeight="1">
      <c r="B59" s="43" t="s">
        <v>115</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v>7593859.3499999987</v>
      </c>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11"/>
        <v>112985525.86140001</v>
      </c>
      <c r="CA59" s="51">
        <v>11159855.569999998</v>
      </c>
      <c r="CB59" s="51">
        <v>11263163.6</v>
      </c>
      <c r="CC59" s="51">
        <v>6326334.709999999</v>
      </c>
      <c r="CD59" s="51">
        <v>1162031.9000000001</v>
      </c>
      <c r="CE59" s="51">
        <v>1658775.2000000002</v>
      </c>
      <c r="CF59" s="51">
        <v>1873042.2999999998</v>
      </c>
      <c r="CG59" s="51">
        <v>2078361.9500000002</v>
      </c>
      <c r="CH59" s="51">
        <v>2260254.5500000003</v>
      </c>
      <c r="CI59" s="51">
        <v>2292959.9499999997</v>
      </c>
      <c r="CJ59" s="51">
        <v>2691604.0999999996</v>
      </c>
      <c r="CK59" s="51">
        <v>2853335.93</v>
      </c>
      <c r="CL59" s="51">
        <v>3970913.52</v>
      </c>
      <c r="CM59" s="66">
        <f t="shared" si="12"/>
        <v>49590633.280000001</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6">
        <f t="shared" si="13"/>
        <v>61219498.480000004</v>
      </c>
      <c r="DA59" s="51">
        <v>5697188.1100000003</v>
      </c>
      <c r="DB59" s="51">
        <v>6055926.4500000002</v>
      </c>
      <c r="DC59" s="51">
        <v>6922095</v>
      </c>
      <c r="DD59" s="51">
        <v>6853388.5310000014</v>
      </c>
      <c r="DE59" s="51">
        <v>8681904.3999999985</v>
      </c>
      <c r="DF59" s="51">
        <v>8733823.4699999988</v>
      </c>
      <c r="DG59" s="51">
        <v>9241516.2800000012</v>
      </c>
      <c r="DH59" s="51">
        <v>10124508.720000001</v>
      </c>
      <c r="DI59" s="51">
        <v>10916242.66</v>
      </c>
      <c r="DJ59" s="51">
        <v>11550806.250000002</v>
      </c>
      <c r="DK59" s="51">
        <v>11709940.77</v>
      </c>
      <c r="DL59" s="51">
        <v>12262367.309999997</v>
      </c>
      <c r="DM59" s="66">
        <f t="shared" si="14"/>
        <v>108749707.95100001</v>
      </c>
      <c r="DN59" s="51">
        <v>11882699.310000002</v>
      </c>
      <c r="DO59" s="51">
        <v>11082342.142999999</v>
      </c>
      <c r="DP59" s="51">
        <v>12801263.779999999</v>
      </c>
      <c r="DQ59" s="51">
        <v>12160815.846000001</v>
      </c>
      <c r="DR59" s="51">
        <v>13531996.229999999</v>
      </c>
      <c r="DS59" s="51">
        <v>12809637.57</v>
      </c>
      <c r="DT59" s="51">
        <v>12861656.339999998</v>
      </c>
      <c r="DU59" s="51">
        <v>13101646.970000001</v>
      </c>
      <c r="DV59" s="51">
        <v>13190807.360000001</v>
      </c>
      <c r="DW59" s="51">
        <v>14016322.569999998</v>
      </c>
      <c r="DX59" s="51">
        <v>13950244.311000001</v>
      </c>
      <c r="DY59" s="51">
        <v>15007746.550000003</v>
      </c>
      <c r="DZ59" s="66">
        <f t="shared" si="8"/>
        <v>156397178.98000002</v>
      </c>
      <c r="EA59" s="51">
        <v>13978217.99</v>
      </c>
      <c r="EB59" s="51">
        <v>13494265.25</v>
      </c>
      <c r="EC59" s="51">
        <v>14145386.869999999</v>
      </c>
      <c r="ED59" s="51">
        <v>14713198.890000001</v>
      </c>
      <c r="EE59" s="51">
        <v>15311478.75</v>
      </c>
      <c r="EF59" s="51">
        <v>14842838.34</v>
      </c>
      <c r="EG59" s="51">
        <v>15595789.74</v>
      </c>
      <c r="EH59" s="51">
        <v>14999321.6</v>
      </c>
      <c r="EI59" s="51">
        <v>14835825.954</v>
      </c>
      <c r="EJ59" s="51">
        <v>15019468.959999997</v>
      </c>
      <c r="EK59" s="51">
        <v>15138259.720000001</v>
      </c>
      <c r="EL59" s="51">
        <v>9301281.2000000011</v>
      </c>
      <c r="EM59" s="66">
        <f t="shared" si="9"/>
        <v>171375333.26399997</v>
      </c>
      <c r="EN59" s="51">
        <v>15654971.73</v>
      </c>
      <c r="EO59" s="51">
        <v>14502218.100000001</v>
      </c>
      <c r="EP59" s="51"/>
      <c r="EQ59" s="51"/>
      <c r="ER59" s="51"/>
      <c r="ES59" s="51"/>
      <c r="ET59" s="51"/>
      <c r="EU59" s="51"/>
      <c r="EV59" s="51"/>
      <c r="EW59" s="51"/>
      <c r="EX59" s="51"/>
      <c r="EY59" s="51"/>
      <c r="EZ59" s="66">
        <f t="shared" si="10"/>
        <v>30157189.830000002</v>
      </c>
    </row>
    <row r="60" spans="2:156" s="33" customFormat="1" ht="14.25">
      <c r="B60" s="43" t="s">
        <v>116</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v>16</v>
      </c>
      <c r="BR60" s="51"/>
      <c r="BS60" s="51" t="s">
        <v>85</v>
      </c>
      <c r="BT60" s="51">
        <v>18</v>
      </c>
      <c r="BU60" s="51"/>
      <c r="BV60" s="51">
        <v>25</v>
      </c>
      <c r="BW60" s="51">
        <v>24</v>
      </c>
      <c r="BX60" s="51">
        <v>24</v>
      </c>
      <c r="BY60" s="51">
        <v>24</v>
      </c>
      <c r="BZ60" s="51">
        <f t="shared" si="11"/>
        <v>160</v>
      </c>
      <c r="CA60" s="51">
        <v>26</v>
      </c>
      <c r="CB60" s="51">
        <v>23</v>
      </c>
      <c r="CC60" s="51">
        <v>14</v>
      </c>
      <c r="CD60" s="51">
        <v>6</v>
      </c>
      <c r="CE60" s="51">
        <v>5</v>
      </c>
      <c r="CF60" s="51">
        <v>9</v>
      </c>
      <c r="CG60" s="51">
        <v>9</v>
      </c>
      <c r="CH60" s="51">
        <v>10</v>
      </c>
      <c r="CI60" s="51">
        <v>10</v>
      </c>
      <c r="CJ60" s="51">
        <v>11</v>
      </c>
      <c r="CK60" s="51">
        <v>10</v>
      </c>
      <c r="CL60" s="51">
        <v>18</v>
      </c>
      <c r="CM60" s="66">
        <f t="shared" si="12"/>
        <v>151</v>
      </c>
      <c r="CN60" s="51">
        <v>14</v>
      </c>
      <c r="CO60" s="51">
        <v>9</v>
      </c>
      <c r="CP60" s="51">
        <v>14</v>
      </c>
      <c r="CQ60" s="51">
        <v>17</v>
      </c>
      <c r="CR60" s="51">
        <v>16</v>
      </c>
      <c r="CS60" s="51">
        <v>16</v>
      </c>
      <c r="CT60" s="51">
        <v>17</v>
      </c>
      <c r="CU60" s="51">
        <v>19</v>
      </c>
      <c r="CV60" s="51">
        <v>18</v>
      </c>
      <c r="CW60" s="51">
        <v>18</v>
      </c>
      <c r="CX60" s="51">
        <v>16</v>
      </c>
      <c r="CY60" s="51">
        <v>19</v>
      </c>
      <c r="CZ60" s="66">
        <f t="shared" si="13"/>
        <v>193</v>
      </c>
      <c r="DA60" s="51">
        <v>20</v>
      </c>
      <c r="DB60" s="51">
        <v>18</v>
      </c>
      <c r="DC60" s="51">
        <v>18</v>
      </c>
      <c r="DD60" s="51">
        <v>14</v>
      </c>
      <c r="DE60" s="51">
        <v>16</v>
      </c>
      <c r="DF60" s="51">
        <v>20</v>
      </c>
      <c r="DG60" s="51">
        <v>17</v>
      </c>
      <c r="DH60" s="51">
        <v>19</v>
      </c>
      <c r="DI60" s="51">
        <v>21</v>
      </c>
      <c r="DJ60" s="51">
        <v>23</v>
      </c>
      <c r="DK60" s="51">
        <v>22</v>
      </c>
      <c r="DL60" s="51">
        <v>23</v>
      </c>
      <c r="DM60" s="66">
        <f t="shared" si="14"/>
        <v>231</v>
      </c>
      <c r="DN60" s="51">
        <v>22</v>
      </c>
      <c r="DO60" s="51">
        <v>21</v>
      </c>
      <c r="DP60" s="51">
        <v>23</v>
      </c>
      <c r="DQ60" s="51">
        <v>20</v>
      </c>
      <c r="DR60" s="51">
        <v>24</v>
      </c>
      <c r="DS60" s="51">
        <v>24</v>
      </c>
      <c r="DT60" s="51">
        <v>21</v>
      </c>
      <c r="DU60" s="51">
        <v>23</v>
      </c>
      <c r="DV60" s="51">
        <v>24</v>
      </c>
      <c r="DW60" s="51">
        <v>24</v>
      </c>
      <c r="DX60" s="51">
        <v>23</v>
      </c>
      <c r="DY60" s="51">
        <v>24</v>
      </c>
      <c r="DZ60" s="66">
        <f t="shared" si="8"/>
        <v>273</v>
      </c>
      <c r="EA60" s="51">
        <v>24</v>
      </c>
      <c r="EB60" s="51">
        <v>23</v>
      </c>
      <c r="EC60" s="51">
        <v>24</v>
      </c>
      <c r="ED60" s="51">
        <v>24</v>
      </c>
      <c r="EE60" s="51">
        <v>26</v>
      </c>
      <c r="EF60" s="51">
        <v>21</v>
      </c>
      <c r="EG60" s="51">
        <v>23</v>
      </c>
      <c r="EH60" s="51">
        <v>24</v>
      </c>
      <c r="EI60" s="51">
        <v>23</v>
      </c>
      <c r="EJ60" s="51">
        <v>24</v>
      </c>
      <c r="EK60" s="51">
        <v>24</v>
      </c>
      <c r="EL60" s="51">
        <v>23</v>
      </c>
      <c r="EM60" s="66">
        <f t="shared" si="9"/>
        <v>283</v>
      </c>
      <c r="EN60" s="51">
        <v>22</v>
      </c>
      <c r="EO60" s="51">
        <v>21</v>
      </c>
      <c r="EP60" s="51"/>
      <c r="EQ60" s="51"/>
      <c r="ER60" s="51"/>
      <c r="ES60" s="51"/>
      <c r="ET60" s="51"/>
      <c r="EU60" s="51"/>
      <c r="EV60" s="51"/>
      <c r="EW60" s="51"/>
      <c r="EX60" s="51"/>
      <c r="EY60" s="51"/>
      <c r="EZ60" s="66">
        <f t="shared" si="10"/>
        <v>43</v>
      </c>
    </row>
    <row r="61" spans="2:156" s="33" customFormat="1" ht="15" customHeight="1">
      <c r="B61" s="43" t="s">
        <v>117</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v>10937913.750000002</v>
      </c>
      <c r="BR61" s="51">
        <v>12246449.300000016</v>
      </c>
      <c r="BS61" s="51">
        <v>10908420.699999981</v>
      </c>
      <c r="BT61" s="51">
        <v>10553094.500000022</v>
      </c>
      <c r="BU61" s="51">
        <v>10195999.500000011</v>
      </c>
      <c r="BV61" s="51">
        <v>9454256.9000000004</v>
      </c>
      <c r="BW61" s="51">
        <v>9620234</v>
      </c>
      <c r="BX61" s="51">
        <v>9489549</v>
      </c>
      <c r="BY61" s="51">
        <v>10149994.600000013</v>
      </c>
      <c r="BZ61" s="51">
        <f t="shared" si="11"/>
        <v>124598448.55000001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6">
        <f t="shared" si="12"/>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6">
        <f t="shared" si="13"/>
        <v>56083391.631999999</v>
      </c>
      <c r="DA61" s="51">
        <v>4841386.9000000004</v>
      </c>
      <c r="DB61" s="51">
        <v>4758212.8000000017</v>
      </c>
      <c r="DC61" s="51">
        <v>5176742</v>
      </c>
      <c r="DD61" s="51">
        <v>5203341.5500000007</v>
      </c>
      <c r="DE61" s="51">
        <v>6205109.1999999983</v>
      </c>
      <c r="DF61" s="51">
        <v>6168448.0499999989</v>
      </c>
      <c r="DG61" s="51">
        <v>6490118.5</v>
      </c>
      <c r="DH61" s="51">
        <v>6951066.1499999966</v>
      </c>
      <c r="DI61" s="51">
        <v>7064731.7999999998</v>
      </c>
      <c r="DJ61" s="51">
        <v>7101778.8000000026</v>
      </c>
      <c r="DK61" s="51">
        <v>6685033.9500000011</v>
      </c>
      <c r="DL61" s="51">
        <v>6808515.6000000006</v>
      </c>
      <c r="DM61" s="66">
        <f t="shared" si="14"/>
        <v>73454485.299999997</v>
      </c>
      <c r="DN61" s="51">
        <v>6286579.5</v>
      </c>
      <c r="DO61" s="51">
        <v>5901052.0000000009</v>
      </c>
      <c r="DP61" s="51">
        <v>6902791.5999999996</v>
      </c>
      <c r="DQ61" s="51">
        <v>6635945.5499999998</v>
      </c>
      <c r="DR61" s="51">
        <v>7203443.5500000007</v>
      </c>
      <c r="DS61" s="51">
        <v>6983286.7000000002</v>
      </c>
      <c r="DT61" s="51">
        <v>7131899.9000000022</v>
      </c>
      <c r="DU61" s="51">
        <v>7386961.0999999978</v>
      </c>
      <c r="DV61" s="51">
        <v>7439792.0000000009</v>
      </c>
      <c r="DW61" s="51">
        <v>7915914.4499999993</v>
      </c>
      <c r="DX61" s="51">
        <v>7854558.7999999998</v>
      </c>
      <c r="DY61" s="51">
        <v>8418102.5999999996</v>
      </c>
      <c r="DZ61" s="66">
        <f t="shared" si="8"/>
        <v>86060327.75</v>
      </c>
      <c r="EA61" s="51">
        <v>7761750.9000000013</v>
      </c>
      <c r="EB61" s="51">
        <v>7577665</v>
      </c>
      <c r="EC61" s="51">
        <v>8054662</v>
      </c>
      <c r="ED61" s="51">
        <v>8290816.3999999985</v>
      </c>
      <c r="EE61" s="51">
        <v>8459455.5</v>
      </c>
      <c r="EF61" s="51">
        <v>8231965.5999999996</v>
      </c>
      <c r="EG61" s="51">
        <v>8645235.0999999996</v>
      </c>
      <c r="EH61" s="51">
        <v>8488375.0999999996</v>
      </c>
      <c r="EI61" s="51">
        <v>8371451.8000000007</v>
      </c>
      <c r="EJ61" s="51">
        <v>8602564.9999999981</v>
      </c>
      <c r="EK61" s="51">
        <v>8477847.5</v>
      </c>
      <c r="EL61" s="51">
        <v>16922554.510000002</v>
      </c>
      <c r="EM61" s="66">
        <f t="shared" si="9"/>
        <v>107884344.41000001</v>
      </c>
      <c r="EN61" s="51">
        <v>8450386.8000000007</v>
      </c>
      <c r="EO61" s="51">
        <v>7939553.6999999993</v>
      </c>
      <c r="EP61" s="51"/>
      <c r="EQ61" s="51"/>
      <c r="ER61" s="51"/>
      <c r="ES61" s="51"/>
      <c r="ET61" s="51"/>
      <c r="EU61" s="51"/>
      <c r="EV61" s="51"/>
      <c r="EW61" s="51"/>
      <c r="EX61" s="51"/>
      <c r="EY61" s="51"/>
      <c r="EZ61" s="66">
        <f t="shared" si="10"/>
        <v>16389940.5</v>
      </c>
    </row>
    <row r="62" spans="2:156" s="33" customFormat="1" ht="15" customHeight="1">
      <c r="B62" s="43" t="s">
        <v>118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v>36</v>
      </c>
      <c r="BR62" s="51"/>
      <c r="BS62" s="51" t="s">
        <v>85</v>
      </c>
      <c r="BT62" s="51">
        <v>36</v>
      </c>
      <c r="BU62" s="51"/>
      <c r="BV62" s="51">
        <v>50</v>
      </c>
      <c r="BW62" s="51">
        <v>50</v>
      </c>
      <c r="BX62" s="51">
        <v>48</v>
      </c>
      <c r="BY62" s="51">
        <v>48</v>
      </c>
      <c r="BZ62" s="51">
        <f t="shared" si="11"/>
        <v>326</v>
      </c>
      <c r="CA62" s="51">
        <v>52</v>
      </c>
      <c r="CB62" s="51">
        <v>46</v>
      </c>
      <c r="CC62" s="51">
        <v>28</v>
      </c>
      <c r="CD62" s="51">
        <v>12</v>
      </c>
      <c r="CE62" s="51">
        <v>10</v>
      </c>
      <c r="CF62" s="51">
        <v>18</v>
      </c>
      <c r="CG62" s="51">
        <v>18</v>
      </c>
      <c r="CH62" s="51">
        <v>20</v>
      </c>
      <c r="CI62" s="51">
        <v>20</v>
      </c>
      <c r="CJ62" s="51">
        <v>22</v>
      </c>
      <c r="CK62" s="51">
        <v>20</v>
      </c>
      <c r="CL62" s="51">
        <v>36</v>
      </c>
      <c r="CM62" s="66">
        <f t="shared" si="12"/>
        <v>302</v>
      </c>
      <c r="CN62" s="51">
        <v>28</v>
      </c>
      <c r="CO62" s="51">
        <v>18</v>
      </c>
      <c r="CP62" s="51">
        <v>28</v>
      </c>
      <c r="CQ62" s="51">
        <v>34</v>
      </c>
      <c r="CR62" s="51">
        <v>32</v>
      </c>
      <c r="CS62" s="51">
        <v>32</v>
      </c>
      <c r="CT62" s="51">
        <v>34</v>
      </c>
      <c r="CU62" s="51">
        <v>38</v>
      </c>
      <c r="CV62" s="51">
        <v>36</v>
      </c>
      <c r="CW62" s="51">
        <v>36</v>
      </c>
      <c r="CX62" s="51">
        <v>32</v>
      </c>
      <c r="CY62" s="51">
        <v>38</v>
      </c>
      <c r="CZ62" s="66">
        <f t="shared" si="13"/>
        <v>386</v>
      </c>
      <c r="DA62" s="51">
        <v>10538575.010000002</v>
      </c>
      <c r="DB62" s="51">
        <v>36</v>
      </c>
      <c r="DC62" s="51">
        <v>36</v>
      </c>
      <c r="DD62" s="51">
        <v>28</v>
      </c>
      <c r="DE62" s="51">
        <v>32</v>
      </c>
      <c r="DF62" s="51">
        <v>40</v>
      </c>
      <c r="DG62" s="51">
        <v>34</v>
      </c>
      <c r="DH62" s="51">
        <v>38</v>
      </c>
      <c r="DI62" s="51">
        <v>42</v>
      </c>
      <c r="DJ62" s="51">
        <v>46</v>
      </c>
      <c r="DK62" s="51">
        <v>44</v>
      </c>
      <c r="DL62" s="51">
        <v>45</v>
      </c>
      <c r="DM62" s="66">
        <f t="shared" si="14"/>
        <v>10538996.010000002</v>
      </c>
      <c r="DN62" s="51">
        <v>44</v>
      </c>
      <c r="DO62" s="51">
        <v>42</v>
      </c>
      <c r="DP62" s="51">
        <v>46</v>
      </c>
      <c r="DQ62" s="51">
        <v>40</v>
      </c>
      <c r="DR62" s="51">
        <v>48</v>
      </c>
      <c r="DS62" s="51">
        <v>48</v>
      </c>
      <c r="DT62" s="51">
        <v>42</v>
      </c>
      <c r="DU62" s="51">
        <v>46</v>
      </c>
      <c r="DV62" s="51">
        <v>48</v>
      </c>
      <c r="DW62" s="51">
        <v>48</v>
      </c>
      <c r="DX62" s="51">
        <v>46</v>
      </c>
      <c r="DY62" s="51">
        <v>48</v>
      </c>
      <c r="DZ62" s="66">
        <f t="shared" si="8"/>
        <v>546</v>
      </c>
      <c r="EA62" s="51">
        <v>48</v>
      </c>
      <c r="EB62" s="51">
        <v>46</v>
      </c>
      <c r="EC62" s="51">
        <v>48</v>
      </c>
      <c r="ED62" s="51">
        <v>48</v>
      </c>
      <c r="EE62" s="51">
        <v>52</v>
      </c>
      <c r="EF62" s="51">
        <v>42</v>
      </c>
      <c r="EG62" s="51">
        <v>46</v>
      </c>
      <c r="EH62" s="51">
        <v>48</v>
      </c>
      <c r="EI62" s="51">
        <v>46</v>
      </c>
      <c r="EJ62" s="51">
        <v>48</v>
      </c>
      <c r="EK62" s="51">
        <v>48</v>
      </c>
      <c r="EL62" s="51">
        <v>46</v>
      </c>
      <c r="EM62" s="66">
        <f t="shared" si="9"/>
        <v>566</v>
      </c>
      <c r="EN62" s="51">
        <v>44</v>
      </c>
      <c r="EO62" s="51">
        <v>42</v>
      </c>
      <c r="EP62" s="51"/>
      <c r="EQ62" s="51"/>
      <c r="ER62" s="51"/>
      <c r="ES62" s="51"/>
      <c r="ET62" s="51"/>
      <c r="EU62" s="51"/>
      <c r="EV62" s="51"/>
      <c r="EW62" s="51"/>
      <c r="EX62" s="51"/>
      <c r="EY62" s="51"/>
      <c r="EZ62" s="66">
        <f t="shared" si="10"/>
        <v>86</v>
      </c>
    </row>
    <row r="63" spans="2:156" s="33" customFormat="1" ht="15" customHeight="1">
      <c r="B63" s="43" t="s">
        <v>119</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v>18077243.299999993</v>
      </c>
      <c r="BQ63" s="51">
        <v>18531773.100000001</v>
      </c>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11"/>
        <v>249439620.35140008</v>
      </c>
      <c r="CA63" s="51">
        <v>19656887.420000002</v>
      </c>
      <c r="CB63" s="51">
        <v>19668519</v>
      </c>
      <c r="CC63" s="51">
        <v>11484858.609999999</v>
      </c>
      <c r="CD63" s="51">
        <v>2765680.2</v>
      </c>
      <c r="CE63" s="51">
        <v>3965092.7</v>
      </c>
      <c r="CF63" s="51">
        <v>4628746.5</v>
      </c>
      <c r="CG63" s="51">
        <v>5204134.4999999991</v>
      </c>
      <c r="CH63" s="51">
        <v>5236740.3</v>
      </c>
      <c r="CI63" s="51">
        <v>5194237.8</v>
      </c>
      <c r="CJ63" s="51">
        <v>5590571.6000000006</v>
      </c>
      <c r="CK63" s="51">
        <v>5519680.5300000012</v>
      </c>
      <c r="CL63" s="51">
        <v>7701720.6699999999</v>
      </c>
      <c r="CM63" s="66">
        <f t="shared" si="12"/>
        <v>96616869.829999998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6">
        <f t="shared" si="13"/>
        <v>117308260.91200003</v>
      </c>
      <c r="DA63" s="51">
        <v>10538575.010000002</v>
      </c>
      <c r="DB63" s="51">
        <v>10814929.750000002</v>
      </c>
      <c r="DC63" s="51">
        <v>12099121.34</v>
      </c>
      <c r="DD63" s="51">
        <v>12056789.081000002</v>
      </c>
      <c r="DE63" s="51">
        <v>14887039.099999998</v>
      </c>
      <c r="DF63" s="51">
        <v>14902303.769999998</v>
      </c>
      <c r="DG63" s="51">
        <v>15732314.030000001</v>
      </c>
      <c r="DH63" s="51">
        <v>17075600.369999997</v>
      </c>
      <c r="DI63" s="51">
        <v>17980989.460000001</v>
      </c>
      <c r="DJ63" s="51">
        <v>18654107.549999997</v>
      </c>
      <c r="DK63" s="51">
        <v>18395442.469999999</v>
      </c>
      <c r="DL63" s="51">
        <v>19071583.409999996</v>
      </c>
      <c r="DM63" s="66">
        <f>SUM(DA63:DL63)</f>
        <v>182208795.34100002</v>
      </c>
      <c r="DN63" s="51">
        <v>18169755.060000002</v>
      </c>
      <c r="DO63" s="51">
        <v>16989223.142999999</v>
      </c>
      <c r="DP63" s="51">
        <v>19704109.379999999</v>
      </c>
      <c r="DQ63" s="51">
        <v>18797032.146000002</v>
      </c>
      <c r="DR63" s="51">
        <v>20738603.780000001</v>
      </c>
      <c r="DS63" s="51">
        <v>19792975.77</v>
      </c>
      <c r="DT63" s="51">
        <v>19994303.990000002</v>
      </c>
      <c r="DU63" s="51">
        <v>20489304.07</v>
      </c>
      <c r="DV63" s="51">
        <v>20635056.610000003</v>
      </c>
      <c r="DW63" s="51">
        <v>21933754.069999997</v>
      </c>
      <c r="DX63" s="51">
        <v>21805811.111000001</v>
      </c>
      <c r="DY63" s="51">
        <v>23427780.650000002</v>
      </c>
      <c r="DZ63" s="66">
        <f t="shared" si="8"/>
        <v>242477709.78</v>
      </c>
      <c r="EA63" s="51">
        <v>21814488.390000001</v>
      </c>
      <c r="EB63" s="51">
        <v>21073144.449999999</v>
      </c>
      <c r="EC63" s="51">
        <v>22201518.119999997</v>
      </c>
      <c r="ED63" s="51">
        <v>23004185.789999999</v>
      </c>
      <c r="EE63" s="51">
        <v>23771222.25</v>
      </c>
      <c r="EF63" s="51">
        <v>23074946.440000001</v>
      </c>
      <c r="EG63" s="51">
        <v>24241323.34</v>
      </c>
      <c r="EH63" s="51">
        <v>23487763.949999999</v>
      </c>
      <c r="EI63" s="51">
        <v>23209795.653999999</v>
      </c>
      <c r="EJ63" s="51">
        <v>23626107.459999993</v>
      </c>
      <c r="EK63" s="51">
        <v>23616335.219999999</v>
      </c>
      <c r="EL63" s="51">
        <v>26224702.240000002</v>
      </c>
      <c r="EM63" s="66">
        <f t="shared" si="9"/>
        <v>279345533.30399996</v>
      </c>
      <c r="EN63" s="51">
        <v>24105719.030000001</v>
      </c>
      <c r="EO63" s="51">
        <v>22443671.300000001</v>
      </c>
      <c r="EP63" s="51"/>
      <c r="EQ63" s="51"/>
      <c r="ER63" s="51"/>
      <c r="ES63" s="51"/>
      <c r="ET63" s="51"/>
      <c r="EU63" s="51"/>
      <c r="EV63" s="51"/>
      <c r="EW63" s="51"/>
      <c r="EX63" s="51"/>
      <c r="EY63" s="51"/>
      <c r="EZ63" s="66">
        <f t="shared" si="10"/>
        <v>46549390.329999998</v>
      </c>
    </row>
    <row r="64" spans="2:156" s="33" customFormat="1" ht="15" customHeight="1">
      <c r="B64" s="6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56"/>
      <c r="AP64" s="56"/>
      <c r="AQ64" s="56"/>
      <c r="AR64" s="56"/>
      <c r="AS64" s="56"/>
      <c r="AT64" s="56"/>
      <c r="AU64" s="56"/>
      <c r="AV64" s="56"/>
      <c r="AW64" s="56"/>
      <c r="AX64" s="56"/>
      <c r="AY64" s="56"/>
      <c r="AZ64" s="56"/>
      <c r="BA64" s="56"/>
      <c r="BB64" s="56"/>
      <c r="BN64" s="56"/>
      <c r="DP64" s="88"/>
      <c r="EC64" s="88"/>
      <c r="EP64" s="88"/>
    </row>
    <row r="65" spans="2:156" s="33" customFormat="1" ht="15" customHeight="1">
      <c r="B65" s="70" t="s">
        <v>120</v>
      </c>
      <c r="C65" s="41"/>
    </row>
    <row r="66" spans="2:156" s="3" customFormat="1" ht="15">
      <c r="B66" s="104" t="s">
        <v>12</v>
      </c>
      <c r="C66" s="98">
        <v>2013</v>
      </c>
      <c r="D66" s="98"/>
      <c r="E66" s="98"/>
      <c r="F66" s="98">
        <v>2014</v>
      </c>
      <c r="G66" s="98"/>
      <c r="H66" s="98"/>
      <c r="I66" s="98"/>
      <c r="J66" s="98"/>
      <c r="K66" s="98"/>
      <c r="L66" s="98"/>
      <c r="M66" s="98"/>
      <c r="N66" s="98"/>
      <c r="O66" s="98"/>
      <c r="P66" s="98"/>
      <c r="Q66" s="98"/>
      <c r="R66" s="98">
        <v>2015</v>
      </c>
      <c r="S66" s="98"/>
      <c r="T66" s="98"/>
      <c r="U66" s="98"/>
      <c r="V66" s="98"/>
      <c r="W66" s="98"/>
      <c r="X66" s="98"/>
      <c r="Y66" s="98"/>
      <c r="Z66" s="98"/>
      <c r="AA66" s="98"/>
      <c r="AB66" s="98"/>
      <c r="AC66" s="98"/>
      <c r="AD66" s="98">
        <v>2016</v>
      </c>
      <c r="AE66" s="98"/>
      <c r="AF66" s="98"/>
      <c r="AG66" s="98"/>
      <c r="AH66" s="98"/>
      <c r="AI66" s="98"/>
      <c r="AJ66" s="98"/>
      <c r="AK66" s="98"/>
      <c r="AL66" s="98"/>
      <c r="AM66" s="98"/>
      <c r="AN66" s="98"/>
      <c r="AO66" s="98"/>
      <c r="AP66" s="98">
        <v>2017</v>
      </c>
      <c r="AQ66" s="98"/>
      <c r="AR66" s="98"/>
      <c r="AS66" s="98"/>
      <c r="AT66" s="98"/>
      <c r="AU66" s="98"/>
      <c r="AV66" s="98"/>
      <c r="AW66" s="98"/>
      <c r="AX66" s="98"/>
      <c r="AY66" s="98"/>
      <c r="AZ66" s="98"/>
      <c r="BA66" s="98"/>
      <c r="BB66" s="98">
        <v>2018</v>
      </c>
      <c r="BC66" s="98"/>
      <c r="BD66" s="98"/>
      <c r="BE66" s="98"/>
      <c r="BF66" s="98"/>
      <c r="BG66" s="98"/>
      <c r="BH66" s="98"/>
      <c r="BI66" s="98"/>
      <c r="BJ66" s="98"/>
      <c r="BK66" s="98"/>
      <c r="BL66" s="98"/>
      <c r="BM66" s="98"/>
      <c r="BN66" s="98">
        <v>2019</v>
      </c>
      <c r="BO66" s="98"/>
      <c r="BP66" s="98"/>
      <c r="BQ66" s="98"/>
      <c r="BR66" s="98"/>
      <c r="BS66" s="98"/>
      <c r="BT66" s="98"/>
      <c r="BU66" s="98"/>
      <c r="BV66" s="98"/>
      <c r="BW66" s="98"/>
      <c r="BX66" s="98"/>
      <c r="BY66" s="98"/>
      <c r="BZ66" s="99" t="s">
        <v>20</v>
      </c>
      <c r="CA66" s="98">
        <v>2020</v>
      </c>
      <c r="CB66" s="98"/>
      <c r="CC66" s="98"/>
      <c r="CD66" s="98"/>
      <c r="CE66" s="98"/>
      <c r="CF66" s="98"/>
      <c r="CG66" s="98"/>
      <c r="CH66" s="98"/>
      <c r="CI66" s="98"/>
      <c r="CJ66" s="98"/>
      <c r="CK66" s="98"/>
      <c r="CL66" s="98"/>
      <c r="CM66" s="99" t="s">
        <v>21</v>
      </c>
      <c r="CN66" s="98">
        <v>2021</v>
      </c>
      <c r="CO66" s="98"/>
      <c r="CP66" s="98"/>
      <c r="CQ66" s="98"/>
      <c r="CR66" s="98"/>
      <c r="CS66" s="98"/>
      <c r="CT66" s="98"/>
      <c r="CU66" s="98"/>
      <c r="CV66" s="98"/>
      <c r="CW66" s="98"/>
      <c r="CX66" s="98"/>
      <c r="CY66" s="98"/>
      <c r="CZ66" s="99" t="s">
        <v>22</v>
      </c>
      <c r="DA66" s="98">
        <v>2022</v>
      </c>
      <c r="DB66" s="98"/>
      <c r="DC66" s="98"/>
      <c r="DD66" s="98"/>
      <c r="DE66" s="98"/>
      <c r="DF66" s="98"/>
      <c r="DG66" s="98"/>
      <c r="DH66" s="98"/>
      <c r="DI66" s="98"/>
      <c r="DJ66" s="98"/>
      <c r="DK66" s="98"/>
      <c r="DL66" s="98"/>
      <c r="DM66" s="99" t="s">
        <v>23</v>
      </c>
      <c r="DN66" s="98">
        <v>2023</v>
      </c>
      <c r="DO66" s="98"/>
      <c r="DP66" s="98"/>
      <c r="DQ66" s="98"/>
      <c r="DR66" s="98"/>
      <c r="DS66" s="98"/>
      <c r="DT66" s="98"/>
      <c r="DU66" s="98"/>
      <c r="DV66" s="98"/>
      <c r="DW66" s="98"/>
      <c r="DX66" s="98"/>
      <c r="DY66" s="98"/>
      <c r="DZ66" s="99" t="s">
        <v>24</v>
      </c>
      <c r="EA66" s="98">
        <v>2024</v>
      </c>
      <c r="EB66" s="98"/>
      <c r="EC66" s="98"/>
      <c r="ED66" s="98"/>
      <c r="EE66" s="98"/>
      <c r="EF66" s="98"/>
      <c r="EG66" s="98"/>
      <c r="EH66" s="98"/>
      <c r="EI66" s="98"/>
      <c r="EJ66" s="98"/>
      <c r="EK66" s="98"/>
      <c r="EL66" s="98"/>
      <c r="EM66" s="99" t="s">
        <v>25</v>
      </c>
      <c r="EN66" s="98">
        <v>2025</v>
      </c>
      <c r="EO66" s="98"/>
      <c r="EP66" s="98"/>
      <c r="EQ66" s="98"/>
      <c r="ER66" s="98"/>
      <c r="ES66" s="98"/>
      <c r="ET66" s="98"/>
      <c r="EU66" s="98"/>
      <c r="EV66" s="98"/>
      <c r="EW66" s="98"/>
      <c r="EX66" s="98"/>
      <c r="EY66" s="98"/>
      <c r="EZ66" s="99" t="s">
        <v>26</v>
      </c>
    </row>
    <row r="67" spans="2:156" s="3" customFormat="1" ht="30">
      <c r="B67" s="105"/>
      <c r="C67" s="11" t="s">
        <v>36</v>
      </c>
      <c r="D67" s="11" t="s">
        <v>37</v>
      </c>
      <c r="E67" s="11" t="s">
        <v>38</v>
      </c>
      <c r="F67" s="11" t="s">
        <v>27</v>
      </c>
      <c r="G67" s="11" t="s">
        <v>28</v>
      </c>
      <c r="H67" s="11" t="s">
        <v>29</v>
      </c>
      <c r="I67" s="11" t="s">
        <v>30</v>
      </c>
      <c r="J67" s="11" t="s">
        <v>31</v>
      </c>
      <c r="K67" s="11" t="s">
        <v>32</v>
      </c>
      <c r="L67" s="11" t="s">
        <v>33</v>
      </c>
      <c r="M67" s="11" t="s">
        <v>34</v>
      </c>
      <c r="N67" s="11" t="s">
        <v>35</v>
      </c>
      <c r="O67" s="11" t="s">
        <v>36</v>
      </c>
      <c r="P67" s="11" t="s">
        <v>37</v>
      </c>
      <c r="Q67" s="11" t="s">
        <v>38</v>
      </c>
      <c r="R67" s="11" t="s">
        <v>27</v>
      </c>
      <c r="S67" s="11" t="s">
        <v>28</v>
      </c>
      <c r="T67" s="11" t="s">
        <v>29</v>
      </c>
      <c r="U67" s="11" t="s">
        <v>30</v>
      </c>
      <c r="V67" s="11" t="s">
        <v>31</v>
      </c>
      <c r="W67" s="11" t="s">
        <v>32</v>
      </c>
      <c r="X67" s="11" t="s">
        <v>33</v>
      </c>
      <c r="Y67" s="11" t="s">
        <v>34</v>
      </c>
      <c r="Z67" s="11" t="s">
        <v>35</v>
      </c>
      <c r="AA67" s="11" t="s">
        <v>36</v>
      </c>
      <c r="AB67" s="11" t="s">
        <v>37</v>
      </c>
      <c r="AC67" s="11" t="s">
        <v>38</v>
      </c>
      <c r="AD67" s="11" t="s">
        <v>27</v>
      </c>
      <c r="AE67" s="11" t="s">
        <v>28</v>
      </c>
      <c r="AF67" s="11" t="s">
        <v>29</v>
      </c>
      <c r="AG67" s="11" t="s">
        <v>30</v>
      </c>
      <c r="AH67" s="11" t="s">
        <v>31</v>
      </c>
      <c r="AI67" s="11" t="s">
        <v>32</v>
      </c>
      <c r="AJ67" s="11" t="s">
        <v>33</v>
      </c>
      <c r="AK67" s="11" t="s">
        <v>34</v>
      </c>
      <c r="AL67" s="11" t="s">
        <v>35</v>
      </c>
      <c r="AM67" s="11" t="s">
        <v>36</v>
      </c>
      <c r="AN67" s="11" t="s">
        <v>37</v>
      </c>
      <c r="AO67" s="11" t="s">
        <v>38</v>
      </c>
      <c r="AP67" s="11" t="s">
        <v>27</v>
      </c>
      <c r="AQ67" s="11" t="s">
        <v>28</v>
      </c>
      <c r="AR67" s="11" t="s">
        <v>29</v>
      </c>
      <c r="AS67" s="11" t="s">
        <v>30</v>
      </c>
      <c r="AT67" s="11" t="s">
        <v>31</v>
      </c>
      <c r="AU67" s="11" t="s">
        <v>32</v>
      </c>
      <c r="AV67" s="11" t="s">
        <v>33</v>
      </c>
      <c r="AW67" s="11" t="s">
        <v>34</v>
      </c>
      <c r="AX67" s="11" t="s">
        <v>35</v>
      </c>
      <c r="AY67" s="11" t="s">
        <v>36</v>
      </c>
      <c r="AZ67" s="11" t="s">
        <v>37</v>
      </c>
      <c r="BA67" s="11" t="s">
        <v>38</v>
      </c>
      <c r="BB67" s="11" t="s">
        <v>27</v>
      </c>
      <c r="BC67" s="11" t="s">
        <v>28</v>
      </c>
      <c r="BD67" s="11" t="s">
        <v>29</v>
      </c>
      <c r="BE67" s="11" t="s">
        <v>30</v>
      </c>
      <c r="BF67" s="11" t="s">
        <v>31</v>
      </c>
      <c r="BG67" s="11" t="s">
        <v>32</v>
      </c>
      <c r="BH67" s="11" t="s">
        <v>33</v>
      </c>
      <c r="BI67" s="11" t="s">
        <v>34</v>
      </c>
      <c r="BJ67" s="11" t="s">
        <v>35</v>
      </c>
      <c r="BK67" s="11" t="s">
        <v>36</v>
      </c>
      <c r="BL67" s="11" t="s">
        <v>37</v>
      </c>
      <c r="BM67" s="11" t="s">
        <v>38</v>
      </c>
      <c r="BN67" s="11" t="s">
        <v>27</v>
      </c>
      <c r="BO67" s="11" t="s">
        <v>28</v>
      </c>
      <c r="BP67" s="11" t="s">
        <v>29</v>
      </c>
      <c r="BQ67" s="11" t="s">
        <v>30</v>
      </c>
      <c r="BR67" s="11" t="s">
        <v>31</v>
      </c>
      <c r="BS67" s="11" t="s">
        <v>32</v>
      </c>
      <c r="BT67" s="11" t="s">
        <v>33</v>
      </c>
      <c r="BU67" s="11" t="s">
        <v>34</v>
      </c>
      <c r="BV67" s="11" t="s">
        <v>35</v>
      </c>
      <c r="BW67" s="11" t="s">
        <v>36</v>
      </c>
      <c r="BX67" s="11" t="s">
        <v>37</v>
      </c>
      <c r="BY67" s="11" t="s">
        <v>38</v>
      </c>
      <c r="BZ67" s="100"/>
      <c r="CA67" s="11" t="s">
        <v>27</v>
      </c>
      <c r="CB67" s="11" t="s">
        <v>28</v>
      </c>
      <c r="CC67" s="11" t="s">
        <v>29</v>
      </c>
      <c r="CD67" s="11" t="s">
        <v>30</v>
      </c>
      <c r="CE67" s="11" t="s">
        <v>31</v>
      </c>
      <c r="CF67" s="11" t="s">
        <v>32</v>
      </c>
      <c r="CG67" s="11" t="s">
        <v>33</v>
      </c>
      <c r="CH67" s="11" t="s">
        <v>34</v>
      </c>
      <c r="CI67" s="11" t="s">
        <v>35</v>
      </c>
      <c r="CJ67" s="11" t="s">
        <v>36</v>
      </c>
      <c r="CK67" s="11" t="s">
        <v>37</v>
      </c>
      <c r="CL67" s="11" t="s">
        <v>38</v>
      </c>
      <c r="CM67" s="100"/>
      <c r="CN67" s="11" t="s">
        <v>27</v>
      </c>
      <c r="CO67" s="11" t="s">
        <v>28</v>
      </c>
      <c r="CP67" s="11" t="s">
        <v>29</v>
      </c>
      <c r="CQ67" s="11" t="s">
        <v>30</v>
      </c>
      <c r="CR67" s="11" t="s">
        <v>31</v>
      </c>
      <c r="CS67" s="11" t="s">
        <v>32</v>
      </c>
      <c r="CT67" s="11" t="s">
        <v>33</v>
      </c>
      <c r="CU67" s="11" t="s">
        <v>34</v>
      </c>
      <c r="CV67" s="11" t="s">
        <v>35</v>
      </c>
      <c r="CW67" s="11" t="s">
        <v>36</v>
      </c>
      <c r="CX67" s="11" t="s">
        <v>37</v>
      </c>
      <c r="CY67" s="11" t="s">
        <v>38</v>
      </c>
      <c r="CZ67" s="100"/>
      <c r="DA67" s="11" t="s">
        <v>27</v>
      </c>
      <c r="DB67" s="11" t="s">
        <v>28</v>
      </c>
      <c r="DC67" s="11" t="s">
        <v>29</v>
      </c>
      <c r="DD67" s="11" t="s">
        <v>30</v>
      </c>
      <c r="DE67" s="11" t="s">
        <v>31</v>
      </c>
      <c r="DF67" s="11" t="s">
        <v>32</v>
      </c>
      <c r="DG67" s="11" t="s">
        <v>33</v>
      </c>
      <c r="DH67" s="11" t="s">
        <v>34</v>
      </c>
      <c r="DI67" s="11" t="s">
        <v>35</v>
      </c>
      <c r="DJ67" s="11" t="s">
        <v>36</v>
      </c>
      <c r="DK67" s="11" t="s">
        <v>37</v>
      </c>
      <c r="DL67" s="11" t="s">
        <v>38</v>
      </c>
      <c r="DM67" s="100"/>
      <c r="DN67" s="11" t="s">
        <v>27</v>
      </c>
      <c r="DO67" s="11" t="s">
        <v>28</v>
      </c>
      <c r="DP67" s="11" t="s">
        <v>29</v>
      </c>
      <c r="DQ67" s="11" t="s">
        <v>30</v>
      </c>
      <c r="DR67" s="11" t="s">
        <v>31</v>
      </c>
      <c r="DS67" s="11" t="s">
        <v>32</v>
      </c>
      <c r="DT67" s="11" t="s">
        <v>33</v>
      </c>
      <c r="DU67" s="11" t="s">
        <v>34</v>
      </c>
      <c r="DV67" s="11" t="s">
        <v>35</v>
      </c>
      <c r="DW67" s="11" t="s">
        <v>36</v>
      </c>
      <c r="DX67" s="11" t="s">
        <v>37</v>
      </c>
      <c r="DY67" s="11" t="s">
        <v>38</v>
      </c>
      <c r="DZ67" s="100"/>
      <c r="EA67" s="11" t="s">
        <v>27</v>
      </c>
      <c r="EB67" s="11" t="s">
        <v>28</v>
      </c>
      <c r="EC67" s="11" t="s">
        <v>29</v>
      </c>
      <c r="ED67" s="11" t="s">
        <v>30</v>
      </c>
      <c r="EE67" s="11" t="s">
        <v>31</v>
      </c>
      <c r="EF67" s="11" t="s">
        <v>32</v>
      </c>
      <c r="EG67" s="11" t="s">
        <v>33</v>
      </c>
      <c r="EH67" s="11" t="s">
        <v>34</v>
      </c>
      <c r="EI67" s="11" t="s">
        <v>35</v>
      </c>
      <c r="EJ67" s="11" t="s">
        <v>36</v>
      </c>
      <c r="EK67" s="11" t="s">
        <v>37</v>
      </c>
      <c r="EL67" s="11" t="s">
        <v>38</v>
      </c>
      <c r="EM67" s="100"/>
      <c r="EN67" s="11" t="s">
        <v>27</v>
      </c>
      <c r="EO67" s="11" t="s">
        <v>28</v>
      </c>
      <c r="EP67" s="11" t="s">
        <v>29</v>
      </c>
      <c r="EQ67" s="11" t="s">
        <v>30</v>
      </c>
      <c r="ER67" s="11" t="s">
        <v>31</v>
      </c>
      <c r="ES67" s="11" t="s">
        <v>32</v>
      </c>
      <c r="ET67" s="11" t="s">
        <v>33</v>
      </c>
      <c r="EU67" s="11" t="s">
        <v>34</v>
      </c>
      <c r="EV67" s="11" t="s">
        <v>35</v>
      </c>
      <c r="EW67" s="11" t="s">
        <v>36</v>
      </c>
      <c r="EX67" s="11" t="s">
        <v>37</v>
      </c>
      <c r="EY67" s="11" t="s">
        <v>38</v>
      </c>
      <c r="EZ67" s="100"/>
    </row>
    <row r="68" spans="2:156" s="33" customFormat="1" ht="15" customHeight="1">
      <c r="B68" s="71" t="s">
        <v>121</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85</v>
      </c>
      <c r="Y68" s="51" t="s">
        <v>122</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6">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6">
        <f>SUM(CN68:CY68)</f>
        <v>2858854.0687966105</v>
      </c>
      <c r="DA68" s="51">
        <v>194059.32203389829</v>
      </c>
      <c r="DB68" s="51">
        <v>236305.08</v>
      </c>
      <c r="DC68" s="51">
        <v>275406.77966101695</v>
      </c>
      <c r="DD68" s="51">
        <v>298350</v>
      </c>
      <c r="DE68" s="51">
        <v>295241.53000000003</v>
      </c>
      <c r="DF68" s="51">
        <v>273059.32203389832</v>
      </c>
      <c r="DG68" s="51">
        <v>377605</v>
      </c>
      <c r="DH68" s="51">
        <v>392021.18644067796</v>
      </c>
      <c r="DI68" s="51">
        <v>408207.63</v>
      </c>
      <c r="DJ68" s="51">
        <v>391851.69</v>
      </c>
      <c r="DK68" s="51">
        <v>334233.05</v>
      </c>
      <c r="DL68" s="51">
        <v>439160</v>
      </c>
      <c r="DM68" s="66">
        <f>SUM(DA68:DL68)</f>
        <v>3915500.5901694912</v>
      </c>
      <c r="DN68" s="51">
        <v>335406.78000000003</v>
      </c>
      <c r="DO68" s="51">
        <v>303834.75</v>
      </c>
      <c r="DP68" s="51">
        <v>425605</v>
      </c>
      <c r="DQ68" s="51">
        <v>325398.31</v>
      </c>
      <c r="DR68" s="51">
        <v>341338.98305084743</v>
      </c>
      <c r="DS68" s="51">
        <v>421950</v>
      </c>
      <c r="DT68" s="51">
        <v>457770</v>
      </c>
      <c r="DU68" s="51">
        <v>556345</v>
      </c>
      <c r="DV68" s="51">
        <v>514000</v>
      </c>
      <c r="DW68" s="51">
        <v>521005</v>
      </c>
      <c r="DX68" s="51">
        <v>488005</v>
      </c>
      <c r="DY68" s="51">
        <v>651440</v>
      </c>
      <c r="DZ68" s="66">
        <f>SUM(DN68:DY68)</f>
        <v>5342098.8230508473</v>
      </c>
      <c r="EA68" s="51">
        <v>529005</v>
      </c>
      <c r="EB68" s="51">
        <v>472175</v>
      </c>
      <c r="EC68" s="51">
        <v>399139.83</v>
      </c>
      <c r="ED68" s="51">
        <v>464225</v>
      </c>
      <c r="EE68" s="51">
        <v>391733.05084745761</v>
      </c>
      <c r="EF68" s="51">
        <v>403796.61</v>
      </c>
      <c r="EG68" s="51">
        <v>458919.49</v>
      </c>
      <c r="EH68" s="51">
        <v>444576.27118644066</v>
      </c>
      <c r="EI68" s="51">
        <v>417016.94915254239</v>
      </c>
      <c r="EJ68" s="51">
        <v>477750</v>
      </c>
      <c r="EK68" s="51">
        <v>402326.27118644066</v>
      </c>
      <c r="EL68" s="51">
        <v>484932.2</v>
      </c>
      <c r="EM68" s="66">
        <f>SUM(EA68:EL68)</f>
        <v>5345595.6723728813</v>
      </c>
      <c r="EN68" s="51">
        <v>446792.37</v>
      </c>
      <c r="EO68" s="51">
        <v>516910</v>
      </c>
      <c r="EP68" s="51"/>
      <c r="EQ68" s="51"/>
      <c r="ER68" s="51"/>
      <c r="ES68" s="51"/>
      <c r="ET68" s="51"/>
      <c r="EU68" s="51"/>
      <c r="EV68" s="51"/>
      <c r="EW68" s="51"/>
      <c r="EX68" s="51"/>
      <c r="EY68" s="51"/>
      <c r="EZ68" s="66">
        <f>SUM(EN68:EY68)</f>
        <v>963702.37</v>
      </c>
    </row>
    <row r="69" spans="2:156" s="33" customFormat="1" ht="15" customHeight="1">
      <c r="B69" s="71" t="s">
        <v>123</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122</v>
      </c>
      <c r="V69" s="51" t="s">
        <v>122</v>
      </c>
      <c r="W69" s="51" t="s">
        <v>122</v>
      </c>
      <c r="X69" s="51" t="s">
        <v>122</v>
      </c>
      <c r="Y69" s="51" t="s">
        <v>122</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6">
        <f>+SUM(CA69:CL69)</f>
        <v>250523.35</v>
      </c>
      <c r="CN69" s="51"/>
      <c r="CO69" s="51"/>
      <c r="CP69" s="51">
        <v>531020.12</v>
      </c>
      <c r="CQ69" s="51"/>
      <c r="CR69" s="51">
        <v>46925.78</v>
      </c>
      <c r="CS69" s="51">
        <v>0</v>
      </c>
      <c r="CT69" s="51">
        <v>0</v>
      </c>
      <c r="CU69" s="51">
        <v>0</v>
      </c>
      <c r="CV69" s="33" t="s">
        <v>124</v>
      </c>
      <c r="CW69" s="51" t="s">
        <v>124</v>
      </c>
      <c r="CX69" s="51" t="s">
        <v>124</v>
      </c>
      <c r="CY69" s="51">
        <v>46925.78</v>
      </c>
      <c r="CZ69" s="66">
        <f t="shared" ref="CZ69:CZ71" si="15">SUM(CN69:CY69)</f>
        <v>624871.68000000005</v>
      </c>
      <c r="DA69" s="51" t="s">
        <v>122</v>
      </c>
      <c r="DB69" s="51">
        <v>49943.29</v>
      </c>
      <c r="DC69" s="51">
        <v>99886.58</v>
      </c>
      <c r="DD69" s="51">
        <v>0</v>
      </c>
      <c r="DE69" s="51">
        <v>0</v>
      </c>
      <c r="DF69" s="51">
        <v>0</v>
      </c>
      <c r="DG69" s="51">
        <v>550207.74</v>
      </c>
      <c r="DH69" s="51">
        <v>0</v>
      </c>
      <c r="DI69" s="51">
        <v>0</v>
      </c>
      <c r="DJ69" s="51">
        <v>191478.85</v>
      </c>
      <c r="DK69" s="51">
        <v>0</v>
      </c>
      <c r="DL69" s="51">
        <v>0</v>
      </c>
      <c r="DM69" s="66">
        <f t="shared" ref="DM69:DM71" si="16">SUM(DA69:DL69)</f>
        <v>891516.46</v>
      </c>
      <c r="DN69" s="51">
        <v>229774.62</v>
      </c>
      <c r="DO69" s="51">
        <v>0</v>
      </c>
      <c r="DP69" s="51">
        <v>0</v>
      </c>
      <c r="DQ69" s="51">
        <v>211399.27</v>
      </c>
      <c r="DR69" s="51">
        <v>0</v>
      </c>
      <c r="DS69" s="51">
        <v>0</v>
      </c>
      <c r="DT69" s="51">
        <v>211399.27</v>
      </c>
      <c r="DU69" s="51">
        <v>0</v>
      </c>
      <c r="DV69" s="51">
        <v>0</v>
      </c>
      <c r="DW69" s="51">
        <v>211399.27</v>
      </c>
      <c r="DX69" s="51">
        <v>0</v>
      </c>
      <c r="DY69" s="51">
        <v>0</v>
      </c>
      <c r="DZ69" s="66">
        <f>SUM(DN69:DY69)</f>
        <v>863972.43</v>
      </c>
      <c r="EA69" s="51">
        <v>211399.27</v>
      </c>
      <c r="EB69" s="51">
        <v>0</v>
      </c>
      <c r="EC69" s="51">
        <v>0</v>
      </c>
      <c r="ED69" s="51">
        <v>257533.35</v>
      </c>
      <c r="EE69" s="51">
        <v>0</v>
      </c>
      <c r="EF69" s="51">
        <v>0</v>
      </c>
      <c r="EG69" s="51">
        <v>257533.35</v>
      </c>
      <c r="EH69" s="51">
        <v>0</v>
      </c>
      <c r="EI69" s="51">
        <v>0</v>
      </c>
      <c r="EJ69" s="51">
        <v>257533.35</v>
      </c>
      <c r="EK69" s="51">
        <v>0</v>
      </c>
      <c r="EL69" s="51">
        <v>0</v>
      </c>
      <c r="EM69" s="66">
        <f>SUM(EA69:EL69)</f>
        <v>983999.32</v>
      </c>
      <c r="EN69" s="51">
        <v>257533.35</v>
      </c>
      <c r="EO69" s="51">
        <v>0</v>
      </c>
      <c r="EP69" s="51"/>
      <c r="EQ69" s="51"/>
      <c r="ER69" s="51"/>
      <c r="ES69" s="51"/>
      <c r="ET69" s="51"/>
      <c r="EU69" s="51"/>
      <c r="EV69" s="51"/>
      <c r="EW69" s="51"/>
      <c r="EX69" s="51"/>
      <c r="EY69" s="51"/>
      <c r="EZ69" s="66">
        <f>SUM(EN69:EY69)</f>
        <v>257533.35</v>
      </c>
    </row>
    <row r="70" spans="2:156" s="33" customFormat="1" ht="15" customHeight="1">
      <c r="B70" s="71" t="s">
        <v>125</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122</v>
      </c>
      <c r="V70" s="51" t="s">
        <v>122</v>
      </c>
      <c r="W70" s="51" t="s">
        <v>122</v>
      </c>
      <c r="X70" s="51" t="s">
        <v>122</v>
      </c>
      <c r="Y70" s="51" t="s">
        <v>122</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6">
        <f>+SUM(CA70:CL70)</f>
        <v>525161.89</v>
      </c>
      <c r="CN70" s="51"/>
      <c r="CO70" s="51"/>
      <c r="CP70" s="51">
        <v>1112698.6100000001</v>
      </c>
      <c r="CQ70" s="51"/>
      <c r="CR70" s="51">
        <v>98328.2</v>
      </c>
      <c r="CS70" s="51">
        <v>0</v>
      </c>
      <c r="CT70" s="51">
        <v>0</v>
      </c>
      <c r="CU70" s="51">
        <v>0</v>
      </c>
      <c r="CV70" s="51" t="s">
        <v>124</v>
      </c>
      <c r="CW70" s="51" t="s">
        <v>124</v>
      </c>
      <c r="CX70" s="51" t="s">
        <v>124</v>
      </c>
      <c r="CY70" s="51">
        <v>98328.2</v>
      </c>
      <c r="CZ70" s="66">
        <f t="shared" si="15"/>
        <v>1309355.01</v>
      </c>
      <c r="DA70" s="51" t="s">
        <v>122</v>
      </c>
      <c r="DB70" s="51">
        <v>104651.09</v>
      </c>
      <c r="DC70" s="51">
        <v>209302.17</v>
      </c>
      <c r="DD70" s="51">
        <v>0</v>
      </c>
      <c r="DE70" s="51">
        <v>0</v>
      </c>
      <c r="DF70" s="51">
        <v>0</v>
      </c>
      <c r="DG70" s="51">
        <v>995927.74</v>
      </c>
      <c r="DH70" s="51">
        <v>0</v>
      </c>
      <c r="DI70" s="51">
        <v>0</v>
      </c>
      <c r="DJ70" s="51">
        <v>457043.92</v>
      </c>
      <c r="DK70" s="51">
        <v>0</v>
      </c>
      <c r="DL70" s="51">
        <v>0</v>
      </c>
      <c r="DM70" s="66">
        <f t="shared" si="16"/>
        <v>1766924.92</v>
      </c>
      <c r="DN70" s="51">
        <v>352392.91</v>
      </c>
      <c r="DO70" s="51">
        <v>0</v>
      </c>
      <c r="DP70" s="51">
        <v>0</v>
      </c>
      <c r="DQ70" s="51">
        <v>324211.57</v>
      </c>
      <c r="DR70" s="51">
        <v>0</v>
      </c>
      <c r="DS70" s="51">
        <v>0</v>
      </c>
      <c r="DT70" s="51">
        <v>324211.57</v>
      </c>
      <c r="DU70" s="51">
        <v>0</v>
      </c>
      <c r="DV70" s="51">
        <v>0</v>
      </c>
      <c r="DW70" s="51">
        <v>324211.57</v>
      </c>
      <c r="DX70" s="51">
        <v>0</v>
      </c>
      <c r="DY70" s="51">
        <v>0</v>
      </c>
      <c r="DZ70" s="66">
        <f>SUM(DN70:DY70)</f>
        <v>1325027.6200000001</v>
      </c>
      <c r="EA70" s="51">
        <v>324211.57</v>
      </c>
      <c r="EB70" s="51">
        <v>0</v>
      </c>
      <c r="EC70" s="51">
        <v>0</v>
      </c>
      <c r="ED70" s="51">
        <v>394964.9</v>
      </c>
      <c r="EE70" s="51">
        <v>0</v>
      </c>
      <c r="EF70" s="51">
        <v>0</v>
      </c>
      <c r="EG70" s="51">
        <v>394964.9</v>
      </c>
      <c r="EH70" s="51">
        <v>0</v>
      </c>
      <c r="EI70" s="51">
        <v>0</v>
      </c>
      <c r="EJ70" s="51">
        <v>394964.9</v>
      </c>
      <c r="EK70" s="51">
        <v>0</v>
      </c>
      <c r="EL70" s="51">
        <v>0</v>
      </c>
      <c r="EM70" s="66">
        <f>SUM(EA70:EL70)</f>
        <v>1509106.27</v>
      </c>
      <c r="EN70" s="51">
        <v>394964.9</v>
      </c>
      <c r="EO70" s="51">
        <v>0</v>
      </c>
      <c r="EP70" s="51"/>
      <c r="EQ70" s="51"/>
      <c r="ER70" s="51"/>
      <c r="ES70" s="51"/>
      <c r="ET70" s="51"/>
      <c r="EU70" s="51"/>
      <c r="EV70" s="51"/>
      <c r="EW70" s="51"/>
      <c r="EX70" s="51"/>
      <c r="EY70" s="51"/>
      <c r="EZ70" s="66">
        <f>SUM(EN70:EY70)</f>
        <v>394964.9</v>
      </c>
    </row>
    <row r="71" spans="2:156" s="33" customFormat="1" ht="15" customHeight="1">
      <c r="B71" s="71" t="s">
        <v>75</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122</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6">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6">
        <f t="shared" si="15"/>
        <v>30416.989999999994</v>
      </c>
      <c r="DA71" s="51">
        <v>344.45</v>
      </c>
      <c r="DB71" s="51">
        <v>686.41</v>
      </c>
      <c r="DC71" s="51">
        <v>292.89</v>
      </c>
      <c r="DD71" s="51">
        <v>302.69</v>
      </c>
      <c r="DE71" s="51">
        <v>369.89</v>
      </c>
      <c r="DF71" s="51">
        <v>368.02</v>
      </c>
      <c r="DG71" s="51">
        <v>395.6</v>
      </c>
      <c r="DH71" s="51">
        <v>400.04</v>
      </c>
      <c r="DI71" s="51">
        <v>408.33</v>
      </c>
      <c r="DJ71" s="51">
        <v>384.94</v>
      </c>
      <c r="DK71" s="51">
        <v>342.58</v>
      </c>
      <c r="DL71" s="51">
        <v>455.69</v>
      </c>
      <c r="DM71" s="66">
        <f t="shared" si="16"/>
        <v>4751.53</v>
      </c>
      <c r="DN71" s="51">
        <v>470.65</v>
      </c>
      <c r="DO71" s="51">
        <v>438.33</v>
      </c>
      <c r="DP71" s="51">
        <v>29664.99</v>
      </c>
      <c r="DQ71" s="51">
        <v>333.93</v>
      </c>
      <c r="DR71" s="51">
        <v>378.67</v>
      </c>
      <c r="DS71" s="51">
        <v>455.42</v>
      </c>
      <c r="DT71" s="51">
        <v>348.57</v>
      </c>
      <c r="DU71" s="51">
        <v>336.56</v>
      </c>
      <c r="DV71" s="51">
        <v>396.18</v>
      </c>
      <c r="DW71" s="51">
        <v>315.7</v>
      </c>
      <c r="DX71" s="51">
        <v>275.66000000000003</v>
      </c>
      <c r="DY71" s="51">
        <v>370.26</v>
      </c>
      <c r="DZ71" s="66">
        <f>SUM(DN71:DY71)</f>
        <v>33784.92</v>
      </c>
      <c r="EA71" s="51">
        <v>383.1</v>
      </c>
      <c r="EB71" s="51">
        <v>394.67</v>
      </c>
      <c r="EC71" s="51">
        <v>497.96</v>
      </c>
      <c r="ED71" s="51">
        <v>374.84</v>
      </c>
      <c r="EE71" s="51">
        <v>330.72</v>
      </c>
      <c r="EF71" s="51">
        <v>385.28</v>
      </c>
      <c r="EG71" s="51">
        <v>328.52</v>
      </c>
      <c r="EH71" s="51">
        <v>350.34</v>
      </c>
      <c r="EI71" s="51">
        <v>400.72</v>
      </c>
      <c r="EJ71" s="51">
        <v>305.5</v>
      </c>
      <c r="EK71" s="51">
        <v>384.59</v>
      </c>
      <c r="EL71" s="51">
        <v>339.12</v>
      </c>
      <c r="EM71" s="66">
        <f>SUM(EA71:EL71)</f>
        <v>4475.3599999999997</v>
      </c>
      <c r="EN71" s="51">
        <v>346.91</v>
      </c>
      <c r="EO71" s="51">
        <v>334.58</v>
      </c>
      <c r="EP71" s="51"/>
      <c r="EQ71" s="51"/>
      <c r="ER71" s="51"/>
      <c r="ES71" s="51"/>
      <c r="ET71" s="51"/>
      <c r="EU71" s="51"/>
      <c r="EV71" s="51"/>
      <c r="EW71" s="51"/>
      <c r="EX71" s="51"/>
      <c r="EY71" s="51"/>
      <c r="EZ71" s="66">
        <f>SUM(EN71:EY71)</f>
        <v>681.49</v>
      </c>
    </row>
    <row r="72" spans="2:156" s="33" customFormat="1" ht="15" customHeight="1">
      <c r="B72" s="62"/>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124</v>
      </c>
      <c r="CD72" s="33" t="s">
        <v>124</v>
      </c>
    </row>
    <row r="73" spans="2:156" s="33" customFormat="1" ht="15" customHeight="1">
      <c r="B73" s="70" t="s">
        <v>126</v>
      </c>
      <c r="C73" s="41"/>
    </row>
    <row r="74" spans="2:156" s="3" customFormat="1" ht="15">
      <c r="B74" s="104" t="s">
        <v>12</v>
      </c>
      <c r="C74" s="98">
        <v>2013</v>
      </c>
      <c r="D74" s="98"/>
      <c r="E74" s="98"/>
      <c r="F74" s="98">
        <v>2014</v>
      </c>
      <c r="G74" s="98"/>
      <c r="H74" s="98"/>
      <c r="I74" s="98"/>
      <c r="J74" s="98"/>
      <c r="K74" s="98"/>
      <c r="L74" s="98"/>
      <c r="M74" s="98"/>
      <c r="N74" s="98"/>
      <c r="O74" s="98"/>
      <c r="P74" s="98"/>
      <c r="Q74" s="98"/>
      <c r="R74" s="98">
        <v>2015</v>
      </c>
      <c r="S74" s="98"/>
      <c r="T74" s="98"/>
      <c r="U74" s="98"/>
      <c r="V74" s="98"/>
      <c r="W74" s="98"/>
      <c r="X74" s="98"/>
      <c r="Y74" s="98"/>
      <c r="Z74" s="98"/>
      <c r="AA74" s="98"/>
      <c r="AB74" s="98"/>
      <c r="AC74" s="98"/>
      <c r="AD74" s="98">
        <v>2016</v>
      </c>
      <c r="AE74" s="98"/>
      <c r="AF74" s="98"/>
      <c r="AG74" s="98"/>
      <c r="AH74" s="98"/>
      <c r="AI74" s="98"/>
      <c r="AJ74" s="98"/>
      <c r="AK74" s="98"/>
      <c r="AL74" s="98"/>
      <c r="AM74" s="98"/>
      <c r="AN74" s="98"/>
      <c r="AO74" s="98"/>
      <c r="AP74" s="98">
        <v>2017</v>
      </c>
      <c r="AQ74" s="98"/>
      <c r="AR74" s="98"/>
      <c r="AS74" s="98"/>
      <c r="AT74" s="98"/>
      <c r="AU74" s="98"/>
      <c r="AV74" s="98"/>
      <c r="AW74" s="98"/>
      <c r="AX74" s="98"/>
      <c r="AY74" s="98"/>
      <c r="AZ74" s="98"/>
      <c r="BA74" s="98"/>
      <c r="BB74" s="98">
        <v>2018</v>
      </c>
      <c r="BC74" s="98"/>
      <c r="BD74" s="98"/>
      <c r="BE74" s="98"/>
      <c r="BF74" s="98"/>
      <c r="BG74" s="98"/>
      <c r="BH74" s="98"/>
      <c r="BI74" s="98"/>
      <c r="BJ74" s="98"/>
      <c r="BK74" s="98"/>
      <c r="BL74" s="98"/>
      <c r="BM74" s="98"/>
      <c r="BN74" s="98">
        <v>2019</v>
      </c>
      <c r="BO74" s="98"/>
      <c r="BP74" s="98"/>
      <c r="BQ74" s="98"/>
      <c r="BR74" s="98"/>
      <c r="BS74" s="98"/>
      <c r="BT74" s="98"/>
      <c r="BU74" s="98"/>
      <c r="BV74" s="98"/>
      <c r="BW74" s="98"/>
      <c r="BX74" s="98"/>
      <c r="BY74" s="98"/>
      <c r="BZ74" s="99" t="s">
        <v>20</v>
      </c>
      <c r="CA74" s="98">
        <v>2020</v>
      </c>
      <c r="CB74" s="98"/>
      <c r="CC74" s="98"/>
      <c r="CD74" s="98"/>
      <c r="CE74" s="98"/>
      <c r="CF74" s="98"/>
      <c r="CG74" s="98"/>
      <c r="CH74" s="98"/>
      <c r="CI74" s="98"/>
      <c r="CJ74" s="98"/>
      <c r="CK74" s="98"/>
      <c r="CL74" s="98"/>
      <c r="CM74" s="99" t="s">
        <v>21</v>
      </c>
      <c r="CN74" s="98">
        <v>2021</v>
      </c>
      <c r="CO74" s="98"/>
      <c r="CP74" s="98"/>
      <c r="CQ74" s="98"/>
      <c r="CR74" s="98"/>
      <c r="CS74" s="98"/>
      <c r="CT74" s="98"/>
      <c r="CU74" s="98"/>
      <c r="CV74" s="98"/>
      <c r="CW74" s="98"/>
      <c r="CX74" s="98"/>
      <c r="CY74" s="98"/>
      <c r="CZ74" s="99" t="s">
        <v>22</v>
      </c>
      <c r="DA74" s="98">
        <v>2022</v>
      </c>
      <c r="DB74" s="98"/>
      <c r="DC74" s="98"/>
      <c r="DD74" s="98"/>
      <c r="DE74" s="98"/>
      <c r="DF74" s="98"/>
      <c r="DG74" s="98"/>
      <c r="DH74" s="98"/>
      <c r="DI74" s="98"/>
      <c r="DJ74" s="98"/>
      <c r="DK74" s="98"/>
      <c r="DL74" s="98"/>
      <c r="DM74" s="99" t="s">
        <v>23</v>
      </c>
      <c r="DN74" s="98">
        <v>2023</v>
      </c>
      <c r="DO74" s="98"/>
      <c r="DP74" s="98"/>
      <c r="DQ74" s="98"/>
      <c r="DR74" s="98"/>
      <c r="DS74" s="98"/>
      <c r="DT74" s="98"/>
      <c r="DU74" s="98"/>
      <c r="DV74" s="98"/>
      <c r="DW74" s="98"/>
      <c r="DX74" s="98"/>
      <c r="DY74" s="98"/>
      <c r="DZ74" s="99" t="s">
        <v>24</v>
      </c>
      <c r="EA74" s="98">
        <v>2024</v>
      </c>
      <c r="EB74" s="98"/>
      <c r="EC74" s="98"/>
      <c r="ED74" s="98"/>
      <c r="EE74" s="98"/>
      <c r="EF74" s="98"/>
      <c r="EG74" s="98"/>
      <c r="EH74" s="98"/>
      <c r="EI74" s="98"/>
      <c r="EJ74" s="98"/>
      <c r="EK74" s="98"/>
      <c r="EL74" s="98"/>
      <c r="EM74" s="99" t="s">
        <v>25</v>
      </c>
      <c r="EN74" s="98">
        <v>2025</v>
      </c>
      <c r="EO74" s="98"/>
      <c r="EP74" s="98"/>
      <c r="EQ74" s="98"/>
      <c r="ER74" s="98"/>
      <c r="ES74" s="98"/>
      <c r="ET74" s="98"/>
      <c r="EU74" s="98"/>
      <c r="EV74" s="98"/>
      <c r="EW74" s="98"/>
      <c r="EX74" s="98"/>
      <c r="EY74" s="98"/>
      <c r="EZ74" s="99" t="s">
        <v>26</v>
      </c>
    </row>
    <row r="75" spans="2:156" s="3" customFormat="1" ht="30">
      <c r="B75" s="105"/>
      <c r="C75" s="11" t="s">
        <v>36</v>
      </c>
      <c r="D75" s="11" t="s">
        <v>37</v>
      </c>
      <c r="E75" s="11" t="s">
        <v>38</v>
      </c>
      <c r="F75" s="11" t="s">
        <v>27</v>
      </c>
      <c r="G75" s="11" t="s">
        <v>28</v>
      </c>
      <c r="H75" s="11" t="s">
        <v>29</v>
      </c>
      <c r="I75" s="11" t="s">
        <v>30</v>
      </c>
      <c r="J75" s="11" t="s">
        <v>31</v>
      </c>
      <c r="K75" s="11" t="s">
        <v>32</v>
      </c>
      <c r="L75" s="11" t="s">
        <v>33</v>
      </c>
      <c r="M75" s="11" t="s">
        <v>34</v>
      </c>
      <c r="N75" s="11" t="s">
        <v>35</v>
      </c>
      <c r="O75" s="11" t="s">
        <v>36</v>
      </c>
      <c r="P75" s="11" t="s">
        <v>37</v>
      </c>
      <c r="Q75" s="11" t="s">
        <v>38</v>
      </c>
      <c r="R75" s="11" t="s">
        <v>27</v>
      </c>
      <c r="S75" s="11" t="s">
        <v>28</v>
      </c>
      <c r="T75" s="11" t="s">
        <v>29</v>
      </c>
      <c r="U75" s="11" t="s">
        <v>30</v>
      </c>
      <c r="V75" s="11" t="s">
        <v>31</v>
      </c>
      <c r="W75" s="11" t="s">
        <v>32</v>
      </c>
      <c r="X75" s="11" t="s">
        <v>33</v>
      </c>
      <c r="Y75" s="11" t="s">
        <v>34</v>
      </c>
      <c r="Z75" s="11" t="s">
        <v>35</v>
      </c>
      <c r="AA75" s="11" t="s">
        <v>36</v>
      </c>
      <c r="AB75" s="11" t="s">
        <v>37</v>
      </c>
      <c r="AC75" s="11" t="s">
        <v>38</v>
      </c>
      <c r="AD75" s="11" t="s">
        <v>27</v>
      </c>
      <c r="AE75" s="11" t="s">
        <v>28</v>
      </c>
      <c r="AF75" s="11" t="s">
        <v>29</v>
      </c>
      <c r="AG75" s="11" t="s">
        <v>30</v>
      </c>
      <c r="AH75" s="11" t="s">
        <v>31</v>
      </c>
      <c r="AI75" s="11" t="s">
        <v>32</v>
      </c>
      <c r="AJ75" s="11" t="s">
        <v>33</v>
      </c>
      <c r="AK75" s="11" t="s">
        <v>34</v>
      </c>
      <c r="AL75" s="11" t="s">
        <v>35</v>
      </c>
      <c r="AM75" s="11" t="s">
        <v>36</v>
      </c>
      <c r="AN75" s="11" t="s">
        <v>37</v>
      </c>
      <c r="AO75" s="11" t="s">
        <v>38</v>
      </c>
      <c r="AP75" s="11" t="s">
        <v>27</v>
      </c>
      <c r="AQ75" s="11" t="s">
        <v>28</v>
      </c>
      <c r="AR75" s="11" t="s">
        <v>29</v>
      </c>
      <c r="AS75" s="11" t="s">
        <v>30</v>
      </c>
      <c r="AT75" s="11" t="s">
        <v>31</v>
      </c>
      <c r="AU75" s="11" t="s">
        <v>32</v>
      </c>
      <c r="AV75" s="11" t="s">
        <v>33</v>
      </c>
      <c r="AW75" s="11" t="s">
        <v>34</v>
      </c>
      <c r="AX75" s="11" t="s">
        <v>35</v>
      </c>
      <c r="AY75" s="11" t="s">
        <v>36</v>
      </c>
      <c r="AZ75" s="11" t="s">
        <v>37</v>
      </c>
      <c r="BA75" s="11" t="s">
        <v>38</v>
      </c>
      <c r="BB75" s="11" t="s">
        <v>27</v>
      </c>
      <c r="BC75" s="11" t="s">
        <v>28</v>
      </c>
      <c r="BD75" s="11" t="s">
        <v>29</v>
      </c>
      <c r="BE75" s="11" t="s">
        <v>30</v>
      </c>
      <c r="BF75" s="11" t="s">
        <v>31</v>
      </c>
      <c r="BG75" s="11" t="s">
        <v>32</v>
      </c>
      <c r="BH75" s="11" t="s">
        <v>33</v>
      </c>
      <c r="BI75" s="11" t="s">
        <v>34</v>
      </c>
      <c r="BJ75" s="11" t="s">
        <v>35</v>
      </c>
      <c r="BK75" s="11" t="s">
        <v>36</v>
      </c>
      <c r="BL75" s="11" t="s">
        <v>37</v>
      </c>
      <c r="BM75" s="11" t="s">
        <v>38</v>
      </c>
      <c r="BN75" s="11" t="s">
        <v>27</v>
      </c>
      <c r="BO75" s="11" t="s">
        <v>28</v>
      </c>
      <c r="BP75" s="11" t="s">
        <v>29</v>
      </c>
      <c r="BQ75" s="11" t="s">
        <v>30</v>
      </c>
      <c r="BR75" s="11" t="s">
        <v>31</v>
      </c>
      <c r="BS75" s="11" t="s">
        <v>32</v>
      </c>
      <c r="BT75" s="11" t="s">
        <v>33</v>
      </c>
      <c r="BU75" s="11" t="s">
        <v>34</v>
      </c>
      <c r="BV75" s="11" t="s">
        <v>35</v>
      </c>
      <c r="BW75" s="11" t="s">
        <v>36</v>
      </c>
      <c r="BX75" s="11" t="s">
        <v>37</v>
      </c>
      <c r="BY75" s="11" t="s">
        <v>38</v>
      </c>
      <c r="BZ75" s="100"/>
      <c r="CA75" s="11" t="s">
        <v>27</v>
      </c>
      <c r="CB75" s="11" t="s">
        <v>28</v>
      </c>
      <c r="CC75" s="11" t="s">
        <v>29</v>
      </c>
      <c r="CD75" s="11" t="s">
        <v>30</v>
      </c>
      <c r="CE75" s="11" t="s">
        <v>31</v>
      </c>
      <c r="CF75" s="11" t="s">
        <v>32</v>
      </c>
      <c r="CG75" s="11" t="s">
        <v>33</v>
      </c>
      <c r="CH75" s="11" t="s">
        <v>34</v>
      </c>
      <c r="CI75" s="11" t="s">
        <v>35</v>
      </c>
      <c r="CJ75" s="11" t="s">
        <v>36</v>
      </c>
      <c r="CK75" s="11" t="s">
        <v>37</v>
      </c>
      <c r="CL75" s="11" t="s">
        <v>38</v>
      </c>
      <c r="CM75" s="100"/>
      <c r="CN75" s="11" t="s">
        <v>27</v>
      </c>
      <c r="CO75" s="11" t="s">
        <v>28</v>
      </c>
      <c r="CP75" s="11" t="s">
        <v>29</v>
      </c>
      <c r="CQ75" s="11" t="s">
        <v>30</v>
      </c>
      <c r="CR75" s="11" t="s">
        <v>31</v>
      </c>
      <c r="CS75" s="11" t="s">
        <v>32</v>
      </c>
      <c r="CT75" s="11" t="s">
        <v>33</v>
      </c>
      <c r="CU75" s="11" t="s">
        <v>34</v>
      </c>
      <c r="CV75" s="11" t="s">
        <v>35</v>
      </c>
      <c r="CW75" s="11" t="s">
        <v>36</v>
      </c>
      <c r="CX75" s="11" t="s">
        <v>37</v>
      </c>
      <c r="CY75" s="11" t="s">
        <v>38</v>
      </c>
      <c r="CZ75" s="100"/>
      <c r="DA75" s="11" t="s">
        <v>27</v>
      </c>
      <c r="DB75" s="11" t="s">
        <v>28</v>
      </c>
      <c r="DC75" s="11" t="s">
        <v>29</v>
      </c>
      <c r="DD75" s="11" t="s">
        <v>30</v>
      </c>
      <c r="DE75" s="11" t="s">
        <v>31</v>
      </c>
      <c r="DF75" s="11" t="s">
        <v>32</v>
      </c>
      <c r="DG75" s="11" t="s">
        <v>33</v>
      </c>
      <c r="DH75" s="11" t="s">
        <v>34</v>
      </c>
      <c r="DI75" s="11" t="s">
        <v>35</v>
      </c>
      <c r="DJ75" s="11" t="s">
        <v>36</v>
      </c>
      <c r="DK75" s="11" t="s">
        <v>37</v>
      </c>
      <c r="DL75" s="11" t="s">
        <v>38</v>
      </c>
      <c r="DM75" s="100"/>
      <c r="DN75" s="11" t="s">
        <v>27</v>
      </c>
      <c r="DO75" s="11" t="s">
        <v>28</v>
      </c>
      <c r="DP75" s="11" t="s">
        <v>29</v>
      </c>
      <c r="DQ75" s="11" t="s">
        <v>30</v>
      </c>
      <c r="DR75" s="11" t="s">
        <v>31</v>
      </c>
      <c r="DS75" s="11" t="s">
        <v>32</v>
      </c>
      <c r="DT75" s="11" t="s">
        <v>33</v>
      </c>
      <c r="DU75" s="11" t="s">
        <v>34</v>
      </c>
      <c r="DV75" s="11" t="s">
        <v>35</v>
      </c>
      <c r="DW75" s="11" t="s">
        <v>36</v>
      </c>
      <c r="DX75" s="11" t="s">
        <v>37</v>
      </c>
      <c r="DY75" s="11" t="s">
        <v>38</v>
      </c>
      <c r="DZ75" s="100"/>
      <c r="EA75" s="11" t="s">
        <v>27</v>
      </c>
      <c r="EB75" s="11" t="s">
        <v>28</v>
      </c>
      <c r="EC75" s="11" t="s">
        <v>29</v>
      </c>
      <c r="ED75" s="11" t="s">
        <v>30</v>
      </c>
      <c r="EE75" s="11" t="s">
        <v>31</v>
      </c>
      <c r="EF75" s="11" t="s">
        <v>32</v>
      </c>
      <c r="EG75" s="11" t="s">
        <v>33</v>
      </c>
      <c r="EH75" s="11" t="s">
        <v>34</v>
      </c>
      <c r="EI75" s="11" t="s">
        <v>35</v>
      </c>
      <c r="EJ75" s="11" t="s">
        <v>36</v>
      </c>
      <c r="EK75" s="11" t="s">
        <v>37</v>
      </c>
      <c r="EL75" s="11" t="s">
        <v>38</v>
      </c>
      <c r="EM75" s="100"/>
      <c r="EN75" s="11" t="s">
        <v>27</v>
      </c>
      <c r="EO75" s="11" t="s">
        <v>28</v>
      </c>
      <c r="EP75" s="11" t="s">
        <v>29</v>
      </c>
      <c r="EQ75" s="11" t="s">
        <v>30</v>
      </c>
      <c r="ER75" s="11" t="s">
        <v>31</v>
      </c>
      <c r="ES75" s="11" t="s">
        <v>32</v>
      </c>
      <c r="ET75" s="11" t="s">
        <v>33</v>
      </c>
      <c r="EU75" s="11" t="s">
        <v>34</v>
      </c>
      <c r="EV75" s="11" t="s">
        <v>35</v>
      </c>
      <c r="EW75" s="11" t="s">
        <v>36</v>
      </c>
      <c r="EX75" s="11" t="s">
        <v>37</v>
      </c>
      <c r="EY75" s="11" t="s">
        <v>38</v>
      </c>
      <c r="EZ75" s="100"/>
    </row>
    <row r="76" spans="2:156" s="74" customFormat="1" ht="15" customHeight="1">
      <c r="B76" s="72" t="s">
        <v>127</v>
      </c>
      <c r="C76" s="73">
        <f>SUM(C77:C102)</f>
        <v>3617.2579999999994</v>
      </c>
      <c r="D76" s="73">
        <f t="shared" ref="D76:AO76" si="17">SUM(D77:D102)</f>
        <v>3760.0189999999998</v>
      </c>
      <c r="E76" s="73">
        <f t="shared" si="17"/>
        <v>4302.6610000000001</v>
      </c>
      <c r="F76" s="73">
        <f t="shared" si="17"/>
        <v>3530.2249999999999</v>
      </c>
      <c r="G76" s="73">
        <f t="shared" si="17"/>
        <v>3347.6750000000002</v>
      </c>
      <c r="H76" s="73">
        <f t="shared" si="17"/>
        <v>3732.2260000000006</v>
      </c>
      <c r="I76" s="73">
        <f t="shared" si="17"/>
        <v>3685.0200000000004</v>
      </c>
      <c r="J76" s="73">
        <f t="shared" si="17"/>
        <v>4102.1260000000002</v>
      </c>
      <c r="K76" s="73">
        <f t="shared" si="17"/>
        <v>3935.4470000000001</v>
      </c>
      <c r="L76" s="73">
        <f t="shared" si="17"/>
        <v>4646.415</v>
      </c>
      <c r="M76" s="73">
        <f t="shared" si="17"/>
        <v>7753.1380000000017</v>
      </c>
      <c r="N76" s="73">
        <f t="shared" si="17"/>
        <v>8293.8739999999998</v>
      </c>
      <c r="O76" s="73">
        <f t="shared" si="17"/>
        <v>8895.8950000000004</v>
      </c>
      <c r="P76" s="73">
        <f t="shared" si="17"/>
        <v>8698.3940000000002</v>
      </c>
      <c r="Q76" s="73">
        <f t="shared" si="17"/>
        <v>9712.8040000000001</v>
      </c>
      <c r="R76" s="73">
        <f t="shared" si="17"/>
        <v>8637.3979999999992</v>
      </c>
      <c r="S76" s="73">
        <f t="shared" si="17"/>
        <v>8104.1180000000004</v>
      </c>
      <c r="T76" s="73">
        <f t="shared" si="17"/>
        <v>9038.8289999999997</v>
      </c>
      <c r="U76" s="73">
        <f t="shared" si="17"/>
        <v>8683.030999999999</v>
      </c>
      <c r="V76" s="73">
        <f t="shared" si="17"/>
        <v>9127.4159999999993</v>
      </c>
      <c r="W76" s="73">
        <f t="shared" si="17"/>
        <v>8863.3639999999996</v>
      </c>
      <c r="X76" s="73">
        <f t="shared" si="17"/>
        <v>8884.5529999999999</v>
      </c>
      <c r="Y76" s="73">
        <f t="shared" si="17"/>
        <v>8992.2150000000001</v>
      </c>
      <c r="Z76" s="73">
        <f t="shared" si="17"/>
        <v>8901.8169999999991</v>
      </c>
      <c r="AA76" s="73">
        <f t="shared" si="17"/>
        <v>8840.9590000000026</v>
      </c>
      <c r="AB76" s="73">
        <f t="shared" si="17"/>
        <v>9047.8980000000029</v>
      </c>
      <c r="AC76" s="73">
        <f t="shared" si="17"/>
        <v>9948.5470000000005</v>
      </c>
      <c r="AD76" s="73">
        <f t="shared" si="17"/>
        <v>8928.2139999999999</v>
      </c>
      <c r="AE76" s="73">
        <f t="shared" si="17"/>
        <v>8738.4670000000006</v>
      </c>
      <c r="AF76" s="73">
        <f t="shared" si="17"/>
        <v>8856.5580000000009</v>
      </c>
      <c r="AG76" s="73">
        <f t="shared" si="17"/>
        <v>8923.021999999999</v>
      </c>
      <c r="AH76" s="73">
        <f t="shared" si="17"/>
        <v>9102.5220000000008</v>
      </c>
      <c r="AI76" s="73">
        <f t="shared" si="17"/>
        <v>8831.6820000000007</v>
      </c>
      <c r="AJ76" s="73">
        <f t="shared" si="17"/>
        <v>8780.5269999999982</v>
      </c>
      <c r="AK76" s="73">
        <f t="shared" si="17"/>
        <v>8924.2379999999994</v>
      </c>
      <c r="AL76" s="73">
        <f t="shared" si="17"/>
        <v>8802.7960000000003</v>
      </c>
      <c r="AM76" s="73">
        <f t="shared" si="17"/>
        <v>8977.9669999999969</v>
      </c>
      <c r="AN76" s="73">
        <f t="shared" si="17"/>
        <v>8652.1539999999986</v>
      </c>
      <c r="AO76" s="73">
        <f t="shared" si="17"/>
        <v>9711.996000000001</v>
      </c>
      <c r="AP76" s="73">
        <f t="shared" ref="AP76:AY76" si="18">SUM(AP77:AP102)</f>
        <v>9185.3630000000012</v>
      </c>
      <c r="AQ76" s="73">
        <f t="shared" si="18"/>
        <v>8404.1890000000021</v>
      </c>
      <c r="AR76" s="73">
        <f t="shared" si="18"/>
        <v>9220.7379999999994</v>
      </c>
      <c r="AS76" s="73">
        <f t="shared" si="18"/>
        <v>8583.5400000000009</v>
      </c>
      <c r="AT76" s="73">
        <f t="shared" si="18"/>
        <v>9204.9730000000018</v>
      </c>
      <c r="AU76" s="73">
        <f t="shared" si="18"/>
        <v>8778.2249999999985</v>
      </c>
      <c r="AV76" s="73">
        <f t="shared" si="18"/>
        <v>8471.6720000000005</v>
      </c>
      <c r="AW76" s="73">
        <f t="shared" si="18"/>
        <v>9098.56</v>
      </c>
      <c r="AX76" s="73">
        <f t="shared" si="18"/>
        <v>8847.2960000000003</v>
      </c>
      <c r="AY76" s="73">
        <f t="shared" si="18"/>
        <v>9040.3410000000003</v>
      </c>
      <c r="AZ76" s="73">
        <f t="shared" ref="AZ76:BG76" si="19">SUM(AZ77:AZ102)</f>
        <v>9021.0570000000025</v>
      </c>
      <c r="BA76" s="73">
        <f t="shared" si="19"/>
        <v>9726.7209999999995</v>
      </c>
      <c r="BB76" s="73">
        <f t="shared" si="19"/>
        <v>8764.2050000000017</v>
      </c>
      <c r="BC76" s="73">
        <f t="shared" si="19"/>
        <v>8629.5839999999989</v>
      </c>
      <c r="BD76" s="73">
        <f t="shared" si="19"/>
        <v>9475.6980000000003</v>
      </c>
      <c r="BE76" s="73">
        <f t="shared" si="19"/>
        <v>9195.3639999999996</v>
      </c>
      <c r="BF76" s="73">
        <f t="shared" si="19"/>
        <v>10036.151</v>
      </c>
      <c r="BG76" s="73">
        <f t="shared" si="19"/>
        <v>9954.7780000000002</v>
      </c>
      <c r="BH76" s="73">
        <f t="shared" ref="BH76:BS76" si="20">SUM(BH77:BH102)</f>
        <v>10366.552000000001</v>
      </c>
      <c r="BI76" s="73">
        <f t="shared" si="20"/>
        <v>10928.543000000001</v>
      </c>
      <c r="BJ76" s="73">
        <f t="shared" si="20"/>
        <v>10962.378000000002</v>
      </c>
      <c r="BK76" s="73">
        <f t="shared" si="20"/>
        <v>11411.104000000003</v>
      </c>
      <c r="BL76" s="73">
        <f t="shared" si="20"/>
        <v>11549.058000000003</v>
      </c>
      <c r="BM76" s="73">
        <f t="shared" si="20"/>
        <v>12844.769999999999</v>
      </c>
      <c r="BN76" s="73">
        <f t="shared" si="20"/>
        <v>11857</v>
      </c>
      <c r="BO76" s="73">
        <f t="shared" si="20"/>
        <v>11549.088</v>
      </c>
      <c r="BP76" s="73">
        <f t="shared" si="20"/>
        <v>12995.569</v>
      </c>
      <c r="BQ76" s="73">
        <f t="shared" si="20"/>
        <v>13007.810999999998</v>
      </c>
      <c r="BR76" s="73">
        <f t="shared" si="20"/>
        <v>14445.429</v>
      </c>
      <c r="BS76" s="73">
        <f t="shared" si="20"/>
        <v>13764.539999999997</v>
      </c>
      <c r="BT76" s="73">
        <f t="shared" ref="BT76:BY76" si="21">SUM(BT77:BT102)</f>
        <v>14720.050999999999</v>
      </c>
      <c r="BU76" s="73">
        <f t="shared" si="21"/>
        <v>15445.219000000003</v>
      </c>
      <c r="BV76" s="73">
        <f t="shared" si="21"/>
        <v>14761.589999999998</v>
      </c>
      <c r="BW76" s="73">
        <f t="shared" si="21"/>
        <v>15551.525000000005</v>
      </c>
      <c r="BX76" s="73">
        <f t="shared" si="21"/>
        <v>15369.033999999998</v>
      </c>
      <c r="BY76" s="73">
        <f t="shared" si="21"/>
        <v>16813.311999999998</v>
      </c>
      <c r="BZ76" s="73">
        <f>+SUM(BN76:BY76)</f>
        <v>170280.16799999998</v>
      </c>
      <c r="CA76" s="73">
        <f>+SUM(CA77:CA102)</f>
        <v>15407.146000000001</v>
      </c>
      <c r="CB76" s="73">
        <f>+SUM(CB77:CB102)</f>
        <v>15283.342000000001</v>
      </c>
      <c r="CC76" s="73">
        <f>+SUM(CC77:CC102)</f>
        <v>8850.7709999999988</v>
      </c>
      <c r="CD76" s="73">
        <f>+SUM(CD77:CD102)</f>
        <v>1939.7990000000004</v>
      </c>
      <c r="CE76" s="73">
        <f t="shared" ref="CE76:CY76" si="22">+SUM(CE77:CE102)</f>
        <v>2548.2979999999998</v>
      </c>
      <c r="CF76" s="73">
        <f t="shared" si="22"/>
        <v>2959.0760000000005</v>
      </c>
      <c r="CG76" s="73">
        <f t="shared" si="22"/>
        <v>3452.4789999999998</v>
      </c>
      <c r="CH76" s="73">
        <f t="shared" si="22"/>
        <v>3496.4059999999999</v>
      </c>
      <c r="CI76" s="73">
        <f t="shared" si="22"/>
        <v>3502.4070000000006</v>
      </c>
      <c r="CJ76" s="73">
        <f t="shared" si="22"/>
        <v>3734.8039999999996</v>
      </c>
      <c r="CK76" s="73">
        <f t="shared" si="22"/>
        <v>3659.7479999999996</v>
      </c>
      <c r="CL76" s="73">
        <f t="shared" si="22"/>
        <v>5361.7670000000016</v>
      </c>
      <c r="CM76" s="87">
        <f t="shared" ref="CM76:CM102" si="23">+SUM(CA76:CL76)</f>
        <v>70196.043000000005</v>
      </c>
      <c r="CN76" s="73">
        <f t="shared" si="22"/>
        <v>5955.398000000001</v>
      </c>
      <c r="CO76" s="73">
        <f t="shared" si="22"/>
        <v>4015.9550000000008</v>
      </c>
      <c r="CP76" s="73">
        <f t="shared" si="22"/>
        <v>6104.3289999999988</v>
      </c>
      <c r="CQ76" s="73">
        <f t="shared" si="22"/>
        <v>5903.2480000000005</v>
      </c>
      <c r="CR76" s="73">
        <f t="shared" si="22"/>
        <v>7069.820999999999</v>
      </c>
      <c r="CS76" s="73">
        <f t="shared" si="22"/>
        <v>7190.1760000000004</v>
      </c>
      <c r="CT76" s="73">
        <f t="shared" si="22"/>
        <v>7424.753999999999</v>
      </c>
      <c r="CU76" s="73">
        <f t="shared" si="22"/>
        <v>7103.884</v>
      </c>
      <c r="CV76" s="73">
        <f t="shared" si="22"/>
        <v>7199.6580000000004</v>
      </c>
      <c r="CW76" s="73">
        <f t="shared" si="22"/>
        <v>7185.2009999999991</v>
      </c>
      <c r="CX76" s="73">
        <f t="shared" si="22"/>
        <v>7430.9360000000006</v>
      </c>
      <c r="CY76" s="73">
        <f t="shared" si="22"/>
        <v>8589.5500000000011</v>
      </c>
      <c r="CZ76" s="73">
        <f>+SUM(CZ77:CZ102)</f>
        <v>81172.91</v>
      </c>
      <c r="DA76" s="73">
        <f t="shared" ref="DA76:DL76" si="24">+SUM(DA77:DA102)</f>
        <v>7406.2749999999996</v>
      </c>
      <c r="DB76" s="73">
        <f t="shared" si="24"/>
        <v>7540.8149999999996</v>
      </c>
      <c r="DC76" s="73">
        <f t="shared" si="24"/>
        <v>8386.4070000000011</v>
      </c>
      <c r="DD76" s="73">
        <f t="shared" si="24"/>
        <v>8731.4050000000007</v>
      </c>
      <c r="DE76" s="73">
        <f t="shared" si="24"/>
        <v>10722.409000000001</v>
      </c>
      <c r="DF76" s="73">
        <f t="shared" si="24"/>
        <v>11001.808000000001</v>
      </c>
      <c r="DG76" s="73">
        <f t="shared" si="24"/>
        <v>11338.737000000001</v>
      </c>
      <c r="DH76" s="73">
        <f t="shared" si="24"/>
        <v>12045.038999999999</v>
      </c>
      <c r="DI76" s="73">
        <f t="shared" si="24"/>
        <v>12508.880000000001</v>
      </c>
      <c r="DJ76" s="73">
        <f t="shared" si="24"/>
        <v>13064.162</v>
      </c>
      <c r="DK76" s="73">
        <f t="shared" si="24"/>
        <v>13020.210999999999</v>
      </c>
      <c r="DL76" s="73">
        <f t="shared" si="24"/>
        <v>13791.563000000004</v>
      </c>
      <c r="DM76" s="73">
        <f>+SUM(DM77:DM102)</f>
        <v>129557.711</v>
      </c>
      <c r="DN76" s="73">
        <f t="shared" ref="DN76:DY76" si="25">+SUM(DN77:DN102)</f>
        <v>12778.274000000001</v>
      </c>
      <c r="DO76" s="73">
        <f t="shared" si="25"/>
        <v>12197.577000000003</v>
      </c>
      <c r="DP76" s="73">
        <f t="shared" ref="DP76" si="26">+SUM(DP77:DP102)</f>
        <v>14273.129000000003</v>
      </c>
      <c r="DQ76" s="73">
        <f t="shared" si="25"/>
        <v>13585.593999999999</v>
      </c>
      <c r="DR76" s="73">
        <f t="shared" si="25"/>
        <v>14908.071</v>
      </c>
      <c r="DS76" s="73">
        <f t="shared" si="25"/>
        <v>14354.25</v>
      </c>
      <c r="DT76" s="73">
        <f t="shared" si="25"/>
        <v>14211.148000000001</v>
      </c>
      <c r="DU76" s="73">
        <f t="shared" si="25"/>
        <v>14741.950999999997</v>
      </c>
      <c r="DV76" s="73">
        <f t="shared" si="25"/>
        <v>14555.212</v>
      </c>
      <c r="DW76" s="73">
        <f t="shared" si="25"/>
        <v>15188.589</v>
      </c>
      <c r="DX76" s="73">
        <f t="shared" si="25"/>
        <v>15020.036</v>
      </c>
      <c r="DY76" s="73">
        <f t="shared" si="25"/>
        <v>16066.925000000003</v>
      </c>
      <c r="DZ76" s="73">
        <f>+SUM(DZ77:DZ102)</f>
        <v>171880.75599999996</v>
      </c>
      <c r="EA76" s="73">
        <f t="shared" ref="EA76:EL76" si="27">+SUM(EA77:EA102)</f>
        <v>14633.103000000003</v>
      </c>
      <c r="EB76" s="73">
        <f t="shared" si="27"/>
        <v>14426.026000000002</v>
      </c>
      <c r="EC76" s="73">
        <f t="shared" si="27"/>
        <v>14973.085999999999</v>
      </c>
      <c r="ED76" s="73">
        <f t="shared" si="27"/>
        <v>15826.034000000001</v>
      </c>
      <c r="EE76" s="73">
        <f t="shared" si="27"/>
        <v>16319.614999999998</v>
      </c>
      <c r="EF76" s="73">
        <f t="shared" si="27"/>
        <v>15750.447000000004</v>
      </c>
      <c r="EG76" s="73">
        <f t="shared" si="27"/>
        <v>16285.788999999995</v>
      </c>
      <c r="EH76" s="73">
        <f t="shared" si="27"/>
        <v>16077.826000000001</v>
      </c>
      <c r="EI76" s="73">
        <f t="shared" si="27"/>
        <v>15839.958000000001</v>
      </c>
      <c r="EJ76" s="73">
        <f t="shared" si="27"/>
        <v>16519.643999999997</v>
      </c>
      <c r="EK76" s="73">
        <f t="shared" si="27"/>
        <v>16276.8</v>
      </c>
      <c r="EL76" s="73">
        <f t="shared" si="27"/>
        <v>18024.545000000006</v>
      </c>
      <c r="EM76" s="73">
        <f>+SUM(EM77:EM102)</f>
        <v>190952.87299999999</v>
      </c>
      <c r="EN76" s="73">
        <f t="shared" ref="EN76:EY76" si="28">+SUM(EN77:EN102)</f>
        <v>16329.651000000002</v>
      </c>
      <c r="EO76" s="73">
        <f t="shared" si="28"/>
        <v>15257.116000000002</v>
      </c>
      <c r="EP76" s="73">
        <f t="shared" si="28"/>
        <v>0</v>
      </c>
      <c r="EQ76" s="73">
        <f t="shared" si="28"/>
        <v>0</v>
      </c>
      <c r="ER76" s="73">
        <f t="shared" si="28"/>
        <v>0</v>
      </c>
      <c r="ES76" s="73">
        <f t="shared" si="28"/>
        <v>0</v>
      </c>
      <c r="ET76" s="73">
        <f t="shared" si="28"/>
        <v>0</v>
      </c>
      <c r="EU76" s="73">
        <f t="shared" si="28"/>
        <v>0</v>
      </c>
      <c r="EV76" s="73">
        <f t="shared" si="28"/>
        <v>0</v>
      </c>
      <c r="EW76" s="73">
        <f t="shared" si="28"/>
        <v>0</v>
      </c>
      <c r="EX76" s="73">
        <f t="shared" si="28"/>
        <v>0</v>
      </c>
      <c r="EY76" s="73">
        <f t="shared" si="28"/>
        <v>0</v>
      </c>
      <c r="EZ76" s="73">
        <f>+SUM(EZ77:EZ102)</f>
        <v>31586.767</v>
      </c>
    </row>
    <row r="77" spans="2:156" s="33" customFormat="1" ht="15" customHeight="1">
      <c r="B77" s="71" t="s">
        <v>128</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9">+SUM(BN77:BY77)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6">
        <f t="shared" si="23"/>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6">
        <f>SUM(CN77:CY77)</f>
        <v>4840.3649999999998</v>
      </c>
      <c r="DA77" s="36">
        <v>432.42899999999997</v>
      </c>
      <c r="DB77" s="36">
        <v>450.89800000000002</v>
      </c>
      <c r="DC77" s="36">
        <v>489.07600000000002</v>
      </c>
      <c r="DD77" s="36">
        <v>503.27499999999998</v>
      </c>
      <c r="DE77" s="36">
        <v>627.37300000000005</v>
      </c>
      <c r="DF77" s="36">
        <v>644.04499999999996</v>
      </c>
      <c r="DG77" s="36">
        <v>674.65800000000002</v>
      </c>
      <c r="DH77" s="36">
        <v>718.61900000000003</v>
      </c>
      <c r="DI77" s="36">
        <v>743.85500000000002</v>
      </c>
      <c r="DJ77" s="36">
        <v>783.84699999999998</v>
      </c>
      <c r="DK77" s="36">
        <v>783.14</v>
      </c>
      <c r="DL77" s="36">
        <v>831.995</v>
      </c>
      <c r="DM77" s="66">
        <f>SUM(DA77:DL77)</f>
        <v>7683.2099999999991</v>
      </c>
      <c r="DN77" s="36">
        <v>778.68100000000004</v>
      </c>
      <c r="DO77" s="36">
        <v>746.73</v>
      </c>
      <c r="DP77" s="36">
        <v>885.63</v>
      </c>
      <c r="DQ77" s="36">
        <v>858.53499999999997</v>
      </c>
      <c r="DR77" s="36">
        <v>945.053</v>
      </c>
      <c r="DS77" s="36">
        <v>904.89300000000003</v>
      </c>
      <c r="DT77" s="36">
        <v>902.4</v>
      </c>
      <c r="DU77" s="36">
        <v>944.12199999999996</v>
      </c>
      <c r="DV77" s="36">
        <v>926.01599999999996</v>
      </c>
      <c r="DW77" s="36">
        <v>974.05100000000004</v>
      </c>
      <c r="DX77" s="36">
        <v>960.78700000000003</v>
      </c>
      <c r="DY77" s="36">
        <v>1034.5920000000001</v>
      </c>
      <c r="DZ77" s="66">
        <f>SUM(DN77:DY77)</f>
        <v>10861.49</v>
      </c>
      <c r="EA77" s="36">
        <v>952.00599999999997</v>
      </c>
      <c r="EB77" s="36">
        <v>939.90300000000002</v>
      </c>
      <c r="EC77" s="36">
        <v>968.37400000000002</v>
      </c>
      <c r="ED77" s="36">
        <v>1032.588</v>
      </c>
      <c r="EE77" s="36">
        <v>1040.4870000000001</v>
      </c>
      <c r="EF77" s="36">
        <v>1032.316</v>
      </c>
      <c r="EG77" s="36">
        <v>1084.7729999999999</v>
      </c>
      <c r="EH77" s="36">
        <v>1072.6289999999999</v>
      </c>
      <c r="EI77" s="36">
        <v>1053.32</v>
      </c>
      <c r="EJ77" s="36">
        <v>1082.934</v>
      </c>
      <c r="EK77" s="36">
        <v>1063.2950000000001</v>
      </c>
      <c r="EL77" s="36">
        <v>1184.049</v>
      </c>
      <c r="EM77" s="66">
        <f>SUM(EA77:EL77)</f>
        <v>12506.673999999999</v>
      </c>
      <c r="EN77" s="36">
        <v>1085.979</v>
      </c>
      <c r="EO77" s="36">
        <v>1026.299</v>
      </c>
      <c r="EP77" s="36"/>
      <c r="EQ77" s="36"/>
      <c r="ER77" s="36"/>
      <c r="ES77" s="36"/>
      <c r="ET77" s="36"/>
      <c r="EU77" s="36"/>
      <c r="EV77" s="36"/>
      <c r="EW77" s="36"/>
      <c r="EX77" s="36"/>
      <c r="EY77" s="36"/>
      <c r="EZ77" s="66">
        <f>SUM(EN77:EY77)</f>
        <v>2112.2780000000002</v>
      </c>
    </row>
    <row r="78" spans="2:156" s="33" customFormat="1" ht="15" customHeight="1">
      <c r="B78" s="71" t="s">
        <v>129</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9"/>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6">
        <f t="shared" si="23"/>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6">
        <f t="shared" ref="CZ78:CZ102" si="30">SUM(CN78:CY78)</f>
        <v>1871.5770000000002</v>
      </c>
      <c r="DA78" s="36">
        <v>156.55699999999999</v>
      </c>
      <c r="DB78" s="36">
        <v>165.78</v>
      </c>
      <c r="DC78" s="36">
        <v>193.745</v>
      </c>
      <c r="DD78" s="36">
        <v>181.48400000000001</v>
      </c>
      <c r="DE78" s="36">
        <v>214.959</v>
      </c>
      <c r="DF78" s="36">
        <v>214.50399999999999</v>
      </c>
      <c r="DG78" s="36">
        <v>219.35900000000001</v>
      </c>
      <c r="DH78" s="36">
        <v>231.09200000000001</v>
      </c>
      <c r="DI78" s="36">
        <v>239.989</v>
      </c>
      <c r="DJ78" s="36">
        <v>249.68700000000001</v>
      </c>
      <c r="DK78" s="36">
        <v>251.34299999999999</v>
      </c>
      <c r="DL78" s="36">
        <v>260.52600000000001</v>
      </c>
      <c r="DM78" s="66">
        <f t="shared" ref="DM78:DM102" si="31">SUM(DA78:DL78)</f>
        <v>2579.0249999999996</v>
      </c>
      <c r="DN78" s="36">
        <v>238.12899999999999</v>
      </c>
      <c r="DO78" s="36">
        <v>224.52199999999999</v>
      </c>
      <c r="DP78" s="36">
        <v>264.84100000000001</v>
      </c>
      <c r="DQ78" s="36">
        <v>254.881</v>
      </c>
      <c r="DR78" s="36">
        <v>282.39600000000002</v>
      </c>
      <c r="DS78" s="36">
        <v>273.55900000000003</v>
      </c>
      <c r="DT78" s="36">
        <v>262.93400000000003</v>
      </c>
      <c r="DU78" s="36">
        <v>275.20400000000001</v>
      </c>
      <c r="DV78" s="36">
        <v>273.19200000000001</v>
      </c>
      <c r="DW78" s="36">
        <v>277.46499999999997</v>
      </c>
      <c r="DX78" s="36">
        <v>284.45100000000002</v>
      </c>
      <c r="DY78" s="36">
        <v>293.46699999999998</v>
      </c>
      <c r="DZ78" s="66">
        <f t="shared" ref="DZ78:DZ102" si="32">SUM(DN78:DY78)</f>
        <v>3205.0410000000002</v>
      </c>
      <c r="EA78" s="36">
        <v>272.98099999999999</v>
      </c>
      <c r="EB78" s="36">
        <v>263.90899999999999</v>
      </c>
      <c r="EC78" s="36">
        <v>268.65899999999999</v>
      </c>
      <c r="ED78" s="36">
        <v>302.71499999999997</v>
      </c>
      <c r="EE78" s="36">
        <v>312.80099999999999</v>
      </c>
      <c r="EF78" s="36">
        <v>296.33499999999998</v>
      </c>
      <c r="EG78" s="36">
        <v>307.78399999999999</v>
      </c>
      <c r="EH78" s="36">
        <v>300.56099999999998</v>
      </c>
      <c r="EI78" s="36">
        <v>301.13200000000001</v>
      </c>
      <c r="EJ78" s="36">
        <v>314.77300000000002</v>
      </c>
      <c r="EK78" s="36">
        <v>305.14499999999998</v>
      </c>
      <c r="EL78" s="36">
        <v>334.10199999999998</v>
      </c>
      <c r="EM78" s="66">
        <f t="shared" ref="EM78:EM102" si="33">SUM(EA78:EL78)</f>
        <v>3580.8969999999999</v>
      </c>
      <c r="EN78" s="36">
        <v>311.56299999999999</v>
      </c>
      <c r="EO78" s="36">
        <v>255.452</v>
      </c>
      <c r="EP78" s="36"/>
      <c r="EQ78" s="36"/>
      <c r="ER78" s="36"/>
      <c r="ES78" s="36"/>
      <c r="ET78" s="36"/>
      <c r="EU78" s="36"/>
      <c r="EV78" s="36"/>
      <c r="EW78" s="36"/>
      <c r="EX78" s="36"/>
      <c r="EY78" s="36"/>
      <c r="EZ78" s="66">
        <f t="shared" ref="EZ78:EZ102" si="34">SUM(EN78:EY78)</f>
        <v>567.01499999999999</v>
      </c>
    </row>
    <row r="79" spans="2:156" s="33" customFormat="1" ht="15" customHeight="1">
      <c r="B79" s="71" t="s">
        <v>130</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9"/>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6">
        <f t="shared" si="23"/>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6">
        <f t="shared" si="30"/>
        <v>1910.434</v>
      </c>
      <c r="DA79" s="36">
        <v>163.58799999999999</v>
      </c>
      <c r="DB79" s="36">
        <v>170.76499999999999</v>
      </c>
      <c r="DC79" s="36">
        <v>194.42599999999999</v>
      </c>
      <c r="DD79" s="36">
        <v>188.69300000000001</v>
      </c>
      <c r="DE79" s="36">
        <v>223.34</v>
      </c>
      <c r="DF79" s="36">
        <v>225.28200000000001</v>
      </c>
      <c r="DG79" s="36">
        <v>230.06200000000001</v>
      </c>
      <c r="DH79" s="36">
        <v>243.97399999999999</v>
      </c>
      <c r="DI79" s="36">
        <v>254.18899999999999</v>
      </c>
      <c r="DJ79" s="36">
        <v>267.14699999999999</v>
      </c>
      <c r="DK79" s="36">
        <v>266.339</v>
      </c>
      <c r="DL79" s="36">
        <v>280.92099999999999</v>
      </c>
      <c r="DM79" s="66">
        <f t="shared" si="31"/>
        <v>2708.7259999999997</v>
      </c>
      <c r="DN79" s="36">
        <v>260.72500000000002</v>
      </c>
      <c r="DO79" s="36">
        <v>248.29599999999999</v>
      </c>
      <c r="DP79" s="36">
        <v>292.38200000000001</v>
      </c>
      <c r="DQ79" s="36">
        <v>277.88</v>
      </c>
      <c r="DR79" s="36">
        <v>307.024</v>
      </c>
      <c r="DS79" s="36">
        <v>293.71300000000002</v>
      </c>
      <c r="DT79" s="36">
        <v>291.084</v>
      </c>
      <c r="DU79" s="36">
        <v>303.98</v>
      </c>
      <c r="DV79" s="36">
        <v>300.80599999999998</v>
      </c>
      <c r="DW79" s="36">
        <v>313.77199999999999</v>
      </c>
      <c r="DX79" s="36">
        <v>308.90199999999999</v>
      </c>
      <c r="DY79" s="36">
        <v>323.10199999999998</v>
      </c>
      <c r="DZ79" s="66">
        <f t="shared" si="32"/>
        <v>3521.6659999999997</v>
      </c>
      <c r="EA79" s="36">
        <v>303.87299999999999</v>
      </c>
      <c r="EB79" s="36">
        <v>294.702</v>
      </c>
      <c r="EC79" s="36">
        <v>303.67500000000001</v>
      </c>
      <c r="ED79" s="36">
        <v>320.56799999999998</v>
      </c>
      <c r="EE79" s="36">
        <v>331.91800000000001</v>
      </c>
      <c r="EF79" s="36">
        <v>321.95499999999998</v>
      </c>
      <c r="EG79" s="36">
        <v>333.44200000000001</v>
      </c>
      <c r="EH79" s="36">
        <v>329.78300000000002</v>
      </c>
      <c r="EI79" s="36">
        <v>326.02999999999997</v>
      </c>
      <c r="EJ79" s="36">
        <v>339.70699999999999</v>
      </c>
      <c r="EK79" s="36">
        <v>329.786</v>
      </c>
      <c r="EL79" s="36">
        <v>367.47399999999999</v>
      </c>
      <c r="EM79" s="66">
        <f t="shared" si="33"/>
        <v>3902.913</v>
      </c>
      <c r="EN79" s="36">
        <v>314.488</v>
      </c>
      <c r="EO79" s="36">
        <v>315.20299999999997</v>
      </c>
      <c r="EP79" s="36"/>
      <c r="EQ79" s="36"/>
      <c r="ER79" s="36"/>
      <c r="ES79" s="36"/>
      <c r="ET79" s="36"/>
      <c r="EU79" s="36"/>
      <c r="EV79" s="36"/>
      <c r="EW79" s="36"/>
      <c r="EX79" s="36"/>
      <c r="EY79" s="36"/>
      <c r="EZ79" s="66">
        <f t="shared" si="34"/>
        <v>629.69100000000003</v>
      </c>
    </row>
    <row r="80" spans="2:156" s="33" customFormat="1" ht="15" customHeight="1">
      <c r="B80" s="71" t="s">
        <v>131</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9"/>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6">
        <f t="shared" si="23"/>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6">
        <f t="shared" si="30"/>
        <v>3363.7019999999998</v>
      </c>
      <c r="DA80" s="36">
        <v>292.05799999999999</v>
      </c>
      <c r="DB80" s="36">
        <v>298.69</v>
      </c>
      <c r="DC80" s="36">
        <v>331.416</v>
      </c>
      <c r="DD80" s="36">
        <v>347.36900000000003</v>
      </c>
      <c r="DE80" s="36">
        <v>425.81200000000001</v>
      </c>
      <c r="DF80" s="36">
        <v>437.65800000000002</v>
      </c>
      <c r="DG80" s="36">
        <v>454.012</v>
      </c>
      <c r="DH80" s="36">
        <v>484.161</v>
      </c>
      <c r="DI80" s="36">
        <v>497.32600000000002</v>
      </c>
      <c r="DJ80" s="36">
        <v>520.66399999999999</v>
      </c>
      <c r="DK80" s="36">
        <v>520.32399999999996</v>
      </c>
      <c r="DL80" s="36">
        <v>546.92100000000005</v>
      </c>
      <c r="DM80" s="66">
        <f t="shared" si="31"/>
        <v>5156.4110000000001</v>
      </c>
      <c r="DN80" s="36">
        <v>499.42200000000003</v>
      </c>
      <c r="DO80" s="36">
        <v>468.779</v>
      </c>
      <c r="DP80" s="36">
        <v>566.93100000000004</v>
      </c>
      <c r="DQ80" s="36">
        <v>543.53700000000003</v>
      </c>
      <c r="DR80" s="36">
        <v>586.322</v>
      </c>
      <c r="DS80" s="36">
        <v>561.82399999999996</v>
      </c>
      <c r="DT80" s="36">
        <v>551.00900000000001</v>
      </c>
      <c r="DU80" s="36">
        <v>570.18299999999999</v>
      </c>
      <c r="DV80" s="36">
        <v>560.21</v>
      </c>
      <c r="DW80" s="36">
        <v>587.81899999999996</v>
      </c>
      <c r="DX80" s="36">
        <v>580.39</v>
      </c>
      <c r="DY80" s="36">
        <v>609.23900000000003</v>
      </c>
      <c r="DZ80" s="66">
        <f t="shared" si="32"/>
        <v>6685.6650000000009</v>
      </c>
      <c r="EA80" s="36">
        <v>555.03899999999999</v>
      </c>
      <c r="EB80" s="36">
        <v>544.53899999999999</v>
      </c>
      <c r="EC80" s="36">
        <v>572.45299999999997</v>
      </c>
      <c r="ED80" s="36">
        <v>591.35599999999999</v>
      </c>
      <c r="EE80" s="36">
        <v>609.79499999999996</v>
      </c>
      <c r="EF80" s="36">
        <v>586.00400000000002</v>
      </c>
      <c r="EG80" s="36">
        <v>604.572</v>
      </c>
      <c r="EH80" s="36">
        <v>597.08100000000002</v>
      </c>
      <c r="EI80" s="36">
        <v>584.39700000000005</v>
      </c>
      <c r="EJ80" s="36">
        <v>599.51499999999999</v>
      </c>
      <c r="EK80" s="36">
        <v>580.41300000000001</v>
      </c>
      <c r="EL80" s="36">
        <v>643.88499999999999</v>
      </c>
      <c r="EM80" s="66">
        <f t="shared" si="33"/>
        <v>7069.0490000000009</v>
      </c>
      <c r="EN80" s="36">
        <v>583.91700000000003</v>
      </c>
      <c r="EO80" s="36">
        <v>552.21900000000005</v>
      </c>
      <c r="EP80" s="36"/>
      <c r="EQ80" s="36"/>
      <c r="ER80" s="36"/>
      <c r="ES80" s="36"/>
      <c r="ET80" s="36"/>
      <c r="EU80" s="36"/>
      <c r="EV80" s="36"/>
      <c r="EW80" s="36"/>
      <c r="EX80" s="36"/>
      <c r="EY80" s="36"/>
      <c r="EZ80" s="66">
        <f t="shared" si="34"/>
        <v>1136.136</v>
      </c>
    </row>
    <row r="81" spans="2:156" s="33" customFormat="1" ht="15" customHeight="1">
      <c r="B81" s="71" t="s">
        <v>132</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9"/>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6">
        <f t="shared" si="23"/>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6">
        <f t="shared" si="30"/>
        <v>3100.252</v>
      </c>
      <c r="DA81" s="36">
        <v>262.93299999999999</v>
      </c>
      <c r="DB81" s="36">
        <v>266.95400000000001</v>
      </c>
      <c r="DC81" s="36">
        <v>304.19099999999997</v>
      </c>
      <c r="DD81" s="36">
        <v>309.86500000000001</v>
      </c>
      <c r="DE81" s="36">
        <v>378.99700000000001</v>
      </c>
      <c r="DF81" s="36">
        <v>390.14600000000002</v>
      </c>
      <c r="DG81" s="36">
        <v>412.26299999999998</v>
      </c>
      <c r="DH81" s="36">
        <v>433.2</v>
      </c>
      <c r="DI81" s="36">
        <v>444.43200000000002</v>
      </c>
      <c r="DJ81" s="36">
        <v>461.07100000000003</v>
      </c>
      <c r="DK81" s="36">
        <v>447.858</v>
      </c>
      <c r="DL81" s="36">
        <v>468.70100000000002</v>
      </c>
      <c r="DM81" s="66">
        <f t="shared" si="31"/>
        <v>4580.6109999999999</v>
      </c>
      <c r="DN81" s="36">
        <v>431.99799999999999</v>
      </c>
      <c r="DO81" s="36">
        <v>406.74299999999999</v>
      </c>
      <c r="DP81" s="36">
        <v>487.40899999999999</v>
      </c>
      <c r="DQ81" s="36">
        <v>460.64600000000002</v>
      </c>
      <c r="DR81" s="36">
        <v>499.83699999999999</v>
      </c>
      <c r="DS81" s="36">
        <v>477.48099999999999</v>
      </c>
      <c r="DT81" s="36">
        <v>466.46600000000001</v>
      </c>
      <c r="DU81" s="36">
        <v>493.947</v>
      </c>
      <c r="DV81" s="36">
        <v>484.887</v>
      </c>
      <c r="DW81" s="36">
        <v>512.25599999999997</v>
      </c>
      <c r="DX81" s="36">
        <v>500.32100000000003</v>
      </c>
      <c r="DY81" s="36">
        <v>527.5</v>
      </c>
      <c r="DZ81" s="66">
        <f t="shared" si="32"/>
        <v>5749.491</v>
      </c>
      <c r="EA81" s="36">
        <v>477.48</v>
      </c>
      <c r="EB81" s="36">
        <v>462.72199999999998</v>
      </c>
      <c r="EC81" s="36">
        <v>482.77</v>
      </c>
      <c r="ED81" s="36">
        <v>505.99200000000002</v>
      </c>
      <c r="EE81" s="36">
        <v>494.75900000000001</v>
      </c>
      <c r="EF81" s="36">
        <v>502.30399999999997</v>
      </c>
      <c r="EG81" s="36">
        <v>520.10900000000004</v>
      </c>
      <c r="EH81" s="36">
        <v>500.30900000000003</v>
      </c>
      <c r="EI81" s="36">
        <v>517.52800000000002</v>
      </c>
      <c r="EJ81" s="36">
        <v>539.06600000000003</v>
      </c>
      <c r="EK81" s="36">
        <v>519.19799999999998</v>
      </c>
      <c r="EL81" s="36">
        <v>573.83699999999999</v>
      </c>
      <c r="EM81" s="66">
        <f t="shared" si="33"/>
        <v>6096.0740000000005</v>
      </c>
      <c r="EN81" s="36">
        <v>522.93499999999995</v>
      </c>
      <c r="EO81" s="36">
        <v>489.57799999999997</v>
      </c>
      <c r="EP81" s="36"/>
      <c r="EQ81" s="36"/>
      <c r="ER81" s="36"/>
      <c r="ES81" s="36"/>
      <c r="ET81" s="36"/>
      <c r="EU81" s="36"/>
      <c r="EV81" s="36"/>
      <c r="EW81" s="36"/>
      <c r="EX81" s="36"/>
      <c r="EY81" s="36"/>
      <c r="EZ81" s="66">
        <f t="shared" si="34"/>
        <v>1012.5129999999999</v>
      </c>
    </row>
    <row r="82" spans="2:156" s="33" customFormat="1" ht="15" customHeight="1">
      <c r="B82" s="71" t="s">
        <v>133</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9"/>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6">
        <f>+SUM(CA82:CL82)</f>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6">
        <f t="shared" si="30"/>
        <v>2075.2260000000001</v>
      </c>
      <c r="DA82" s="36">
        <v>189.60300000000001</v>
      </c>
      <c r="DB82" s="36">
        <v>201.172</v>
      </c>
      <c r="DC82" s="36">
        <v>227.12299999999999</v>
      </c>
      <c r="DD82" s="36">
        <v>227.941</v>
      </c>
      <c r="DE82" s="36">
        <v>283.87400000000002</v>
      </c>
      <c r="DF82" s="36">
        <v>296.44200000000001</v>
      </c>
      <c r="DG82" s="36">
        <v>306.959</v>
      </c>
      <c r="DH82" s="36">
        <v>323.11099999999999</v>
      </c>
      <c r="DI82" s="36">
        <v>337.29199999999997</v>
      </c>
      <c r="DJ82" s="36">
        <v>352.31</v>
      </c>
      <c r="DK82" s="36">
        <v>351.36200000000002</v>
      </c>
      <c r="DL82" s="36">
        <v>368.88499999999999</v>
      </c>
      <c r="DM82" s="66">
        <f t="shared" si="31"/>
        <v>3466.0739999999996</v>
      </c>
      <c r="DN82" s="36">
        <v>331.61500000000001</v>
      </c>
      <c r="DO82" s="36">
        <v>319.31400000000002</v>
      </c>
      <c r="DP82" s="36">
        <v>387.19799999999998</v>
      </c>
      <c r="DQ82" s="36">
        <v>371.08199999999999</v>
      </c>
      <c r="DR82" s="36">
        <v>416.46800000000002</v>
      </c>
      <c r="DS82" s="36">
        <v>402.87900000000002</v>
      </c>
      <c r="DT82" s="36">
        <v>396.298</v>
      </c>
      <c r="DU82" s="36">
        <v>406.07600000000002</v>
      </c>
      <c r="DV82" s="36">
        <v>398.74299999999999</v>
      </c>
      <c r="DW82" s="36">
        <v>420.00900000000001</v>
      </c>
      <c r="DX82" s="36">
        <v>420.79300000000001</v>
      </c>
      <c r="DY82" s="36">
        <v>456.62099999999998</v>
      </c>
      <c r="DZ82" s="66">
        <f t="shared" si="32"/>
        <v>4727.0960000000005</v>
      </c>
      <c r="EA82" s="36">
        <v>399.14499999999998</v>
      </c>
      <c r="EB82" s="36">
        <v>393.26400000000001</v>
      </c>
      <c r="EC82" s="36">
        <v>414.70800000000003</v>
      </c>
      <c r="ED82" s="36">
        <v>439.10300000000001</v>
      </c>
      <c r="EE82" s="36">
        <v>457.81400000000002</v>
      </c>
      <c r="EF82" s="36">
        <v>447.22399999999999</v>
      </c>
      <c r="EG82" s="36">
        <v>455.91</v>
      </c>
      <c r="EH82" s="36">
        <v>446.654</v>
      </c>
      <c r="EI82" s="36">
        <v>435.16899999999998</v>
      </c>
      <c r="EJ82" s="36">
        <v>450.11200000000002</v>
      </c>
      <c r="EK82" s="36">
        <v>448.53100000000001</v>
      </c>
      <c r="EL82" s="36">
        <v>508.56900000000002</v>
      </c>
      <c r="EM82" s="66">
        <f t="shared" si="33"/>
        <v>5296.2030000000004</v>
      </c>
      <c r="EN82" s="36">
        <v>450.71300000000002</v>
      </c>
      <c r="EO82" s="36">
        <v>421.29199999999997</v>
      </c>
      <c r="EP82" s="36"/>
      <c r="EQ82" s="36"/>
      <c r="ER82" s="36"/>
      <c r="ES82" s="36"/>
      <c r="ET82" s="36"/>
      <c r="EU82" s="36"/>
      <c r="EV82" s="36"/>
      <c r="EW82" s="36"/>
      <c r="EX82" s="36"/>
      <c r="EY82" s="36"/>
      <c r="EZ82" s="66">
        <f t="shared" si="34"/>
        <v>872.005</v>
      </c>
    </row>
    <row r="83" spans="2:156" s="33" customFormat="1" ht="15" customHeight="1">
      <c r="B83" s="71" t="s">
        <v>134</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9"/>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6">
        <f t="shared" si="23"/>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6">
        <f t="shared" si="30"/>
        <v>3138.2849999999999</v>
      </c>
      <c r="DA83" s="36">
        <v>277.33600000000001</v>
      </c>
      <c r="DB83" s="36">
        <v>282.46199999999999</v>
      </c>
      <c r="DC83" s="36">
        <v>307.64</v>
      </c>
      <c r="DD83" s="36">
        <v>329.98</v>
      </c>
      <c r="DE83" s="36">
        <v>412.33300000000003</v>
      </c>
      <c r="DF83" s="36">
        <v>427.13499999999999</v>
      </c>
      <c r="DG83" s="36">
        <v>457.529</v>
      </c>
      <c r="DH83" s="36">
        <v>477.79399999999998</v>
      </c>
      <c r="DI83" s="36">
        <v>491.64600000000002</v>
      </c>
      <c r="DJ83" s="36">
        <v>527.53800000000001</v>
      </c>
      <c r="DK83" s="36">
        <v>522.779</v>
      </c>
      <c r="DL83" s="36">
        <v>565.76300000000003</v>
      </c>
      <c r="DM83" s="66">
        <f t="shared" si="31"/>
        <v>5079.9350000000004</v>
      </c>
      <c r="DN83" s="36">
        <v>503.07799999999997</v>
      </c>
      <c r="DO83" s="36">
        <v>484.42099999999999</v>
      </c>
      <c r="DP83" s="36">
        <v>557.19799999999998</v>
      </c>
      <c r="DQ83" s="36">
        <v>534.16499999999996</v>
      </c>
      <c r="DR83" s="36">
        <v>565.21400000000006</v>
      </c>
      <c r="DS83" s="36">
        <v>535.745</v>
      </c>
      <c r="DT83" s="36">
        <v>551.30399999999997</v>
      </c>
      <c r="DU83" s="36">
        <v>554.53099999999995</v>
      </c>
      <c r="DV83" s="36">
        <v>554.70699999999999</v>
      </c>
      <c r="DW83" s="36">
        <v>586.78599999999994</v>
      </c>
      <c r="DX83" s="36">
        <v>582.18200000000002</v>
      </c>
      <c r="DY83" s="36">
        <v>655.42</v>
      </c>
      <c r="DZ83" s="66">
        <f t="shared" si="32"/>
        <v>6664.7510000000002</v>
      </c>
      <c r="EA83" s="36">
        <v>578.81700000000001</v>
      </c>
      <c r="EB83" s="36">
        <v>564.947</v>
      </c>
      <c r="EC83" s="36">
        <v>585.44000000000005</v>
      </c>
      <c r="ED83" s="36">
        <v>598.00400000000002</v>
      </c>
      <c r="EE83" s="36">
        <v>622.596</v>
      </c>
      <c r="EF83" s="36">
        <v>615.38400000000001</v>
      </c>
      <c r="EG83" s="36">
        <v>637.55499999999995</v>
      </c>
      <c r="EH83" s="36">
        <v>620.16499999999996</v>
      </c>
      <c r="EI83" s="36">
        <v>611.29600000000005</v>
      </c>
      <c r="EJ83" s="36">
        <v>632.32399999999996</v>
      </c>
      <c r="EK83" s="36">
        <v>636.63199999999995</v>
      </c>
      <c r="EL83" s="36">
        <v>744.51199999999994</v>
      </c>
      <c r="EM83" s="66">
        <f t="shared" si="33"/>
        <v>7447.6719999999996</v>
      </c>
      <c r="EN83" s="36">
        <v>648.33699999999999</v>
      </c>
      <c r="EO83" s="36">
        <v>609.18700000000001</v>
      </c>
      <c r="EP83" s="36"/>
      <c r="EQ83" s="36"/>
      <c r="ER83" s="36"/>
      <c r="ES83" s="36"/>
      <c r="ET83" s="36"/>
      <c r="EU83" s="36"/>
      <c r="EV83" s="36"/>
      <c r="EW83" s="36"/>
      <c r="EX83" s="36"/>
      <c r="EY83" s="36"/>
      <c r="EZ83" s="66">
        <f t="shared" si="34"/>
        <v>1257.5239999999999</v>
      </c>
    </row>
    <row r="84" spans="2:156" s="33" customFormat="1" ht="15" customHeight="1">
      <c r="B84" s="71" t="s">
        <v>135</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9"/>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6">
        <f t="shared" si="23"/>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6">
        <f t="shared" si="30"/>
        <v>1411.5740000000001</v>
      </c>
      <c r="DA84" s="36">
        <v>124.114</v>
      </c>
      <c r="DB84" s="36">
        <v>132.75</v>
      </c>
      <c r="DC84" s="36">
        <v>155.858</v>
      </c>
      <c r="DD84" s="36">
        <v>158.46199999999999</v>
      </c>
      <c r="DE84" s="36">
        <v>190.685</v>
      </c>
      <c r="DF84" s="36">
        <v>195.405</v>
      </c>
      <c r="DG84" s="36">
        <v>195.50800000000001</v>
      </c>
      <c r="DH84" s="36">
        <v>215.727</v>
      </c>
      <c r="DI84" s="36">
        <v>234.61199999999999</v>
      </c>
      <c r="DJ84" s="36">
        <v>242.58099999999999</v>
      </c>
      <c r="DK84" s="36">
        <v>241.49700000000001</v>
      </c>
      <c r="DL84" s="36">
        <v>238.572</v>
      </c>
      <c r="DM84" s="66">
        <f t="shared" si="31"/>
        <v>2325.7710000000002</v>
      </c>
      <c r="DN84" s="36">
        <v>225.88800000000001</v>
      </c>
      <c r="DO84" s="36">
        <v>217.86699999999999</v>
      </c>
      <c r="DP84" s="36">
        <v>259.83100000000002</v>
      </c>
      <c r="DQ84" s="36">
        <v>248.36600000000001</v>
      </c>
      <c r="DR84" s="36">
        <v>278.67099999999999</v>
      </c>
      <c r="DS84" s="36">
        <v>266.36399999999998</v>
      </c>
      <c r="DT84" s="36">
        <v>254.71799999999999</v>
      </c>
      <c r="DU84" s="36">
        <v>267.65100000000001</v>
      </c>
      <c r="DV84" s="36">
        <v>256.40800000000002</v>
      </c>
      <c r="DW84" s="36">
        <v>275.81400000000002</v>
      </c>
      <c r="DX84" s="36">
        <v>271.61799999999999</v>
      </c>
      <c r="DY84" s="36">
        <v>277.23500000000001</v>
      </c>
      <c r="DZ84" s="66">
        <f t="shared" si="32"/>
        <v>3100.431</v>
      </c>
      <c r="EA84" s="36">
        <v>260.22500000000002</v>
      </c>
      <c r="EB84" s="36">
        <v>261.06700000000001</v>
      </c>
      <c r="EC84" s="36">
        <v>270.738</v>
      </c>
      <c r="ED84" s="36">
        <v>300.10300000000001</v>
      </c>
      <c r="EE84" s="36">
        <v>308.798</v>
      </c>
      <c r="EF84" s="36">
        <v>295.65300000000002</v>
      </c>
      <c r="EG84" s="36">
        <v>301.29700000000003</v>
      </c>
      <c r="EH84" s="36">
        <v>299.00799999999998</v>
      </c>
      <c r="EI84" s="36">
        <v>306.255</v>
      </c>
      <c r="EJ84" s="36">
        <v>306.45400000000001</v>
      </c>
      <c r="EK84" s="36">
        <v>295.02699999999999</v>
      </c>
      <c r="EL84" s="36">
        <v>316.202</v>
      </c>
      <c r="EM84" s="66">
        <f t="shared" si="33"/>
        <v>3520.8270000000002</v>
      </c>
      <c r="EN84" s="36">
        <v>298.91899999999998</v>
      </c>
      <c r="EO84" s="36">
        <v>281.65300000000002</v>
      </c>
      <c r="EP84" s="36"/>
      <c r="EQ84" s="36"/>
      <c r="ER84" s="36"/>
      <c r="ES84" s="36"/>
      <c r="ET84" s="36"/>
      <c r="EU84" s="36"/>
      <c r="EV84" s="36"/>
      <c r="EW84" s="36"/>
      <c r="EX84" s="36"/>
      <c r="EY84" s="36"/>
      <c r="EZ84" s="66">
        <f t="shared" si="34"/>
        <v>580.572</v>
      </c>
    </row>
    <row r="85" spans="2:156" s="33" customFormat="1" ht="15" customHeight="1">
      <c r="B85" s="71" t="s">
        <v>136</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9"/>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6">
        <f t="shared" si="23"/>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6">
        <f t="shared" si="30"/>
        <v>1535.5620000000001</v>
      </c>
      <c r="DA85" s="36">
        <v>134.125</v>
      </c>
      <c r="DB85" s="36">
        <v>140.51499999999999</v>
      </c>
      <c r="DC85" s="36">
        <v>160.53899999999999</v>
      </c>
      <c r="DD85" s="36">
        <v>175.44499999999999</v>
      </c>
      <c r="DE85" s="36">
        <v>213.66900000000001</v>
      </c>
      <c r="DF85" s="36">
        <v>222.26900000000001</v>
      </c>
      <c r="DG85" s="36">
        <v>223.63</v>
      </c>
      <c r="DH85" s="36">
        <v>243.328</v>
      </c>
      <c r="DI85" s="36">
        <v>256.22399999999999</v>
      </c>
      <c r="DJ85" s="36">
        <v>265.58600000000001</v>
      </c>
      <c r="DK85" s="36">
        <v>266.30900000000003</v>
      </c>
      <c r="DL85" s="36">
        <v>267.84399999999999</v>
      </c>
      <c r="DM85" s="66">
        <f t="shared" si="31"/>
        <v>2569.4830000000002</v>
      </c>
      <c r="DN85" s="36">
        <v>261.798</v>
      </c>
      <c r="DO85" s="36">
        <v>243.24</v>
      </c>
      <c r="DP85" s="36">
        <v>293.226</v>
      </c>
      <c r="DQ85" s="36">
        <v>281.11200000000002</v>
      </c>
      <c r="DR85" s="36">
        <v>309.31599999999997</v>
      </c>
      <c r="DS85" s="36">
        <v>301.399</v>
      </c>
      <c r="DT85" s="36">
        <v>290.65100000000001</v>
      </c>
      <c r="DU85" s="36">
        <v>305.916</v>
      </c>
      <c r="DV85" s="36">
        <v>304.95</v>
      </c>
      <c r="DW85" s="36">
        <v>308.87</v>
      </c>
      <c r="DX85" s="36">
        <v>309.53300000000002</v>
      </c>
      <c r="DY85" s="36">
        <v>312.29399999999998</v>
      </c>
      <c r="DZ85" s="66">
        <f t="shared" si="32"/>
        <v>3522.3049999999994</v>
      </c>
      <c r="EA85" s="36">
        <v>303.72000000000003</v>
      </c>
      <c r="EB85" s="36">
        <v>299.14499999999998</v>
      </c>
      <c r="EC85" s="36">
        <v>307.71199999999999</v>
      </c>
      <c r="ED85" s="36">
        <v>331.50799999999998</v>
      </c>
      <c r="EE85" s="36">
        <v>335.89699999999999</v>
      </c>
      <c r="EF85" s="36">
        <v>320.91399999999999</v>
      </c>
      <c r="EG85" s="36">
        <v>330.65100000000001</v>
      </c>
      <c r="EH85" s="36">
        <v>330.07</v>
      </c>
      <c r="EI85" s="36">
        <v>329.66300000000001</v>
      </c>
      <c r="EJ85" s="36">
        <v>339.04300000000001</v>
      </c>
      <c r="EK85" s="36">
        <v>332.50099999999998</v>
      </c>
      <c r="EL85" s="36">
        <v>348.923</v>
      </c>
      <c r="EM85" s="66">
        <f t="shared" si="33"/>
        <v>3909.7470000000003</v>
      </c>
      <c r="EN85" s="36">
        <v>340.202</v>
      </c>
      <c r="EO85" s="36">
        <v>323.78300000000002</v>
      </c>
      <c r="EP85" s="36"/>
      <c r="EQ85" s="36"/>
      <c r="ER85" s="36"/>
      <c r="ES85" s="36"/>
      <c r="ET85" s="36"/>
      <c r="EU85" s="36"/>
      <c r="EV85" s="36"/>
      <c r="EW85" s="36"/>
      <c r="EX85" s="36"/>
      <c r="EY85" s="36"/>
      <c r="EZ85" s="66">
        <f t="shared" si="34"/>
        <v>663.98500000000001</v>
      </c>
    </row>
    <row r="86" spans="2:156" s="33" customFormat="1" ht="15" customHeight="1">
      <c r="B86" s="71" t="s">
        <v>137</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9"/>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6">
        <f t="shared" si="23"/>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6">
        <f t="shared" si="30"/>
        <v>2623.9479999999999</v>
      </c>
      <c r="DA86" s="36">
        <v>246.67500000000001</v>
      </c>
      <c r="DB86" s="36">
        <v>242.542</v>
      </c>
      <c r="DC86" s="36">
        <v>275.387</v>
      </c>
      <c r="DD86" s="36">
        <v>301.90899999999999</v>
      </c>
      <c r="DE86" s="36">
        <v>384.983</v>
      </c>
      <c r="DF86" s="36">
        <v>400.84</v>
      </c>
      <c r="DG86" s="36">
        <v>403.34</v>
      </c>
      <c r="DH86" s="36">
        <v>443.50799999999998</v>
      </c>
      <c r="DI86" s="36">
        <v>468.49200000000002</v>
      </c>
      <c r="DJ86" s="36">
        <v>480.06599999999997</v>
      </c>
      <c r="DK86" s="36">
        <v>485.79700000000003</v>
      </c>
      <c r="DL86" s="36">
        <v>487.35399999999998</v>
      </c>
      <c r="DM86" s="66">
        <f t="shared" si="31"/>
        <v>4620.893</v>
      </c>
      <c r="DN86" s="36">
        <v>486.68400000000003</v>
      </c>
      <c r="DO86" s="36">
        <v>448.82799999999997</v>
      </c>
      <c r="DP86" s="36">
        <v>550.23</v>
      </c>
      <c r="DQ86" s="36">
        <v>521.00599999999997</v>
      </c>
      <c r="DR86" s="36">
        <v>560.59299999999996</v>
      </c>
      <c r="DS86" s="36">
        <v>505.83</v>
      </c>
      <c r="DT86" s="36">
        <v>541.70799999999997</v>
      </c>
      <c r="DU86" s="36">
        <v>567.30200000000002</v>
      </c>
      <c r="DV86" s="36">
        <v>571.27</v>
      </c>
      <c r="DW86" s="36">
        <v>583.98699999999997</v>
      </c>
      <c r="DX86" s="36">
        <v>571.34400000000005</v>
      </c>
      <c r="DY86" s="36">
        <v>564.625</v>
      </c>
      <c r="DZ86" s="66">
        <f t="shared" si="32"/>
        <v>6473.4069999999992</v>
      </c>
      <c r="EA86" s="36">
        <v>558.81700000000001</v>
      </c>
      <c r="EB86" s="36">
        <v>542.65</v>
      </c>
      <c r="EC86" s="36">
        <v>564.00300000000004</v>
      </c>
      <c r="ED86" s="36">
        <v>614.68299999999999</v>
      </c>
      <c r="EE86" s="36">
        <v>622.46299999999997</v>
      </c>
      <c r="EF86" s="36">
        <v>549.755</v>
      </c>
      <c r="EG86" s="36">
        <v>591.90300000000002</v>
      </c>
      <c r="EH86" s="36">
        <v>593.15499999999997</v>
      </c>
      <c r="EI86" s="36">
        <v>597.59799999999996</v>
      </c>
      <c r="EJ86" s="36">
        <v>611.45899999999995</v>
      </c>
      <c r="EK86" s="36">
        <v>591.42600000000004</v>
      </c>
      <c r="EL86" s="36">
        <v>622.31799999999998</v>
      </c>
      <c r="EM86" s="66">
        <f t="shared" si="33"/>
        <v>7060.2300000000005</v>
      </c>
      <c r="EN86" s="36">
        <v>627.37800000000004</v>
      </c>
      <c r="EO86" s="36">
        <v>570.07799999999997</v>
      </c>
      <c r="EP86" s="36"/>
      <c r="EQ86" s="36"/>
      <c r="ER86" s="36"/>
      <c r="ES86" s="36"/>
      <c r="ET86" s="36"/>
      <c r="EU86" s="36"/>
      <c r="EV86" s="36"/>
      <c r="EW86" s="36"/>
      <c r="EX86" s="36"/>
      <c r="EY86" s="36"/>
      <c r="EZ86" s="66">
        <f t="shared" si="34"/>
        <v>1197.4560000000001</v>
      </c>
    </row>
    <row r="87" spans="2:156" s="33" customFormat="1" ht="15" customHeight="1">
      <c r="B87" s="71" t="s">
        <v>138</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9"/>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6">
        <f t="shared" si="23"/>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6">
        <f t="shared" si="30"/>
        <v>4055.8850000000002</v>
      </c>
      <c r="DA87" s="36">
        <v>370.39100000000002</v>
      </c>
      <c r="DB87" s="36">
        <v>363.83199999999999</v>
      </c>
      <c r="DC87" s="36">
        <v>398.51100000000002</v>
      </c>
      <c r="DD87" s="36">
        <v>446.661</v>
      </c>
      <c r="DE87" s="36">
        <v>554.96</v>
      </c>
      <c r="DF87" s="36">
        <v>572.39700000000005</v>
      </c>
      <c r="DG87" s="36">
        <v>576.423</v>
      </c>
      <c r="DH87" s="36">
        <v>639.20399999999995</v>
      </c>
      <c r="DI87" s="36">
        <v>684.36400000000003</v>
      </c>
      <c r="DJ87" s="36">
        <v>707.03899999999999</v>
      </c>
      <c r="DK87" s="36">
        <v>699.94200000000001</v>
      </c>
      <c r="DL87" s="36">
        <v>687.16600000000005</v>
      </c>
      <c r="DM87" s="66">
        <f t="shared" si="31"/>
        <v>6700.89</v>
      </c>
      <c r="DN87" s="36">
        <v>697.59900000000005</v>
      </c>
      <c r="DO87" s="36">
        <v>651.66</v>
      </c>
      <c r="DP87" s="36">
        <v>788.72900000000004</v>
      </c>
      <c r="DQ87" s="36">
        <v>738.322</v>
      </c>
      <c r="DR87" s="36">
        <v>815.66600000000005</v>
      </c>
      <c r="DS87" s="36">
        <v>783.79100000000005</v>
      </c>
      <c r="DT87" s="36">
        <v>762.69299999999998</v>
      </c>
      <c r="DU87" s="36">
        <v>817.43600000000004</v>
      </c>
      <c r="DV87" s="36">
        <v>822.303</v>
      </c>
      <c r="DW87" s="36">
        <v>844.18600000000004</v>
      </c>
      <c r="DX87" s="36">
        <v>822.62199999999996</v>
      </c>
      <c r="DY87" s="36">
        <v>809.10799999999995</v>
      </c>
      <c r="DZ87" s="66">
        <f t="shared" si="32"/>
        <v>9354.1149999999998</v>
      </c>
      <c r="EA87" s="36">
        <v>785.774</v>
      </c>
      <c r="EB87" s="36">
        <v>782.53599999999994</v>
      </c>
      <c r="EC87" s="36">
        <v>806.85400000000004</v>
      </c>
      <c r="ED87" s="36">
        <v>883.21199999999999</v>
      </c>
      <c r="EE87" s="36">
        <v>881.43700000000001</v>
      </c>
      <c r="EF87" s="36">
        <v>828.36500000000001</v>
      </c>
      <c r="EG87" s="36">
        <v>843.94500000000005</v>
      </c>
      <c r="EH87" s="36">
        <v>859.48400000000004</v>
      </c>
      <c r="EI87" s="36">
        <v>859.596</v>
      </c>
      <c r="EJ87" s="36">
        <v>888.53899999999999</v>
      </c>
      <c r="EK87" s="36">
        <v>869.94</v>
      </c>
      <c r="EL87" s="36">
        <v>890.75099999999998</v>
      </c>
      <c r="EM87" s="66">
        <f t="shared" si="33"/>
        <v>10180.433000000001</v>
      </c>
      <c r="EN87" s="36">
        <v>872.90599999999995</v>
      </c>
      <c r="EO87" s="36">
        <v>814.41300000000001</v>
      </c>
      <c r="EP87" s="36"/>
      <c r="EQ87" s="36"/>
      <c r="ER87" s="36"/>
      <c r="ES87" s="36"/>
      <c r="ET87" s="36"/>
      <c r="EU87" s="36"/>
      <c r="EV87" s="36"/>
      <c r="EW87" s="36"/>
      <c r="EX87" s="36"/>
      <c r="EY87" s="36"/>
      <c r="EZ87" s="66">
        <f t="shared" si="34"/>
        <v>1687.319</v>
      </c>
    </row>
    <row r="88" spans="2:156" s="33" customFormat="1" ht="15" customHeight="1">
      <c r="B88" s="71" t="s">
        <v>139</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9"/>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6">
        <f t="shared" si="23"/>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6">
        <f t="shared" si="30"/>
        <v>1765.7139999999999</v>
      </c>
      <c r="DA88" s="36">
        <v>155.52600000000001</v>
      </c>
      <c r="DB88" s="36">
        <v>170.8</v>
      </c>
      <c r="DC88" s="36">
        <v>202.52099999999999</v>
      </c>
      <c r="DD88" s="36">
        <v>183.435</v>
      </c>
      <c r="DE88" s="36">
        <v>215.47300000000001</v>
      </c>
      <c r="DF88" s="36">
        <v>219.91</v>
      </c>
      <c r="DG88" s="36">
        <v>218.10599999999999</v>
      </c>
      <c r="DH88" s="36">
        <v>236.39599999999999</v>
      </c>
      <c r="DI88" s="36">
        <v>248.50200000000001</v>
      </c>
      <c r="DJ88" s="36">
        <v>316.08999999999997</v>
      </c>
      <c r="DK88" s="36">
        <v>261.05200000000002</v>
      </c>
      <c r="DL88" s="36">
        <v>264.87599999999998</v>
      </c>
      <c r="DM88" s="66">
        <f t="shared" si="31"/>
        <v>2692.6869999999999</v>
      </c>
      <c r="DN88" s="36">
        <v>258.779</v>
      </c>
      <c r="DO88" s="36">
        <v>239.61600000000001</v>
      </c>
      <c r="DP88" s="36">
        <v>285.827</v>
      </c>
      <c r="DQ88" s="36">
        <v>257.98899999999998</v>
      </c>
      <c r="DR88" s="36">
        <v>291.33699999999999</v>
      </c>
      <c r="DS88" s="36">
        <v>287.56700000000001</v>
      </c>
      <c r="DT88" s="36">
        <v>281.44900000000001</v>
      </c>
      <c r="DU88" s="36">
        <v>303.09800000000001</v>
      </c>
      <c r="DV88" s="36">
        <v>292.51100000000002</v>
      </c>
      <c r="DW88" s="36">
        <v>304.339</v>
      </c>
      <c r="DX88" s="36">
        <v>299.12400000000002</v>
      </c>
      <c r="DY88" s="36">
        <v>286.43400000000003</v>
      </c>
      <c r="DZ88" s="66">
        <f t="shared" si="32"/>
        <v>3388.0700000000006</v>
      </c>
      <c r="EA88" s="36">
        <v>279.14800000000002</v>
      </c>
      <c r="EB88" s="36">
        <v>286.32600000000002</v>
      </c>
      <c r="EC88" s="36">
        <v>288.49</v>
      </c>
      <c r="ED88" s="36">
        <v>309.11799999999999</v>
      </c>
      <c r="EE88" s="36">
        <v>314.27499999999998</v>
      </c>
      <c r="EF88" s="36">
        <v>296.572</v>
      </c>
      <c r="EG88" s="36">
        <v>311.298</v>
      </c>
      <c r="EH88" s="36">
        <v>313.38799999999998</v>
      </c>
      <c r="EI88" s="36">
        <v>320.733</v>
      </c>
      <c r="EJ88" s="36">
        <v>327.17200000000003</v>
      </c>
      <c r="EK88" s="36">
        <v>371.09100000000001</v>
      </c>
      <c r="EL88" s="36">
        <v>325.15499999999997</v>
      </c>
      <c r="EM88" s="66">
        <f t="shared" si="33"/>
        <v>3742.7659999999996</v>
      </c>
      <c r="EN88" s="36">
        <v>339.17200000000003</v>
      </c>
      <c r="EO88" s="36">
        <v>312.23</v>
      </c>
      <c r="EP88" s="36"/>
      <c r="EQ88" s="36"/>
      <c r="ER88" s="36"/>
      <c r="ES88" s="36"/>
      <c r="ET88" s="36"/>
      <c r="EU88" s="36"/>
      <c r="EV88" s="36"/>
      <c r="EW88" s="36"/>
      <c r="EX88" s="36"/>
      <c r="EY88" s="36"/>
      <c r="EZ88" s="66">
        <f t="shared" si="34"/>
        <v>651.40200000000004</v>
      </c>
    </row>
    <row r="89" spans="2:156" s="33" customFormat="1" ht="15" customHeight="1">
      <c r="B89" s="71" t="s">
        <v>140</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9"/>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6">
        <f t="shared" si="23"/>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6">
        <f t="shared" si="30"/>
        <v>5740.8029999999999</v>
      </c>
      <c r="DA89" s="36">
        <v>542.26900000000001</v>
      </c>
      <c r="DB89" s="36">
        <v>532.75599999999997</v>
      </c>
      <c r="DC89" s="36">
        <v>591.62099999999998</v>
      </c>
      <c r="DD89" s="36">
        <v>679.02700000000004</v>
      </c>
      <c r="DE89" s="36">
        <v>845.89499999999998</v>
      </c>
      <c r="DF89" s="36">
        <v>874.94799999999998</v>
      </c>
      <c r="DG89" s="36">
        <v>905.89300000000003</v>
      </c>
      <c r="DH89" s="36">
        <v>985.77099999999996</v>
      </c>
      <c r="DI89" s="36">
        <v>1054.3510000000001</v>
      </c>
      <c r="DJ89" s="36">
        <v>944.22199999999998</v>
      </c>
      <c r="DK89" s="36">
        <v>1052.7380000000001</v>
      </c>
      <c r="DL89" s="36">
        <v>1038.604</v>
      </c>
      <c r="DM89" s="66">
        <f t="shared" si="31"/>
        <v>10048.094999999998</v>
      </c>
      <c r="DN89" s="36">
        <v>1089.876</v>
      </c>
      <c r="DO89" s="36">
        <v>1018.72</v>
      </c>
      <c r="DP89" s="36">
        <v>1222.374</v>
      </c>
      <c r="DQ89" s="36">
        <v>1155.163</v>
      </c>
      <c r="DR89" s="36">
        <v>1248.011</v>
      </c>
      <c r="DS89" s="36">
        <v>1229.325</v>
      </c>
      <c r="DT89" s="36">
        <v>1174.511</v>
      </c>
      <c r="DU89" s="36">
        <v>1250.6130000000001</v>
      </c>
      <c r="DV89" s="36">
        <v>1248.194</v>
      </c>
      <c r="DW89" s="36">
        <v>1229.2619999999999</v>
      </c>
      <c r="DX89" s="36">
        <v>1198.4380000000001</v>
      </c>
      <c r="DY89" s="36">
        <v>1162.779</v>
      </c>
      <c r="DZ89" s="66">
        <f t="shared" si="32"/>
        <v>14227.266</v>
      </c>
      <c r="EA89" s="36">
        <v>1195.703</v>
      </c>
      <c r="EB89" s="36">
        <v>1195.8240000000001</v>
      </c>
      <c r="EC89" s="36">
        <v>1240.644</v>
      </c>
      <c r="ED89" s="36">
        <v>1372.5719999999999</v>
      </c>
      <c r="EE89" s="36">
        <v>1379.8869999999999</v>
      </c>
      <c r="EF89" s="36">
        <v>1277.5070000000001</v>
      </c>
      <c r="EG89" s="36">
        <v>1311.4280000000001</v>
      </c>
      <c r="EH89" s="36">
        <v>1329.066</v>
      </c>
      <c r="EI89" s="36">
        <v>1358.6690000000001</v>
      </c>
      <c r="EJ89" s="36">
        <v>1410.5920000000001</v>
      </c>
      <c r="EK89" s="36">
        <v>1177.9359999999999</v>
      </c>
      <c r="EL89" s="36">
        <v>1323.8910000000001</v>
      </c>
      <c r="EM89" s="66">
        <f t="shared" si="33"/>
        <v>15573.719000000001</v>
      </c>
      <c r="EN89" s="36">
        <v>1358.548</v>
      </c>
      <c r="EO89" s="36">
        <v>1263.2539999999999</v>
      </c>
      <c r="EP89" s="36"/>
      <c r="EQ89" s="36"/>
      <c r="ER89" s="36"/>
      <c r="ES89" s="36"/>
      <c r="ET89" s="36"/>
      <c r="EU89" s="36"/>
      <c r="EV89" s="36"/>
      <c r="EW89" s="36"/>
      <c r="EX89" s="36"/>
      <c r="EY89" s="36"/>
      <c r="EZ89" s="66">
        <f t="shared" si="34"/>
        <v>2621.8019999999997</v>
      </c>
    </row>
    <row r="90" spans="2:156" s="33" customFormat="1" ht="15" customHeight="1">
      <c r="B90" s="71" t="s">
        <v>141</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9"/>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6">
        <f t="shared" si="23"/>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6">
        <f t="shared" si="30"/>
        <v>3305.1160000000004</v>
      </c>
      <c r="DA90" s="36">
        <v>297.02999999999997</v>
      </c>
      <c r="DB90" s="36">
        <v>302.77499999999998</v>
      </c>
      <c r="DC90" s="36">
        <v>342.99400000000003</v>
      </c>
      <c r="DD90" s="36">
        <v>331.529</v>
      </c>
      <c r="DE90" s="36">
        <v>391.334</v>
      </c>
      <c r="DF90" s="36">
        <v>396.745</v>
      </c>
      <c r="DG90" s="36">
        <v>410.61</v>
      </c>
      <c r="DH90" s="36">
        <v>442.69200000000001</v>
      </c>
      <c r="DI90" s="36">
        <v>453.69400000000002</v>
      </c>
      <c r="DJ90" s="36">
        <v>508.33600000000001</v>
      </c>
      <c r="DK90" s="36">
        <v>479.19099999999997</v>
      </c>
      <c r="DL90" s="36">
        <v>514.57100000000003</v>
      </c>
      <c r="DM90" s="66">
        <f t="shared" si="31"/>
        <v>4871.5010000000002</v>
      </c>
      <c r="DN90" s="36">
        <v>469.00799999999998</v>
      </c>
      <c r="DO90" s="36">
        <v>442.69400000000002</v>
      </c>
      <c r="DP90" s="36">
        <v>526.71</v>
      </c>
      <c r="DQ90" s="36">
        <v>480.685</v>
      </c>
      <c r="DR90" s="36">
        <v>532.16800000000001</v>
      </c>
      <c r="DS90" s="36">
        <v>513.02800000000002</v>
      </c>
      <c r="DT90" s="36">
        <v>509.39499999999998</v>
      </c>
      <c r="DU90" s="36">
        <v>529.47</v>
      </c>
      <c r="DV90" s="36">
        <v>518.69600000000003</v>
      </c>
      <c r="DW90" s="36">
        <v>543.60299999999995</v>
      </c>
      <c r="DX90" s="36">
        <v>526.26599999999996</v>
      </c>
      <c r="DY90" s="36">
        <v>559.048</v>
      </c>
      <c r="DZ90" s="66">
        <f t="shared" si="32"/>
        <v>6150.7709999999988</v>
      </c>
      <c r="EA90" s="36">
        <v>525.08699999999999</v>
      </c>
      <c r="EB90" s="36">
        <v>513.39700000000005</v>
      </c>
      <c r="EC90" s="36">
        <v>513.70600000000002</v>
      </c>
      <c r="ED90" s="36">
        <v>533.65300000000002</v>
      </c>
      <c r="EE90" s="36">
        <v>541.98099999999999</v>
      </c>
      <c r="EF90" s="36">
        <v>512.00800000000004</v>
      </c>
      <c r="EG90" s="36">
        <v>533.19000000000005</v>
      </c>
      <c r="EH90" s="36">
        <v>531.553</v>
      </c>
      <c r="EI90" s="36">
        <v>524.44600000000003</v>
      </c>
      <c r="EJ90" s="36">
        <v>545.19299999999998</v>
      </c>
      <c r="EK90" s="36">
        <v>579.37800000000004</v>
      </c>
      <c r="EL90" s="36">
        <v>587.21</v>
      </c>
      <c r="EM90" s="66">
        <f t="shared" si="33"/>
        <v>6440.8019999999997</v>
      </c>
      <c r="EN90" s="36">
        <v>565.79399999999998</v>
      </c>
      <c r="EO90" s="36">
        <v>529.24199999999996</v>
      </c>
      <c r="EP90" s="36"/>
      <c r="EQ90" s="36"/>
      <c r="ER90" s="36"/>
      <c r="ES90" s="36"/>
      <c r="ET90" s="36"/>
      <c r="EU90" s="36"/>
      <c r="EV90" s="36"/>
      <c r="EW90" s="36"/>
      <c r="EX90" s="36"/>
      <c r="EY90" s="36"/>
      <c r="EZ90" s="66">
        <f t="shared" si="34"/>
        <v>1095.0360000000001</v>
      </c>
    </row>
    <row r="91" spans="2:156" s="33" customFormat="1" ht="15" customHeight="1">
      <c r="B91" s="71" t="s">
        <v>142</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9"/>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6">
        <f t="shared" si="23"/>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6">
        <f t="shared" si="30"/>
        <v>7228.630000000001</v>
      </c>
      <c r="DA91" s="36">
        <v>709.59699999999998</v>
      </c>
      <c r="DB91" s="36">
        <v>689.13300000000004</v>
      </c>
      <c r="DC91" s="36">
        <v>739.11400000000003</v>
      </c>
      <c r="DD91" s="36">
        <v>848.73099999999999</v>
      </c>
      <c r="DE91" s="36">
        <v>1071.124</v>
      </c>
      <c r="DF91" s="36">
        <v>1116.4090000000001</v>
      </c>
      <c r="DG91" s="36">
        <v>1148.2729999999999</v>
      </c>
      <c r="DH91" s="36">
        <v>1149.578</v>
      </c>
      <c r="DI91" s="36">
        <v>1124.3150000000001</v>
      </c>
      <c r="DJ91" s="36">
        <v>1172.808</v>
      </c>
      <c r="DK91" s="36">
        <v>1179.51</v>
      </c>
      <c r="DL91" s="36">
        <v>1503.634</v>
      </c>
      <c r="DM91" s="66">
        <f t="shared" si="31"/>
        <v>12452.226000000002</v>
      </c>
      <c r="DN91" s="36">
        <v>1106.4490000000001</v>
      </c>
      <c r="DO91" s="36">
        <v>1083.6179999999999</v>
      </c>
      <c r="DP91" s="36">
        <v>1207.4770000000001</v>
      </c>
      <c r="DQ91" s="36">
        <v>1133.2380000000001</v>
      </c>
      <c r="DR91" s="36">
        <v>1276.011</v>
      </c>
      <c r="DS91" s="36">
        <v>1237.5630000000001</v>
      </c>
      <c r="DT91" s="36">
        <v>1288.502</v>
      </c>
      <c r="DU91" s="36">
        <v>1278.2809999999999</v>
      </c>
      <c r="DV91" s="36">
        <v>1243.856</v>
      </c>
      <c r="DW91" s="36">
        <v>1305.451</v>
      </c>
      <c r="DX91" s="36">
        <v>1312.298</v>
      </c>
      <c r="DY91" s="36">
        <v>1780.3340000000001</v>
      </c>
      <c r="DZ91" s="66">
        <f t="shared" si="32"/>
        <v>15253.078000000001</v>
      </c>
      <c r="EA91" s="36">
        <v>1247.7090000000001</v>
      </c>
      <c r="EB91" s="36">
        <v>1259.0170000000001</v>
      </c>
      <c r="EC91" s="36">
        <v>1321.492</v>
      </c>
      <c r="ED91" s="36">
        <v>1328.404</v>
      </c>
      <c r="EE91" s="36">
        <v>1519.752</v>
      </c>
      <c r="EF91" s="36">
        <v>1590.652</v>
      </c>
      <c r="EG91" s="36">
        <v>1676.2660000000001</v>
      </c>
      <c r="EH91" s="36">
        <v>1546.5650000000001</v>
      </c>
      <c r="EI91" s="36">
        <v>1425.095</v>
      </c>
      <c r="EJ91" s="36">
        <v>1510.444</v>
      </c>
      <c r="EK91" s="36">
        <v>1607.433</v>
      </c>
      <c r="EL91" s="36">
        <v>2111.9630000000002</v>
      </c>
      <c r="EM91" s="66">
        <f t="shared" si="33"/>
        <v>18144.791999999998</v>
      </c>
      <c r="EN91" s="36">
        <v>1477.538</v>
      </c>
      <c r="EO91" s="36">
        <v>1419.7629999999999</v>
      </c>
      <c r="EP91" s="36"/>
      <c r="EQ91" s="36"/>
      <c r="ER91" s="36"/>
      <c r="ES91" s="36"/>
      <c r="ET91" s="36"/>
      <c r="EU91" s="36"/>
      <c r="EV91" s="36"/>
      <c r="EW91" s="36"/>
      <c r="EX91" s="36"/>
      <c r="EY91" s="36"/>
      <c r="EZ91" s="66">
        <f t="shared" si="34"/>
        <v>2897.3009999999999</v>
      </c>
    </row>
    <row r="92" spans="2:156" s="33" customFormat="1" ht="15" customHeight="1">
      <c r="B92" s="71" t="s">
        <v>143</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9"/>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6">
        <f t="shared" si="23"/>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6">
        <f t="shared" si="30"/>
        <v>5450.5440000000008</v>
      </c>
      <c r="DA92" s="36">
        <v>524.52700000000004</v>
      </c>
      <c r="DB92" s="36">
        <v>510.13799999999998</v>
      </c>
      <c r="DC92" s="36">
        <v>543.98299999999995</v>
      </c>
      <c r="DD92" s="36">
        <v>594.88300000000004</v>
      </c>
      <c r="DE92" s="36">
        <v>766.77200000000005</v>
      </c>
      <c r="DF92" s="36">
        <v>800.50300000000004</v>
      </c>
      <c r="DG92" s="36">
        <v>842.80799999999999</v>
      </c>
      <c r="DH92" s="36">
        <v>911.57500000000005</v>
      </c>
      <c r="DI92" s="36">
        <v>948.17600000000004</v>
      </c>
      <c r="DJ92" s="36">
        <v>1004.532</v>
      </c>
      <c r="DK92" s="36">
        <v>996.93200000000002</v>
      </c>
      <c r="DL92" s="36">
        <v>1012.009</v>
      </c>
      <c r="DM92" s="66">
        <f t="shared" si="31"/>
        <v>9456.8379999999997</v>
      </c>
      <c r="DN92" s="36">
        <v>956.85199999999998</v>
      </c>
      <c r="DO92" s="36">
        <v>931.98099999999999</v>
      </c>
      <c r="DP92" s="36">
        <v>1109.7170000000001</v>
      </c>
      <c r="DQ92" s="36">
        <v>1093.2819999999999</v>
      </c>
      <c r="DR92" s="36">
        <v>1212.556</v>
      </c>
      <c r="DS92" s="36">
        <v>1178.2809999999999</v>
      </c>
      <c r="DT92" s="36">
        <v>1133.8019999999999</v>
      </c>
      <c r="DU92" s="36">
        <v>1192.58</v>
      </c>
      <c r="DV92" s="36">
        <v>1186.3399999999999</v>
      </c>
      <c r="DW92" s="36">
        <v>1250.251</v>
      </c>
      <c r="DX92" s="36">
        <v>1214.3810000000001</v>
      </c>
      <c r="DY92" s="36">
        <v>1234.7159999999999</v>
      </c>
      <c r="DZ92" s="66">
        <f t="shared" si="32"/>
        <v>13694.739</v>
      </c>
      <c r="EA92" s="36">
        <v>1139.0709999999999</v>
      </c>
      <c r="EB92" s="36">
        <v>1133.183</v>
      </c>
      <c r="EC92" s="36">
        <v>1195.614</v>
      </c>
      <c r="ED92" s="36">
        <v>1310.1600000000001</v>
      </c>
      <c r="EE92" s="36">
        <v>1340.8820000000001</v>
      </c>
      <c r="EF92" s="36">
        <v>1289.828</v>
      </c>
      <c r="EG92" s="36">
        <v>1283.0340000000001</v>
      </c>
      <c r="EH92" s="36">
        <v>1268.2429999999999</v>
      </c>
      <c r="EI92" s="36">
        <v>1254.7280000000001</v>
      </c>
      <c r="EJ92" s="36">
        <v>1312.9269999999999</v>
      </c>
      <c r="EK92" s="36">
        <v>1308.723</v>
      </c>
      <c r="EL92" s="36">
        <v>1390.432</v>
      </c>
      <c r="EM92" s="66">
        <f t="shared" si="33"/>
        <v>15226.824999999999</v>
      </c>
      <c r="EN92" s="36">
        <v>1268.1690000000001</v>
      </c>
      <c r="EO92" s="36">
        <v>1164.3910000000001</v>
      </c>
      <c r="EP92" s="36"/>
      <c r="EQ92" s="36"/>
      <c r="ER92" s="36"/>
      <c r="ES92" s="36"/>
      <c r="ET92" s="36"/>
      <c r="EU92" s="36"/>
      <c r="EV92" s="36"/>
      <c r="EW92" s="36"/>
      <c r="EX92" s="36"/>
      <c r="EY92" s="36"/>
      <c r="EZ92" s="66">
        <f t="shared" si="34"/>
        <v>2432.5600000000004</v>
      </c>
    </row>
    <row r="93" spans="2:156" s="33" customFormat="1" ht="15" customHeight="1">
      <c r="B93" s="71" t="s">
        <v>144</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9"/>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6">
        <f t="shared" si="23"/>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6">
        <f t="shared" si="30"/>
        <v>741.32299999999998</v>
      </c>
      <c r="DA93" s="36">
        <v>57.692999999999998</v>
      </c>
      <c r="DB93" s="36">
        <v>77.697999999999993</v>
      </c>
      <c r="DC93" s="36">
        <v>97.855000000000004</v>
      </c>
      <c r="DD93" s="36">
        <v>56.426000000000002</v>
      </c>
      <c r="DE93" s="36">
        <v>61.125999999999998</v>
      </c>
      <c r="DF93" s="36">
        <v>57.665999999999997</v>
      </c>
      <c r="DG93" s="36">
        <v>53.029000000000003</v>
      </c>
      <c r="DH93" s="36">
        <v>53.844999999999999</v>
      </c>
      <c r="DI93" s="36">
        <v>53.103999999999999</v>
      </c>
      <c r="DJ93" s="36">
        <v>57.595999999999997</v>
      </c>
      <c r="DK93" s="36">
        <v>62.789000000000001</v>
      </c>
      <c r="DL93" s="36">
        <v>54.536000000000001</v>
      </c>
      <c r="DM93" s="66">
        <f t="shared" si="31"/>
        <v>743.36300000000006</v>
      </c>
      <c r="DN93" s="36">
        <v>50.216999999999999</v>
      </c>
      <c r="DO93" s="36">
        <v>47.042999999999999</v>
      </c>
      <c r="DP93" s="36">
        <v>54.545000000000002</v>
      </c>
      <c r="DQ93" s="36">
        <v>50.77</v>
      </c>
      <c r="DR93" s="36">
        <v>60.734999999999999</v>
      </c>
      <c r="DS93" s="36">
        <v>57.192</v>
      </c>
      <c r="DT93" s="36">
        <v>52.634999999999998</v>
      </c>
      <c r="DU93" s="36">
        <v>52.603999999999999</v>
      </c>
      <c r="DV93" s="36">
        <v>51.234000000000002</v>
      </c>
      <c r="DW93" s="36">
        <v>54.811999999999998</v>
      </c>
      <c r="DX93" s="36">
        <v>62.23</v>
      </c>
      <c r="DY93" s="36">
        <v>55.338999999999999</v>
      </c>
      <c r="DZ93" s="66">
        <f t="shared" si="32"/>
        <v>649.35599999999999</v>
      </c>
      <c r="EA93" s="36">
        <v>50.265000000000001</v>
      </c>
      <c r="EB93" s="36">
        <v>47.284999999999997</v>
      </c>
      <c r="EC93" s="36">
        <v>51.628</v>
      </c>
      <c r="ED93" s="36">
        <v>52.773000000000003</v>
      </c>
      <c r="EE93" s="36">
        <v>60.276000000000003</v>
      </c>
      <c r="EF93" s="36">
        <v>56.643999999999998</v>
      </c>
      <c r="EG93" s="36">
        <v>53.256</v>
      </c>
      <c r="EH93" s="36">
        <v>55.698</v>
      </c>
      <c r="EI93" s="36">
        <v>56.645000000000003</v>
      </c>
      <c r="EJ93" s="36">
        <v>60.063000000000002</v>
      </c>
      <c r="EK93" s="36">
        <v>69.709000000000003</v>
      </c>
      <c r="EL93" s="36">
        <v>62.372999999999998</v>
      </c>
      <c r="EM93" s="66">
        <f t="shared" si="33"/>
        <v>676.61500000000001</v>
      </c>
      <c r="EN93" s="36">
        <v>55.033000000000001</v>
      </c>
      <c r="EO93" s="36">
        <v>48.76</v>
      </c>
      <c r="EP93" s="36"/>
      <c r="EQ93" s="36"/>
      <c r="ER93" s="36"/>
      <c r="ES93" s="36"/>
      <c r="ET93" s="36"/>
      <c r="EU93" s="36"/>
      <c r="EV93" s="36"/>
      <c r="EW93" s="36"/>
      <c r="EX93" s="36"/>
      <c r="EY93" s="36"/>
      <c r="EZ93" s="66">
        <f t="shared" si="34"/>
        <v>103.79300000000001</v>
      </c>
    </row>
    <row r="94" spans="2:156" s="33" customFormat="1" ht="15" customHeight="1">
      <c r="B94" s="71" t="s">
        <v>145</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9"/>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6">
        <f t="shared" si="23"/>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6">
        <f t="shared" si="30"/>
        <v>1035.4469999999999</v>
      </c>
      <c r="DA94" s="36">
        <v>89.912999999999997</v>
      </c>
      <c r="DB94" s="36">
        <v>106.545</v>
      </c>
      <c r="DC94" s="36">
        <v>129.80099999999999</v>
      </c>
      <c r="DD94" s="36">
        <v>102.629</v>
      </c>
      <c r="DE94" s="36">
        <v>116.387</v>
      </c>
      <c r="DF94" s="36">
        <v>116.533</v>
      </c>
      <c r="DG94" s="36">
        <v>116.413</v>
      </c>
      <c r="DH94" s="36">
        <v>123.99</v>
      </c>
      <c r="DI94" s="36">
        <v>129.35900000000001</v>
      </c>
      <c r="DJ94" s="36">
        <v>135.75</v>
      </c>
      <c r="DK94" s="36">
        <v>134.505</v>
      </c>
      <c r="DL94" s="36">
        <v>132.851</v>
      </c>
      <c r="DM94" s="66">
        <f t="shared" si="31"/>
        <v>1434.6760000000004</v>
      </c>
      <c r="DN94" s="36">
        <v>131.821</v>
      </c>
      <c r="DO94" s="36">
        <v>125.807</v>
      </c>
      <c r="DP94" s="36">
        <v>144.661</v>
      </c>
      <c r="DQ94" s="36">
        <v>138.06700000000001</v>
      </c>
      <c r="DR94" s="36">
        <v>153.667</v>
      </c>
      <c r="DS94" s="36">
        <v>149.89699999999999</v>
      </c>
      <c r="DT94" s="36">
        <v>145.87799999999999</v>
      </c>
      <c r="DU94" s="36">
        <v>152.96100000000001</v>
      </c>
      <c r="DV94" s="36">
        <v>152.833</v>
      </c>
      <c r="DW94" s="36">
        <v>160.572</v>
      </c>
      <c r="DX94" s="36">
        <v>161.1</v>
      </c>
      <c r="DY94" s="36">
        <v>157.03800000000001</v>
      </c>
      <c r="DZ94" s="66">
        <f t="shared" si="32"/>
        <v>1774.3020000000001</v>
      </c>
      <c r="EA94" s="36">
        <v>150.679</v>
      </c>
      <c r="EB94" s="36">
        <v>148.57400000000001</v>
      </c>
      <c r="EC94" s="36">
        <v>156.55199999999999</v>
      </c>
      <c r="ED94" s="36">
        <v>162.852</v>
      </c>
      <c r="EE94" s="36">
        <v>172.95099999999999</v>
      </c>
      <c r="EF94" s="36">
        <v>166.21600000000001</v>
      </c>
      <c r="EG94" s="36">
        <v>175.39099999999999</v>
      </c>
      <c r="EH94" s="36">
        <v>181.75800000000001</v>
      </c>
      <c r="EI94" s="36">
        <v>183.69399999999999</v>
      </c>
      <c r="EJ94" s="36">
        <v>193.62</v>
      </c>
      <c r="EK94" s="36">
        <v>191.20500000000001</v>
      </c>
      <c r="EL94" s="36">
        <v>193.209</v>
      </c>
      <c r="EM94" s="66">
        <f t="shared" si="33"/>
        <v>2076.701</v>
      </c>
      <c r="EN94" s="36">
        <v>181.75800000000001</v>
      </c>
      <c r="EO94" s="36">
        <v>165.80699999999999</v>
      </c>
      <c r="EP94" s="36"/>
      <c r="EQ94" s="36"/>
      <c r="ER94" s="36"/>
      <c r="ES94" s="36"/>
      <c r="ET94" s="36"/>
      <c r="EU94" s="36"/>
      <c r="EV94" s="36"/>
      <c r="EW94" s="36"/>
      <c r="EX94" s="36"/>
      <c r="EY94" s="36"/>
      <c r="EZ94" s="66">
        <f t="shared" si="34"/>
        <v>347.565</v>
      </c>
    </row>
    <row r="95" spans="2:156" s="33" customFormat="1" ht="15" customHeight="1">
      <c r="B95" s="71" t="s">
        <v>146</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9"/>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6">
        <f t="shared" si="23"/>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6">
        <f t="shared" si="30"/>
        <v>3588.4130000000005</v>
      </c>
      <c r="DA95" s="36">
        <v>331.315</v>
      </c>
      <c r="DB95" s="36">
        <v>336.33699999999999</v>
      </c>
      <c r="DC95" s="36">
        <v>369.85899999999998</v>
      </c>
      <c r="DD95" s="36">
        <v>388.79199999999997</v>
      </c>
      <c r="DE95" s="36">
        <v>481.029</v>
      </c>
      <c r="DF95" s="36">
        <v>494.697</v>
      </c>
      <c r="DG95" s="36">
        <v>506.68599999999998</v>
      </c>
      <c r="DH95" s="36">
        <v>542.91300000000001</v>
      </c>
      <c r="DI95" s="36">
        <v>574.53800000000001</v>
      </c>
      <c r="DJ95" s="36">
        <v>609.125</v>
      </c>
      <c r="DK95" s="36">
        <v>599.00400000000002</v>
      </c>
      <c r="DL95" s="36">
        <v>628.05200000000002</v>
      </c>
      <c r="DM95" s="66">
        <f t="shared" si="31"/>
        <v>5862.3469999999998</v>
      </c>
      <c r="DN95" s="36">
        <v>582.34699999999998</v>
      </c>
      <c r="DO95" s="36">
        <v>573.90300000000002</v>
      </c>
      <c r="DP95" s="36">
        <v>659.42399999999998</v>
      </c>
      <c r="DQ95" s="36">
        <v>627.91</v>
      </c>
      <c r="DR95" s="36">
        <v>681.12599999999998</v>
      </c>
      <c r="DS95" s="36">
        <v>649.35799999999995</v>
      </c>
      <c r="DT95" s="36">
        <v>652.04600000000005</v>
      </c>
      <c r="DU95" s="36">
        <v>672.24900000000002</v>
      </c>
      <c r="DV95" s="36">
        <v>658.05899999999997</v>
      </c>
      <c r="DW95" s="36">
        <v>698.33100000000002</v>
      </c>
      <c r="DX95" s="36">
        <v>693.71900000000005</v>
      </c>
      <c r="DY95" s="36">
        <v>736.01199999999994</v>
      </c>
      <c r="DZ95" s="66">
        <f t="shared" si="32"/>
        <v>7884.4840000000004</v>
      </c>
      <c r="EA95" s="36">
        <v>673.06399999999996</v>
      </c>
      <c r="EB95" s="36">
        <v>666.49400000000003</v>
      </c>
      <c r="EC95" s="36">
        <v>696.62099999999998</v>
      </c>
      <c r="ED95" s="36">
        <v>716.80399999999997</v>
      </c>
      <c r="EE95" s="36">
        <v>738.2</v>
      </c>
      <c r="EF95" s="36">
        <v>699.58399999999995</v>
      </c>
      <c r="EG95" s="36">
        <v>719.44399999999996</v>
      </c>
      <c r="EH95" s="36">
        <v>724.79499999999996</v>
      </c>
      <c r="EI95" s="36">
        <v>703.43</v>
      </c>
      <c r="EJ95" s="36">
        <v>724.55100000000004</v>
      </c>
      <c r="EK95" s="36">
        <v>719.30700000000002</v>
      </c>
      <c r="EL95" s="36">
        <v>809.53300000000002</v>
      </c>
      <c r="EM95" s="66">
        <f t="shared" si="33"/>
        <v>8591.8269999999993</v>
      </c>
      <c r="EN95" s="36">
        <v>742.54700000000003</v>
      </c>
      <c r="EO95" s="36">
        <v>696.71400000000006</v>
      </c>
      <c r="EP95" s="36"/>
      <c r="EQ95" s="36"/>
      <c r="ER95" s="36"/>
      <c r="ES95" s="36"/>
      <c r="ET95" s="36"/>
      <c r="EU95" s="36"/>
      <c r="EV95" s="36"/>
      <c r="EW95" s="36"/>
      <c r="EX95" s="36"/>
      <c r="EY95" s="36"/>
      <c r="EZ95" s="66">
        <f t="shared" si="34"/>
        <v>1439.261</v>
      </c>
    </row>
    <row r="96" spans="2:156" s="33" customFormat="1" ht="15" customHeight="1">
      <c r="B96" s="71" t="s">
        <v>147</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9"/>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6">
        <f t="shared" si="23"/>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6">
        <f t="shared" si="30"/>
        <v>1684.2230000000002</v>
      </c>
      <c r="DA96" s="36">
        <v>155.077</v>
      </c>
      <c r="DB96" s="36">
        <v>165.17099999999999</v>
      </c>
      <c r="DC96" s="36">
        <v>194.46</v>
      </c>
      <c r="DD96" s="36">
        <v>200.32</v>
      </c>
      <c r="DE96" s="36">
        <v>249.113</v>
      </c>
      <c r="DF96" s="36">
        <v>257.15199999999999</v>
      </c>
      <c r="DG96" s="36">
        <v>259.91199999999998</v>
      </c>
      <c r="DH96" s="36">
        <v>280.399</v>
      </c>
      <c r="DI96" s="36">
        <v>306.09899999999999</v>
      </c>
      <c r="DJ96" s="36">
        <v>320.55099999999999</v>
      </c>
      <c r="DK96" s="36">
        <v>316.84800000000001</v>
      </c>
      <c r="DL96" s="36">
        <v>324.74200000000002</v>
      </c>
      <c r="DM96" s="66">
        <f t="shared" si="31"/>
        <v>3029.8440000000005</v>
      </c>
      <c r="DN96" s="36">
        <v>310.911</v>
      </c>
      <c r="DO96" s="36">
        <v>296.96699999999998</v>
      </c>
      <c r="DP96" s="36">
        <v>344.88799999999998</v>
      </c>
      <c r="DQ96" s="36">
        <v>334.31900000000002</v>
      </c>
      <c r="DR96" s="36">
        <v>371.90899999999999</v>
      </c>
      <c r="DS96" s="36">
        <v>358.70800000000003</v>
      </c>
      <c r="DT96" s="36">
        <v>349.46899999999999</v>
      </c>
      <c r="DU96" s="36">
        <v>363.50799999999998</v>
      </c>
      <c r="DV96" s="36">
        <v>368.90300000000002</v>
      </c>
      <c r="DW96" s="36">
        <v>395.90499999999997</v>
      </c>
      <c r="DX96" s="36">
        <v>405.17599999999999</v>
      </c>
      <c r="DY96" s="36">
        <v>481.35599999999999</v>
      </c>
      <c r="DZ96" s="66">
        <f t="shared" si="32"/>
        <v>4382.0189999999993</v>
      </c>
      <c r="EA96" s="36">
        <v>421.81200000000001</v>
      </c>
      <c r="EB96" s="36">
        <v>414.71100000000001</v>
      </c>
      <c r="EC96" s="36">
        <v>437.04899999999998</v>
      </c>
      <c r="ED96" s="36">
        <v>459.41800000000001</v>
      </c>
      <c r="EE96" s="36">
        <v>476.12299999999999</v>
      </c>
      <c r="EF96" s="36">
        <v>458.61700000000002</v>
      </c>
      <c r="EG96" s="36">
        <v>484.505</v>
      </c>
      <c r="EH96" s="36">
        <v>481.48899999999998</v>
      </c>
      <c r="EI96" s="36">
        <v>470.73500000000001</v>
      </c>
      <c r="EJ96" s="36">
        <v>512.38</v>
      </c>
      <c r="EK96" s="36">
        <v>500.03500000000003</v>
      </c>
      <c r="EL96" s="36">
        <v>559.25199999999995</v>
      </c>
      <c r="EM96" s="66">
        <f t="shared" si="33"/>
        <v>5676.1260000000002</v>
      </c>
      <c r="EN96" s="36">
        <v>493.35500000000002</v>
      </c>
      <c r="EO96" s="36">
        <v>461.68400000000003</v>
      </c>
      <c r="EP96" s="36"/>
      <c r="EQ96" s="36"/>
      <c r="ER96" s="36"/>
      <c r="ES96" s="36"/>
      <c r="ET96" s="36"/>
      <c r="EU96" s="36"/>
      <c r="EV96" s="36"/>
      <c r="EW96" s="36"/>
      <c r="EX96" s="36"/>
      <c r="EY96" s="36"/>
      <c r="EZ96" s="66">
        <f t="shared" si="34"/>
        <v>955.03899999999999</v>
      </c>
    </row>
    <row r="97" spans="2:156" s="33" customFormat="1" ht="15" customHeight="1">
      <c r="B97" s="71" t="s">
        <v>148</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9"/>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6">
        <f t="shared" si="23"/>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6">
        <f t="shared" si="30"/>
        <v>3046.636</v>
      </c>
      <c r="DA97" s="36">
        <v>283.74</v>
      </c>
      <c r="DB97" s="36">
        <v>290.17500000000001</v>
      </c>
      <c r="DC97" s="36">
        <v>321.63</v>
      </c>
      <c r="DD97" s="36">
        <v>322.75599999999997</v>
      </c>
      <c r="DE97" s="36">
        <v>386.49599999999998</v>
      </c>
      <c r="DF97" s="36">
        <v>390.51900000000001</v>
      </c>
      <c r="DG97" s="36">
        <v>406.81599999999997</v>
      </c>
      <c r="DH97" s="36">
        <v>421.32100000000003</v>
      </c>
      <c r="DI97" s="36">
        <v>431.96</v>
      </c>
      <c r="DJ97" s="36">
        <v>453.358</v>
      </c>
      <c r="DK97" s="36">
        <v>443.43400000000003</v>
      </c>
      <c r="DL97" s="36">
        <v>478.65199999999999</v>
      </c>
      <c r="DM97" s="66">
        <f t="shared" si="31"/>
        <v>4630.857</v>
      </c>
      <c r="DN97" s="36">
        <v>466.82</v>
      </c>
      <c r="DO97" s="36">
        <v>442.28100000000001</v>
      </c>
      <c r="DP97" s="36">
        <v>491.12799999999999</v>
      </c>
      <c r="DQ97" s="36">
        <v>465.12200000000001</v>
      </c>
      <c r="DR97" s="36">
        <v>500.63</v>
      </c>
      <c r="DS97" s="36">
        <v>479.50599999999997</v>
      </c>
      <c r="DT97" s="36">
        <v>481.45400000000001</v>
      </c>
      <c r="DU97" s="36">
        <v>495.67500000000001</v>
      </c>
      <c r="DV97" s="36">
        <v>476.83100000000002</v>
      </c>
      <c r="DW97" s="36">
        <v>505.44400000000002</v>
      </c>
      <c r="DX97" s="36">
        <v>501.28800000000001</v>
      </c>
      <c r="DY97" s="36">
        <v>521.46</v>
      </c>
      <c r="DZ97" s="66">
        <f t="shared" si="32"/>
        <v>5827.6390000000001</v>
      </c>
      <c r="EA97" s="36">
        <v>494.221</v>
      </c>
      <c r="EB97" s="36">
        <v>473.53800000000001</v>
      </c>
      <c r="EC97" s="36">
        <v>473.99</v>
      </c>
      <c r="ED97" s="36">
        <v>475.197</v>
      </c>
      <c r="EE97" s="36">
        <v>492.94499999999999</v>
      </c>
      <c r="EF97" s="36">
        <v>480.21800000000002</v>
      </c>
      <c r="EG97" s="36">
        <v>503.43</v>
      </c>
      <c r="EH97" s="36">
        <v>504.28100000000001</v>
      </c>
      <c r="EI97" s="36">
        <v>480.31900000000002</v>
      </c>
      <c r="EJ97" s="36">
        <v>500.85399999999998</v>
      </c>
      <c r="EK97" s="36">
        <v>499.74200000000002</v>
      </c>
      <c r="EL97" s="36">
        <v>525.80600000000004</v>
      </c>
      <c r="EM97" s="66">
        <f t="shared" si="33"/>
        <v>5904.5410000000011</v>
      </c>
      <c r="EN97" s="36">
        <v>510.51100000000002</v>
      </c>
      <c r="EO97" s="36">
        <v>471.54</v>
      </c>
      <c r="EP97" s="36"/>
      <c r="EQ97" s="36"/>
      <c r="ER97" s="36"/>
      <c r="ES97" s="36"/>
      <c r="ET97" s="36"/>
      <c r="EU97" s="36"/>
      <c r="EV97" s="36"/>
      <c r="EW97" s="36"/>
      <c r="EX97" s="36"/>
      <c r="EY97" s="36"/>
      <c r="EZ97" s="66">
        <f t="shared" si="34"/>
        <v>982.05100000000004</v>
      </c>
    </row>
    <row r="98" spans="2:156" s="33" customFormat="1" ht="15" customHeight="1">
      <c r="B98" s="71" t="s">
        <v>149</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9"/>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6">
        <f t="shared" si="23"/>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6">
        <f t="shared" si="30"/>
        <v>2203.3490000000002</v>
      </c>
      <c r="DA98" s="36">
        <v>201.49299999999999</v>
      </c>
      <c r="DB98" s="36">
        <v>208.55699999999999</v>
      </c>
      <c r="DC98" s="36">
        <v>232.548</v>
      </c>
      <c r="DD98" s="36">
        <v>227.73599999999999</v>
      </c>
      <c r="DE98" s="36">
        <v>268.37799999999999</v>
      </c>
      <c r="DF98" s="36">
        <v>270.05599999999998</v>
      </c>
      <c r="DG98" s="36">
        <v>276.50700000000001</v>
      </c>
      <c r="DH98" s="36">
        <v>288.98200000000003</v>
      </c>
      <c r="DI98" s="36">
        <v>298.41800000000001</v>
      </c>
      <c r="DJ98" s="36">
        <v>313.01299999999998</v>
      </c>
      <c r="DK98" s="36">
        <v>312.24</v>
      </c>
      <c r="DL98" s="36">
        <v>336.59100000000001</v>
      </c>
      <c r="DM98" s="66">
        <f t="shared" si="31"/>
        <v>3234.5189999999998</v>
      </c>
      <c r="DN98" s="36">
        <v>311.584</v>
      </c>
      <c r="DO98" s="36">
        <v>298.52800000000002</v>
      </c>
      <c r="DP98" s="36">
        <v>340.16199999999998</v>
      </c>
      <c r="DQ98" s="36">
        <v>320.91199999999998</v>
      </c>
      <c r="DR98" s="36">
        <v>349.267</v>
      </c>
      <c r="DS98" s="36">
        <v>335.029</v>
      </c>
      <c r="DT98" s="36">
        <v>334.40300000000002</v>
      </c>
      <c r="DU98" s="36">
        <v>347.108</v>
      </c>
      <c r="DV98" s="36">
        <v>336.39299999999997</v>
      </c>
      <c r="DW98" s="36">
        <v>357.19200000000001</v>
      </c>
      <c r="DX98" s="36">
        <v>353.97</v>
      </c>
      <c r="DY98" s="36">
        <v>374.36799999999999</v>
      </c>
      <c r="DZ98" s="66">
        <f t="shared" si="32"/>
        <v>4058.9160000000006</v>
      </c>
      <c r="EA98" s="36">
        <v>343.35199999999998</v>
      </c>
      <c r="EB98" s="36">
        <v>338.59</v>
      </c>
      <c r="EC98" s="36">
        <v>352.35399999999998</v>
      </c>
      <c r="ED98" s="36">
        <v>362.05500000000001</v>
      </c>
      <c r="EE98" s="36">
        <v>372.7</v>
      </c>
      <c r="EF98" s="36">
        <v>353.35</v>
      </c>
      <c r="EG98" s="36">
        <v>367.73899999999998</v>
      </c>
      <c r="EH98" s="36">
        <v>363.49700000000001</v>
      </c>
      <c r="EI98" s="36">
        <v>354.654</v>
      </c>
      <c r="EJ98" s="36">
        <v>382.65300000000002</v>
      </c>
      <c r="EK98" s="36">
        <v>374.952</v>
      </c>
      <c r="EL98" s="36">
        <v>411.67399999999998</v>
      </c>
      <c r="EM98" s="66">
        <f t="shared" si="33"/>
        <v>4377.5700000000006</v>
      </c>
      <c r="EN98" s="36">
        <v>375.483</v>
      </c>
      <c r="EO98" s="36">
        <v>348.69799999999998</v>
      </c>
      <c r="EP98" s="36"/>
      <c r="EQ98" s="36"/>
      <c r="ER98" s="36"/>
      <c r="ES98" s="36"/>
      <c r="ET98" s="36"/>
      <c r="EU98" s="36"/>
      <c r="EV98" s="36"/>
      <c r="EW98" s="36"/>
      <c r="EX98" s="36"/>
      <c r="EY98" s="36"/>
      <c r="EZ98" s="66">
        <f t="shared" si="34"/>
        <v>724.18100000000004</v>
      </c>
    </row>
    <row r="99" spans="2:156" s="33" customFormat="1" ht="15" customHeight="1">
      <c r="B99" s="71" t="s">
        <v>150</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9"/>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6">
        <f t="shared" si="23"/>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6">
        <f t="shared" si="30"/>
        <v>2878.8179999999998</v>
      </c>
      <c r="DA99" s="36">
        <v>258.90899999999999</v>
      </c>
      <c r="DB99" s="36">
        <v>268.077</v>
      </c>
      <c r="DC99" s="36">
        <v>296.75299999999999</v>
      </c>
      <c r="DD99" s="36">
        <v>296.28800000000001</v>
      </c>
      <c r="DE99" s="36">
        <v>353.33300000000003</v>
      </c>
      <c r="DF99" s="36">
        <v>354.30700000000002</v>
      </c>
      <c r="DG99" s="36">
        <v>361.68099999999998</v>
      </c>
      <c r="DH99" s="36">
        <v>392.32799999999997</v>
      </c>
      <c r="DI99" s="36">
        <v>413.38400000000001</v>
      </c>
      <c r="DJ99" s="36">
        <v>426.53300000000002</v>
      </c>
      <c r="DK99" s="36">
        <v>420.08300000000003</v>
      </c>
      <c r="DL99" s="36">
        <v>434.096</v>
      </c>
      <c r="DM99" s="66">
        <f t="shared" si="31"/>
        <v>4275.7719999999999</v>
      </c>
      <c r="DN99" s="36">
        <v>404.46</v>
      </c>
      <c r="DO99" s="36">
        <v>385.51299999999998</v>
      </c>
      <c r="DP99" s="36">
        <v>458.11799999999999</v>
      </c>
      <c r="DQ99" s="36">
        <v>450.14600000000002</v>
      </c>
      <c r="DR99" s="36">
        <v>489.42</v>
      </c>
      <c r="DS99" s="36">
        <v>464.447</v>
      </c>
      <c r="DT99" s="36">
        <v>441.88499999999999</v>
      </c>
      <c r="DU99" s="36">
        <v>470.12599999999998</v>
      </c>
      <c r="DV99" s="36">
        <v>476.05900000000003</v>
      </c>
      <c r="DW99" s="36">
        <v>490.07900000000001</v>
      </c>
      <c r="DX99" s="36">
        <v>483.61700000000002</v>
      </c>
      <c r="DY99" s="36">
        <v>498.00700000000001</v>
      </c>
      <c r="DZ99" s="66">
        <f t="shared" si="32"/>
        <v>5511.8769999999995</v>
      </c>
      <c r="EA99" s="36">
        <v>455.608</v>
      </c>
      <c r="EB99" s="36">
        <v>447.66899999999998</v>
      </c>
      <c r="EC99" s="36">
        <v>468.92099999999999</v>
      </c>
      <c r="ED99" s="36">
        <v>524.47199999999998</v>
      </c>
      <c r="EE99" s="36">
        <v>525.13300000000004</v>
      </c>
      <c r="EF99" s="36">
        <v>499.64100000000002</v>
      </c>
      <c r="EG99" s="36">
        <v>502.54700000000003</v>
      </c>
      <c r="EH99" s="36">
        <v>508.54300000000001</v>
      </c>
      <c r="EI99" s="36">
        <v>512.75</v>
      </c>
      <c r="EJ99" s="36">
        <v>539</v>
      </c>
      <c r="EK99" s="36">
        <v>524.96900000000005</v>
      </c>
      <c r="EL99" s="36">
        <v>555.97500000000002</v>
      </c>
      <c r="EM99" s="66">
        <f t="shared" si="33"/>
        <v>6065.2280000000001</v>
      </c>
      <c r="EN99" s="36">
        <v>501.77699999999999</v>
      </c>
      <c r="EO99" s="36">
        <v>478.92399999999998</v>
      </c>
      <c r="EP99" s="36"/>
      <c r="EQ99" s="36"/>
      <c r="ER99" s="36"/>
      <c r="ES99" s="36"/>
      <c r="ET99" s="36"/>
      <c r="EU99" s="36"/>
      <c r="EV99" s="36"/>
      <c r="EW99" s="36"/>
      <c r="EX99" s="36"/>
      <c r="EY99" s="36"/>
      <c r="EZ99" s="66">
        <f t="shared" si="34"/>
        <v>980.70100000000002</v>
      </c>
    </row>
    <row r="100" spans="2:156" s="33" customFormat="1" ht="15" customHeight="1">
      <c r="B100" s="71" t="s">
        <v>151</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9"/>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6">
        <f t="shared" si="23"/>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6">
        <f t="shared" si="30"/>
        <v>2522.2870000000003</v>
      </c>
      <c r="DA100" s="36">
        <v>241.17599999999999</v>
      </c>
      <c r="DB100" s="36">
        <v>249.815</v>
      </c>
      <c r="DC100" s="36">
        <v>282.166</v>
      </c>
      <c r="DD100" s="36">
        <v>284.13600000000002</v>
      </c>
      <c r="DE100" s="36">
        <v>341.72500000000002</v>
      </c>
      <c r="DF100" s="36">
        <v>349.488</v>
      </c>
      <c r="DG100" s="36">
        <v>358.47399999999999</v>
      </c>
      <c r="DH100" s="36">
        <v>379.32600000000002</v>
      </c>
      <c r="DI100" s="36">
        <v>396.86599999999999</v>
      </c>
      <c r="DJ100" s="36">
        <v>414.517</v>
      </c>
      <c r="DK100" s="36">
        <v>408.62700000000001</v>
      </c>
      <c r="DL100" s="36">
        <v>429.15499999999997</v>
      </c>
      <c r="DM100" s="66">
        <f t="shared" si="31"/>
        <v>4135.4709999999995</v>
      </c>
      <c r="DN100" s="36">
        <v>399.92099999999999</v>
      </c>
      <c r="DO100" s="36">
        <v>388.57499999999999</v>
      </c>
      <c r="DP100" s="36">
        <v>440.55099999999999</v>
      </c>
      <c r="DQ100" s="36">
        <v>417.9</v>
      </c>
      <c r="DR100" s="36">
        <v>475.48099999999999</v>
      </c>
      <c r="DS100" s="36">
        <v>460.58199999999999</v>
      </c>
      <c r="DT100" s="36">
        <v>452.27600000000001</v>
      </c>
      <c r="DU100" s="36">
        <v>447.69799999999998</v>
      </c>
      <c r="DV100" s="36">
        <v>461.35300000000001</v>
      </c>
      <c r="DW100" s="36">
        <v>481.48200000000003</v>
      </c>
      <c r="DX100" s="36">
        <v>475.25299999999999</v>
      </c>
      <c r="DY100" s="36">
        <v>506.86900000000003</v>
      </c>
      <c r="DZ100" s="66">
        <f t="shared" si="32"/>
        <v>5407.9409999999989</v>
      </c>
      <c r="EA100" s="36">
        <v>457.49200000000002</v>
      </c>
      <c r="EB100" s="36">
        <v>447.07900000000001</v>
      </c>
      <c r="EC100" s="36">
        <v>464.87400000000002</v>
      </c>
      <c r="ED100" s="36">
        <v>502.577</v>
      </c>
      <c r="EE100" s="36">
        <v>514.178</v>
      </c>
      <c r="EF100" s="36">
        <v>490.142</v>
      </c>
      <c r="EG100" s="36">
        <v>499.92599999999999</v>
      </c>
      <c r="EH100" s="36">
        <v>482.959</v>
      </c>
      <c r="EI100" s="36">
        <v>493.553</v>
      </c>
      <c r="EJ100" s="36">
        <v>515.572</v>
      </c>
      <c r="EK100" s="36">
        <v>492.52800000000002</v>
      </c>
      <c r="EL100" s="36">
        <v>546.38400000000001</v>
      </c>
      <c r="EM100" s="66">
        <f t="shared" si="33"/>
        <v>5907.2640000000001</v>
      </c>
      <c r="EN100" s="36">
        <v>495.46800000000002</v>
      </c>
      <c r="EO100" s="36">
        <v>453.64</v>
      </c>
      <c r="EP100" s="36"/>
      <c r="EQ100" s="36"/>
      <c r="ER100" s="36"/>
      <c r="ES100" s="36"/>
      <c r="ET100" s="36"/>
      <c r="EU100" s="36"/>
      <c r="EV100" s="36"/>
      <c r="EW100" s="36"/>
      <c r="EX100" s="36"/>
      <c r="EY100" s="36"/>
      <c r="EZ100" s="66">
        <f t="shared" si="34"/>
        <v>949.10799999999995</v>
      </c>
    </row>
    <row r="101" spans="2:156" s="33" customFormat="1" ht="15" customHeight="1">
      <c r="B101" s="71" t="s">
        <v>152</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9"/>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6">
        <f t="shared" si="23"/>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6">
        <f t="shared" si="30"/>
        <v>2939.5810000000001</v>
      </c>
      <c r="DA101" s="36">
        <v>269.02699999999999</v>
      </c>
      <c r="DB101" s="36">
        <v>272.17099999999999</v>
      </c>
      <c r="DC101" s="36">
        <v>299.42200000000003</v>
      </c>
      <c r="DD101" s="36">
        <v>300.89800000000002</v>
      </c>
      <c r="DE101" s="36">
        <v>363.28399999999999</v>
      </c>
      <c r="DF101" s="36">
        <v>373.91399999999999</v>
      </c>
      <c r="DG101" s="36">
        <v>382.22500000000002</v>
      </c>
      <c r="DH101" s="36">
        <v>399.88</v>
      </c>
      <c r="DI101" s="36">
        <v>417.65499999999997</v>
      </c>
      <c r="DJ101" s="36">
        <v>435.26299999999998</v>
      </c>
      <c r="DK101" s="36">
        <v>422.483</v>
      </c>
      <c r="DL101" s="36">
        <v>451.95100000000002</v>
      </c>
      <c r="DM101" s="66">
        <f t="shared" si="31"/>
        <v>4388.1730000000007</v>
      </c>
      <c r="DN101" s="36">
        <v>420.73200000000003</v>
      </c>
      <c r="DO101" s="36">
        <v>396.10399999999998</v>
      </c>
      <c r="DP101" s="36">
        <v>449.50400000000002</v>
      </c>
      <c r="DQ101" s="36">
        <v>426.48399999999998</v>
      </c>
      <c r="DR101" s="36">
        <v>458.07400000000001</v>
      </c>
      <c r="DS101" s="36">
        <v>444.20400000000001</v>
      </c>
      <c r="DT101" s="36">
        <v>438.68200000000002</v>
      </c>
      <c r="DU101" s="36">
        <v>450.13499999999999</v>
      </c>
      <c r="DV101" s="36">
        <v>448.45299999999997</v>
      </c>
      <c r="DW101" s="36">
        <v>475.03800000000001</v>
      </c>
      <c r="DX101" s="36">
        <v>467.72899999999998</v>
      </c>
      <c r="DY101" s="36">
        <v>471.029</v>
      </c>
      <c r="DZ101" s="66">
        <f t="shared" si="32"/>
        <v>5346.1680000000015</v>
      </c>
      <c r="EA101" s="36">
        <v>464.33300000000003</v>
      </c>
      <c r="EB101" s="36">
        <v>445.82900000000001</v>
      </c>
      <c r="EC101" s="36">
        <v>458.11200000000002</v>
      </c>
      <c r="ED101" s="36">
        <v>457.59300000000002</v>
      </c>
      <c r="EE101" s="36">
        <v>466.04500000000002</v>
      </c>
      <c r="EF101" s="36">
        <v>447.82600000000002</v>
      </c>
      <c r="EG101" s="36">
        <v>465.75799999999998</v>
      </c>
      <c r="EH101" s="36">
        <v>452.14600000000002</v>
      </c>
      <c r="EI101" s="36">
        <v>432.209</v>
      </c>
      <c r="EJ101" s="36">
        <v>466.56900000000002</v>
      </c>
      <c r="EK101" s="36">
        <v>476.95299999999997</v>
      </c>
      <c r="EL101" s="36">
        <v>532.57600000000002</v>
      </c>
      <c r="EM101" s="66">
        <f t="shared" si="33"/>
        <v>5565.9489999999996</v>
      </c>
      <c r="EN101" s="36">
        <v>479.988</v>
      </c>
      <c r="EO101" s="36">
        <v>446.78100000000001</v>
      </c>
      <c r="EP101" s="36"/>
      <c r="EQ101" s="36"/>
      <c r="ER101" s="36"/>
      <c r="ES101" s="36"/>
      <c r="ET101" s="36"/>
      <c r="EU101" s="36"/>
      <c r="EV101" s="36"/>
      <c r="EW101" s="36"/>
      <c r="EX101" s="36"/>
      <c r="EY101" s="36"/>
      <c r="EZ101" s="66">
        <f t="shared" si="34"/>
        <v>926.76900000000001</v>
      </c>
    </row>
    <row r="102" spans="2:156" s="33" customFormat="1" ht="15" customHeight="1">
      <c r="B102" s="71" t="s">
        <v>153</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9"/>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6">
        <f t="shared" si="23"/>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6">
        <f t="shared" si="30"/>
        <v>7115.2160000000003</v>
      </c>
      <c r="DA102" s="36">
        <v>639.17399999999998</v>
      </c>
      <c r="DB102" s="36">
        <v>644.30700000000002</v>
      </c>
      <c r="DC102" s="36">
        <v>703.76800000000003</v>
      </c>
      <c r="DD102" s="36">
        <v>742.73500000000001</v>
      </c>
      <c r="DE102" s="36">
        <v>899.95500000000004</v>
      </c>
      <c r="DF102" s="36">
        <v>902.83799999999997</v>
      </c>
      <c r="DG102" s="36">
        <v>937.56100000000004</v>
      </c>
      <c r="DH102" s="36">
        <v>982.32500000000005</v>
      </c>
      <c r="DI102" s="36">
        <v>1006.038</v>
      </c>
      <c r="DJ102" s="36">
        <v>1094.932</v>
      </c>
      <c r="DK102" s="36">
        <v>1094.085</v>
      </c>
      <c r="DL102" s="36">
        <v>1182.595</v>
      </c>
      <c r="DM102" s="66">
        <f t="shared" si="31"/>
        <v>10830.313</v>
      </c>
      <c r="DN102" s="36">
        <v>1102.8800000000001</v>
      </c>
      <c r="DO102" s="36">
        <v>1065.827</v>
      </c>
      <c r="DP102" s="36">
        <v>1204.4380000000001</v>
      </c>
      <c r="DQ102" s="36">
        <v>1144.075</v>
      </c>
      <c r="DR102" s="36">
        <v>1241.1189999999999</v>
      </c>
      <c r="DS102" s="36">
        <v>1202.085</v>
      </c>
      <c r="DT102" s="36">
        <v>1203.4960000000001</v>
      </c>
      <c r="DU102" s="36">
        <v>1229.4970000000001</v>
      </c>
      <c r="DV102" s="36">
        <v>1182.0050000000001</v>
      </c>
      <c r="DW102" s="36">
        <v>1251.8130000000001</v>
      </c>
      <c r="DX102" s="36">
        <v>1252.5039999999999</v>
      </c>
      <c r="DY102" s="36">
        <v>1378.933</v>
      </c>
      <c r="DZ102" s="66">
        <f t="shared" si="32"/>
        <v>14458.671999999999</v>
      </c>
      <c r="EA102" s="36">
        <v>1287.682</v>
      </c>
      <c r="EB102" s="36">
        <v>1259.126</v>
      </c>
      <c r="EC102" s="36">
        <v>1307.653</v>
      </c>
      <c r="ED102" s="36">
        <v>1338.5540000000001</v>
      </c>
      <c r="EE102" s="36">
        <v>1385.5219999999999</v>
      </c>
      <c r="EF102" s="36">
        <v>1335.433</v>
      </c>
      <c r="EG102" s="36">
        <v>1386.636</v>
      </c>
      <c r="EH102" s="36">
        <v>1384.9459999999999</v>
      </c>
      <c r="EI102" s="36">
        <v>1346.3140000000001</v>
      </c>
      <c r="EJ102" s="36">
        <v>1414.1279999999999</v>
      </c>
      <c r="EK102" s="36">
        <v>1410.9449999999999</v>
      </c>
      <c r="EL102" s="36">
        <v>1554.49</v>
      </c>
      <c r="EM102" s="66">
        <f t="shared" si="33"/>
        <v>16411.429</v>
      </c>
      <c r="EN102" s="36">
        <v>1427.173</v>
      </c>
      <c r="EO102" s="36">
        <v>1336.5309999999999</v>
      </c>
      <c r="EP102" s="36"/>
      <c r="EQ102" s="36"/>
      <c r="ER102" s="36"/>
      <c r="ES102" s="36"/>
      <c r="ET102" s="36"/>
      <c r="EU102" s="36"/>
      <c r="EV102" s="36"/>
      <c r="EW102" s="36"/>
      <c r="EX102" s="36"/>
      <c r="EY102" s="36"/>
      <c r="EZ102" s="66">
        <f t="shared" si="34"/>
        <v>2763.7039999999997</v>
      </c>
    </row>
    <row r="103" spans="2:156" s="33" customFormat="1" ht="15" customHeight="1">
      <c r="B103" s="107" t="s">
        <v>154</v>
      </c>
      <c r="C103" s="41"/>
      <c r="AP103" s="57"/>
      <c r="AQ103" s="57"/>
    </row>
    <row r="104" spans="2:156" s="33" customFormat="1" ht="14.25">
      <c r="B104" s="108"/>
      <c r="C104" s="41"/>
    </row>
    <row r="105" spans="2:156" s="33" customFormat="1" ht="14.25">
      <c r="B105" s="108"/>
      <c r="C105" s="41"/>
    </row>
    <row r="106" spans="2:156" s="33" customFormat="1" ht="14.25">
      <c r="C106" s="41"/>
      <c r="BZ106" s="33" t="s">
        <v>155</v>
      </c>
    </row>
    <row r="107" spans="2:156" s="33" customFormat="1" ht="14.25">
      <c r="C107" s="41"/>
    </row>
    <row r="108" spans="2:156" s="33" customFormat="1" ht="14.25">
      <c r="C108" s="41"/>
    </row>
    <row r="109" spans="2:156" s="33" customFormat="1" ht="14.25">
      <c r="C109" s="41"/>
    </row>
    <row r="110" spans="2:156" s="33" customFormat="1" ht="14.25">
      <c r="C110" s="41"/>
    </row>
  </sheetData>
  <sheetProtection sort="0" autoFilter="0"/>
  <mergeCells count="173">
    <mergeCell ref="EN54:EY54"/>
    <mergeCell ref="EZ54:EZ55"/>
    <mergeCell ref="EN66:EY66"/>
    <mergeCell ref="EZ66:EZ67"/>
    <mergeCell ref="EN74:EY74"/>
    <mergeCell ref="EZ74:EZ75"/>
    <mergeCell ref="EN6:EY6"/>
    <mergeCell ref="EZ6:EZ7"/>
    <mergeCell ref="EN16:EY16"/>
    <mergeCell ref="EZ16:EZ17"/>
    <mergeCell ref="EN28:EY28"/>
    <mergeCell ref="EZ28:EZ29"/>
    <mergeCell ref="EN34:EY34"/>
    <mergeCell ref="EZ34:EZ35"/>
    <mergeCell ref="EN43:EY43"/>
    <mergeCell ref="EZ43:EZ44"/>
    <mergeCell ref="EA54:EL54"/>
    <mergeCell ref="EM54:EM55"/>
    <mergeCell ref="EA66:EL66"/>
    <mergeCell ref="EM66:EM67"/>
    <mergeCell ref="EA74:EL74"/>
    <mergeCell ref="EM74:EM75"/>
    <mergeCell ref="EA6:EL6"/>
    <mergeCell ref="EM6:EM7"/>
    <mergeCell ref="EA16:EL16"/>
    <mergeCell ref="EM16:EM17"/>
    <mergeCell ref="EA28:EL28"/>
    <mergeCell ref="EM28:EM29"/>
    <mergeCell ref="EA34:EL34"/>
    <mergeCell ref="EM34:EM35"/>
    <mergeCell ref="EA43:EL43"/>
    <mergeCell ref="EM43:EM44"/>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 ref="CN66:CY66"/>
    <mergeCell ref="CZ66:CZ67"/>
    <mergeCell ref="CN74:CY74"/>
    <mergeCell ref="CZ74:CZ75"/>
    <mergeCell ref="CN34:CY34"/>
    <mergeCell ref="CZ34:CZ35"/>
    <mergeCell ref="CN43:CY43"/>
    <mergeCell ref="CZ43:CZ44"/>
    <mergeCell ref="CN54:CY54"/>
    <mergeCell ref="CZ54:CZ55"/>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AP6:BA6"/>
    <mergeCell ref="BB6:BM6"/>
    <mergeCell ref="A1:B1"/>
    <mergeCell ref="A2:B2"/>
    <mergeCell ref="A3:B3"/>
    <mergeCell ref="B6:B7"/>
    <mergeCell ref="C6:E6"/>
    <mergeCell ref="F6:Q6"/>
    <mergeCell ref="R6:AC6"/>
    <mergeCell ref="AD6:AO6"/>
    <mergeCell ref="BN54:BY54"/>
    <mergeCell ref="BN66:BY66"/>
    <mergeCell ref="BN74:BY74"/>
    <mergeCell ref="BN6:BY6"/>
    <mergeCell ref="BN16:BY16"/>
    <mergeCell ref="BN28:BY28"/>
    <mergeCell ref="BN34:BY34"/>
    <mergeCell ref="BN43:BY43"/>
    <mergeCell ref="BZ6:BZ7"/>
    <mergeCell ref="BZ43:BZ44"/>
    <mergeCell ref="CA6:CL6"/>
    <mergeCell ref="CM6:CM7"/>
    <mergeCell ref="BZ16:BZ17"/>
    <mergeCell ref="CA16:CL16"/>
    <mergeCell ref="CM16:CM17"/>
    <mergeCell ref="BZ28:BZ29"/>
    <mergeCell ref="CA28:CL28"/>
    <mergeCell ref="CM28:CM29"/>
    <mergeCell ref="BZ34:BZ35"/>
    <mergeCell ref="CA34:CL34"/>
    <mergeCell ref="CM34:CM35"/>
    <mergeCell ref="CA43:CL43"/>
    <mergeCell ref="CM43:CM44"/>
    <mergeCell ref="BZ54:BZ55"/>
    <mergeCell ref="CA54:CL54"/>
    <mergeCell ref="CM54:CM55"/>
    <mergeCell ref="BZ66:BZ67"/>
    <mergeCell ref="CA66:CL66"/>
    <mergeCell ref="CM66:CM67"/>
    <mergeCell ref="BZ74:BZ75"/>
    <mergeCell ref="CA74:CL74"/>
    <mergeCell ref="CM74:CM75"/>
    <mergeCell ref="DN54:DY54"/>
    <mergeCell ref="DZ54:DZ55"/>
    <mergeCell ref="DN66:DY66"/>
    <mergeCell ref="DZ66:DZ67"/>
    <mergeCell ref="DN74:DY74"/>
    <mergeCell ref="DZ74:DZ75"/>
    <mergeCell ref="DN6:DY6"/>
    <mergeCell ref="DZ6:DZ7"/>
    <mergeCell ref="DN16:DY16"/>
    <mergeCell ref="DZ16:DZ17"/>
    <mergeCell ref="DN28:DY28"/>
    <mergeCell ref="DZ28:DZ29"/>
    <mergeCell ref="DN34:DY34"/>
    <mergeCell ref="DZ34:DZ35"/>
    <mergeCell ref="DN43:DY43"/>
    <mergeCell ref="DZ43:DZ44"/>
  </mergeCells>
  <conditionalFormatting sqref="CD77:CD102">
    <cfRule type="duplicateValues" dxfId="23" priority="23"/>
    <cfRule type="duplicateValues" dxfId="22" priority="24"/>
  </conditionalFormatting>
  <conditionalFormatting sqref="CE77:CG77">
    <cfRule type="duplicateValues" dxfId="21" priority="21"/>
    <cfRule type="duplicateValues" dxfId="20" priority="22"/>
  </conditionalFormatting>
  <conditionalFormatting sqref="CQ77:CQ102">
    <cfRule type="duplicateValues" dxfId="19" priority="19"/>
    <cfRule type="duplicateValues" dxfId="18" priority="20"/>
  </conditionalFormatting>
  <conditionalFormatting sqref="CR77:CT77">
    <cfRule type="duplicateValues" dxfId="17" priority="17"/>
    <cfRule type="duplicateValues" dxfId="16" priority="18"/>
  </conditionalFormatting>
  <conditionalFormatting sqref="DD77:DD102">
    <cfRule type="duplicateValues" dxfId="15" priority="15"/>
    <cfRule type="duplicateValues" dxfId="14" priority="16"/>
  </conditionalFormatting>
  <conditionalFormatting sqref="DE77:DG77">
    <cfRule type="duplicateValues" dxfId="13" priority="13"/>
    <cfRule type="duplicateValues" dxfId="12" priority="14"/>
  </conditionalFormatting>
  <conditionalFormatting sqref="DQ77:DQ102">
    <cfRule type="duplicateValues" dxfId="11" priority="11"/>
    <cfRule type="duplicateValues" dxfId="10" priority="12"/>
  </conditionalFormatting>
  <conditionalFormatting sqref="DR77:DT77">
    <cfRule type="duplicateValues" dxfId="9" priority="9"/>
    <cfRule type="duplicateValues" dxfId="8" priority="10"/>
  </conditionalFormatting>
  <conditionalFormatting sqref="ED77:ED102">
    <cfRule type="duplicateValues" dxfId="7" priority="7"/>
    <cfRule type="duplicateValues" dxfId="6" priority="8"/>
  </conditionalFormatting>
  <conditionalFormatting sqref="EE77:EG77">
    <cfRule type="duplicateValues" dxfId="5" priority="5"/>
    <cfRule type="duplicateValues" dxfId="4" priority="6"/>
  </conditionalFormatting>
  <conditionalFormatting sqref="EQ77:EQ102">
    <cfRule type="duplicateValues" dxfId="3" priority="3"/>
    <cfRule type="duplicateValues" dxfId="2" priority="4"/>
  </conditionalFormatting>
  <conditionalFormatting sqref="ER77:ET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anselmo</dc:creator>
  <cp:keywords/>
  <dc:description/>
  <cp:lastModifiedBy>Erick Johan Guerrero Mera</cp:lastModifiedBy>
  <cp:revision/>
  <dcterms:created xsi:type="dcterms:W3CDTF">2016-12-17T22:53:22Z</dcterms:created>
  <dcterms:modified xsi:type="dcterms:W3CDTF">2025-04-29T15:08:23Z</dcterms:modified>
  <cp:category/>
  <cp:contentStatus/>
</cp:coreProperties>
</file>