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sitranperu-my.sharepoint.com/personal/mmorillo_ositran_gob_pe/Documents/Boletin GRE_Nueva edicion/2024/11. Boletín de Noviembre/Series/"/>
    </mc:Choice>
  </mc:AlternateContent>
  <xr:revisionPtr revIDLastSave="169" documentId="13_ncr:1_{90247498-590C-4190-B44A-4CC01E35F141}" xr6:coauthVersionLast="47" xr6:coauthVersionMax="47" xr10:uidLastSave="{BC0DE696-7D8E-4C69-90BC-30DFDF3764A9}"/>
  <bookViews>
    <workbookView xWindow="0" yWindow="0" windowWidth="14400" windowHeight="16200" tabRatio="599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U52" i="6" l="1"/>
  <c r="IF23" i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6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LA28" i="10" l="1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B50" i="1"/>
  <c r="EB62" i="1" s="1"/>
  <c r="DO50" i="1"/>
  <c r="DB50" i="1"/>
  <c r="CO50" i="1"/>
  <c r="CB50" i="1"/>
  <c r="CB62" i="1" s="1"/>
  <c r="BO50" i="1"/>
  <c r="BO62" i="1" s="1"/>
  <c r="BB50" i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BB62" i="1" l="1"/>
  <c r="EO62" i="1"/>
  <c r="CB80" i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<sst xmlns="http://schemas.openxmlformats.org/spreadsheetml/2006/main" count="5498" uniqueCount="139">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</sst>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4" fontId="85" fillId="0" borderId="0"/>
    <xf numFmtId="165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9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1" fontId="114" fillId="0" borderId="5" xfId="0" applyNumberFormat="1" applyFont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tabSelected="1" view="pageBreakPreview" topLeftCell="A8" zoomScaleNormal="100" zoomScaleSheetLayoutView="100" workbookViewId="0">
      <selection activeCell="H6" sqref="H6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2" t="s">
        <v>2</v>
      </c>
    </row>
    <row r="7" spans="3:4" s="5" customFormat="1" ht="28.5" customHeight="1" thickBot="1">
      <c r="C7" s="4"/>
      <c r="D7" s="73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A44"/>
  <sheetViews>
    <sheetView showGridLines="0" zoomScale="85" zoomScaleNormal="85" workbookViewId="0">
      <pane xSplit="1" topLeftCell="KU1" activePane="topRight" state="frozen"/>
      <selection pane="topRight" activeCell="KZ41" sqref="KZ41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300" width="12.7109375" style="12"/>
    <col min="301" max="301" width="14.5703125" style="12" customWidth="1"/>
    <col min="302" max="302" width="15.28515625" style="12" bestFit="1" customWidth="1"/>
    <col min="303" max="303" width="16.140625" style="12" customWidth="1"/>
    <col min="304" max="305" width="14.28515625" style="12" customWidth="1"/>
    <col min="306" max="309" width="12.7109375" style="12"/>
    <col min="310" max="310" width="13.7109375" style="12" customWidth="1"/>
    <col min="311" max="16384" width="12.7109375" style="12"/>
  </cols>
  <sheetData>
    <row r="1" spans="1:313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</row>
    <row r="2" spans="1:313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</row>
    <row r="3" spans="1:313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</row>
    <row r="4" spans="1:313" ht="3" customHeight="1">
      <c r="KC4" s="12">
        <f>KB4*1000</f>
        <v>0</v>
      </c>
      <c r="KP4" s="12">
        <f>KO4*1000</f>
        <v>0</v>
      </c>
    </row>
    <row r="5" spans="1:313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</row>
    <row r="6" spans="1:313" ht="3" customHeight="1"/>
    <row r="7" spans="1:313" ht="15">
      <c r="A7" s="78" t="s">
        <v>45</v>
      </c>
      <c r="B7" s="74">
        <v>2001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6" t="s">
        <v>46</v>
      </c>
      <c r="O7" s="74">
        <v>2002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6" t="s">
        <v>47</v>
      </c>
      <c r="AB7" s="74">
        <v>2003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6" t="s">
        <v>48</v>
      </c>
      <c r="AO7" s="74">
        <v>2004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6" t="s">
        <v>49</v>
      </c>
      <c r="BB7" s="74">
        <v>2005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6" t="s">
        <v>50</v>
      </c>
      <c r="BO7" s="74">
        <v>2006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6" t="s">
        <v>51</v>
      </c>
      <c r="CB7" s="74">
        <v>2007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6" t="s">
        <v>52</v>
      </c>
      <c r="CO7" s="74">
        <v>2008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6" t="s">
        <v>53</v>
      </c>
      <c r="DB7" s="74">
        <v>2009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6" t="s">
        <v>54</v>
      </c>
      <c r="DO7" s="74">
        <v>2010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6" t="s">
        <v>55</v>
      </c>
      <c r="EB7" s="74">
        <v>2011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6" t="s">
        <v>56</v>
      </c>
      <c r="EO7" s="74">
        <v>2012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6" t="s">
        <v>57</v>
      </c>
      <c r="FB7" s="74">
        <v>2013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6" t="s">
        <v>58</v>
      </c>
      <c r="FO7" s="74">
        <v>2014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6" t="s">
        <v>59</v>
      </c>
      <c r="GB7" s="74">
        <v>2015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6" t="s">
        <v>60</v>
      </c>
      <c r="GO7" s="74">
        <v>2016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5" t="s">
        <v>61</v>
      </c>
      <c r="HB7" s="74">
        <v>2017</v>
      </c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5" t="s">
        <v>62</v>
      </c>
      <c r="HO7" s="74">
        <v>2018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5" t="s">
        <v>63</v>
      </c>
      <c r="IB7" s="74">
        <v>2019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5" t="s">
        <v>64</v>
      </c>
      <c r="IO7" s="74">
        <v>2020</v>
      </c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5" t="s">
        <v>65</v>
      </c>
      <c r="JB7" s="74">
        <v>2021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5" t="s">
        <v>66</v>
      </c>
      <c r="JO7" s="74">
        <v>2022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5" t="s">
        <v>67</v>
      </c>
      <c r="KB7" s="74">
        <v>2023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5" t="s">
        <v>68</v>
      </c>
      <c r="KO7" s="74">
        <v>2024</v>
      </c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5" t="s">
        <v>138</v>
      </c>
    </row>
    <row r="8" spans="1:313" ht="15">
      <c r="A8" s="79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7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7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7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7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7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7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7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7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7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7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7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7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7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7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7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5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5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5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5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5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5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5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5"/>
      <c r="KO8" s="16" t="s">
        <v>69</v>
      </c>
      <c r="KP8" s="16" t="s">
        <v>70</v>
      </c>
      <c r="KQ8" s="16" t="s">
        <v>71</v>
      </c>
      <c r="KR8" s="16" t="s">
        <v>72</v>
      </c>
      <c r="KS8" s="16" t="s">
        <v>73</v>
      </c>
      <c r="KT8" s="16" t="s">
        <v>74</v>
      </c>
      <c r="KU8" s="16" t="s">
        <v>75</v>
      </c>
      <c r="KV8" s="16" t="s">
        <v>76</v>
      </c>
      <c r="KW8" s="16" t="s">
        <v>82</v>
      </c>
      <c r="KX8" s="16" t="s">
        <v>78</v>
      </c>
      <c r="KY8" s="16" t="s">
        <v>79</v>
      </c>
      <c r="KZ8" s="16" t="s">
        <v>80</v>
      </c>
      <c r="LA8" s="75"/>
    </row>
    <row r="9" spans="1:313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>
        <v>1215372</v>
      </c>
      <c r="KT9" s="18">
        <v>1164236</v>
      </c>
      <c r="KU9" s="18">
        <v>1314747</v>
      </c>
      <c r="KV9" s="18">
        <v>1374050</v>
      </c>
      <c r="KW9" s="18">
        <v>1279263</v>
      </c>
      <c r="KX9" s="18"/>
      <c r="KY9" s="18"/>
      <c r="KZ9" s="48"/>
      <c r="LA9" s="18">
        <f>+SUM(KO9:KZ9)</f>
        <v>10878747</v>
      </c>
    </row>
    <row r="10" spans="1:313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>
        <v>721173</v>
      </c>
      <c r="KT10" s="18">
        <v>676942</v>
      </c>
      <c r="KU10" s="18">
        <v>736967</v>
      </c>
      <c r="KV10" s="18">
        <v>774152</v>
      </c>
      <c r="KW10" s="18">
        <v>710910</v>
      </c>
      <c r="KX10" s="18"/>
      <c r="KY10" s="18"/>
      <c r="KZ10" s="48"/>
      <c r="LA10" s="18">
        <f>+SUM(KO10:KZ10)</f>
        <v>6254940</v>
      </c>
    </row>
    <row r="11" spans="1:313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>
        <v>96213</v>
      </c>
      <c r="KT11" s="18">
        <v>99344</v>
      </c>
      <c r="KU11" s="18">
        <v>116418</v>
      </c>
      <c r="KV11" s="18">
        <v>92681</v>
      </c>
      <c r="KW11" s="18">
        <v>110077</v>
      </c>
      <c r="KX11" s="18"/>
      <c r="KY11" s="18"/>
      <c r="KZ11" s="48"/>
      <c r="LA11" s="18">
        <f>+SUM(KO11:KZ11)</f>
        <v>968206</v>
      </c>
    </row>
    <row r="12" spans="1:313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2032758</v>
      </c>
      <c r="KT12" s="20">
        <f t="shared" si="5"/>
        <v>1940522</v>
      </c>
      <c r="KU12" s="20">
        <f t="shared" si="5"/>
        <v>2168132</v>
      </c>
      <c r="KV12" s="20">
        <f t="shared" si="5"/>
        <v>2240883</v>
      </c>
      <c r="KW12" s="20">
        <f t="shared" si="5"/>
        <v>2100250</v>
      </c>
      <c r="KX12" s="20">
        <f t="shared" si="5"/>
        <v>0</v>
      </c>
      <c r="KY12" s="20">
        <f t="shared" si="5"/>
        <v>0</v>
      </c>
      <c r="KZ12" s="20">
        <f t="shared" si="5"/>
        <v>0</v>
      </c>
      <c r="LA12" s="20">
        <f t="shared" si="5"/>
        <v>18101893</v>
      </c>
    </row>
    <row r="14" spans="1:313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13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13" ht="15">
      <c r="A16" s="78" t="s">
        <v>45</v>
      </c>
      <c r="B16" s="74">
        <v>2001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6" t="s">
        <v>46</v>
      </c>
      <c r="O16" s="74">
        <v>2002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6" t="s">
        <v>47</v>
      </c>
      <c r="AB16" s="74">
        <v>2003</v>
      </c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6" t="s">
        <v>48</v>
      </c>
      <c r="AO16" s="74">
        <v>2004</v>
      </c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6" t="s">
        <v>49</v>
      </c>
      <c r="BB16" s="74">
        <v>2005</v>
      </c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6" t="s">
        <v>50</v>
      </c>
      <c r="BO16" s="74">
        <v>2006</v>
      </c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6" t="s">
        <v>51</v>
      </c>
      <c r="CB16" s="74">
        <v>2007</v>
      </c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6" t="s">
        <v>52</v>
      </c>
      <c r="CO16" s="74">
        <v>2008</v>
      </c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6" t="s">
        <v>53</v>
      </c>
      <c r="DB16" s="74">
        <v>2009</v>
      </c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6" t="s">
        <v>54</v>
      </c>
      <c r="DO16" s="74">
        <v>2010</v>
      </c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6" t="s">
        <v>55</v>
      </c>
      <c r="EB16" s="74">
        <v>2011</v>
      </c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6" t="s">
        <v>56</v>
      </c>
      <c r="EO16" s="74">
        <v>2012</v>
      </c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6" t="s">
        <v>57</v>
      </c>
      <c r="FB16" s="74">
        <v>2013</v>
      </c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6" t="s">
        <v>58</v>
      </c>
      <c r="FO16" s="74">
        <v>2014</v>
      </c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6" t="s">
        <v>59</v>
      </c>
      <c r="GB16" s="74">
        <v>2015</v>
      </c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6" t="s">
        <v>60</v>
      </c>
      <c r="GO16" s="74">
        <v>2016</v>
      </c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5" t="s">
        <v>61</v>
      </c>
      <c r="HB16" s="74">
        <v>2017</v>
      </c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5" t="s">
        <v>62</v>
      </c>
      <c r="HO16" s="74">
        <v>2018</v>
      </c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5" t="s">
        <v>63</v>
      </c>
      <c r="IB16" s="74">
        <v>2019</v>
      </c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5" t="s">
        <v>64</v>
      </c>
      <c r="IO16" s="74">
        <v>2020</v>
      </c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5" t="s">
        <v>65</v>
      </c>
      <c r="JB16" s="74">
        <v>2021</v>
      </c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5" t="s">
        <v>66</v>
      </c>
      <c r="JO16" s="74">
        <v>2022</v>
      </c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5" t="s">
        <v>67</v>
      </c>
      <c r="KB16" s="74">
        <f>KB7</f>
        <v>2023</v>
      </c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5" t="s">
        <v>68</v>
      </c>
      <c r="KO16" s="74">
        <f>KO7</f>
        <v>2024</v>
      </c>
      <c r="KP16" s="74"/>
      <c r="KQ16" s="74"/>
      <c r="KR16" s="74"/>
      <c r="KS16" s="74"/>
      <c r="KT16" s="74"/>
      <c r="KU16" s="74"/>
      <c r="KV16" s="74"/>
      <c r="KW16" s="74"/>
      <c r="KX16" s="74"/>
      <c r="KY16" s="74"/>
      <c r="KZ16" s="74"/>
      <c r="LA16" s="75" t="s">
        <v>138</v>
      </c>
    </row>
    <row r="17" spans="1:313" ht="15">
      <c r="A17" s="79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7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7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7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7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7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7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7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7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7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7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7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7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7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7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7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5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5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5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5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5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5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5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5"/>
      <c r="KO17" s="16" t="s">
        <v>69</v>
      </c>
      <c r="KP17" s="16" t="s">
        <v>70</v>
      </c>
      <c r="KQ17" s="16" t="s">
        <v>71</v>
      </c>
      <c r="KR17" s="16" t="s">
        <v>72</v>
      </c>
      <c r="KS17" s="16" t="s">
        <v>73</v>
      </c>
      <c r="KT17" s="16" t="s">
        <v>74</v>
      </c>
      <c r="KU17" s="16" t="s">
        <v>75</v>
      </c>
      <c r="KV17" s="16" t="s">
        <v>76</v>
      </c>
      <c r="KW17" s="16" t="s">
        <v>82</v>
      </c>
      <c r="KX17" s="16" t="s">
        <v>78</v>
      </c>
      <c r="KY17" s="16" t="s">
        <v>79</v>
      </c>
      <c r="KZ17" s="16" t="s">
        <v>80</v>
      </c>
      <c r="LA17" s="75"/>
    </row>
    <row r="18" spans="1:313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>
        <v>2243.5220999999997</v>
      </c>
      <c r="KT18" s="18">
        <v>2197.9746000000005</v>
      </c>
      <c r="KU18" s="18">
        <v>2562.11</v>
      </c>
      <c r="KV18" s="18">
        <v>2301.0096799999997</v>
      </c>
      <c r="KW18" s="18">
        <v>2394.2789199999997</v>
      </c>
      <c r="KX18" s="18"/>
      <c r="KY18" s="18"/>
      <c r="KZ18" s="18"/>
      <c r="LA18" s="18">
        <f>+SUM(KO18:KZ18)</f>
        <v>19898.473430000002</v>
      </c>
    </row>
    <row r="19" spans="1:313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>
        <v>14019.288759999999</v>
      </c>
      <c r="KT19" s="18">
        <v>14760.119690000003</v>
      </c>
      <c r="KU19" s="18">
        <v>16605.64</v>
      </c>
      <c r="KV19" s="18">
        <v>16793.151950000003</v>
      </c>
      <c r="KW19" s="18">
        <v>18995.255090000002</v>
      </c>
      <c r="KX19" s="18"/>
      <c r="KY19" s="18"/>
      <c r="KZ19" s="18"/>
      <c r="LA19" s="18">
        <f>+SUM(KO19:KZ19)</f>
        <v>140714.94807000001</v>
      </c>
    </row>
    <row r="20" spans="1:313" s="21" customFormat="1" ht="15">
      <c r="A20" s="19" t="s">
        <v>86</v>
      </c>
      <c r="B20" s="20">
        <f t="shared" ref="B20:BR20" si="6">SUM(B18:B19)</f>
        <v>8168</v>
      </c>
      <c r="C20" s="20">
        <f t="shared" si="6"/>
        <v>7069</v>
      </c>
      <c r="D20" s="20">
        <f t="shared" si="6"/>
        <v>7020</v>
      </c>
      <c r="E20" s="20">
        <f t="shared" si="6"/>
        <v>7295</v>
      </c>
      <c r="F20" s="20">
        <f t="shared" si="6"/>
        <v>6881</v>
      </c>
      <c r="G20" s="20">
        <f t="shared" si="6"/>
        <v>6801</v>
      </c>
      <c r="H20" s="20">
        <f t="shared" si="6"/>
        <v>8412</v>
      </c>
      <c r="I20" s="20">
        <f t="shared" si="6"/>
        <v>9050.1709999999985</v>
      </c>
      <c r="J20" s="20">
        <f t="shared" si="6"/>
        <v>10449.496999999999</v>
      </c>
      <c r="K20" s="20">
        <f t="shared" si="6"/>
        <v>14351.436</v>
      </c>
      <c r="L20" s="20">
        <f t="shared" si="6"/>
        <v>11040.670999999998</v>
      </c>
      <c r="M20" s="20">
        <f t="shared" si="6"/>
        <v>17711.885000000002</v>
      </c>
      <c r="N20" s="20">
        <f t="shared" si="6"/>
        <v>114249.66</v>
      </c>
      <c r="O20" s="20">
        <f t="shared" si="6"/>
        <v>11031.76</v>
      </c>
      <c r="P20" s="20">
        <f t="shared" si="6"/>
        <v>8132.8600000000006</v>
      </c>
      <c r="Q20" s="20">
        <f t="shared" si="6"/>
        <v>8285.4</v>
      </c>
      <c r="R20" s="20">
        <f t="shared" si="6"/>
        <v>7563.2300000000005</v>
      </c>
      <c r="S20" s="20">
        <f t="shared" si="6"/>
        <v>7608.7300000000005</v>
      </c>
      <c r="T20" s="20">
        <f t="shared" si="6"/>
        <v>8815.619999999999</v>
      </c>
      <c r="U20" s="20">
        <f t="shared" si="6"/>
        <v>11349.39</v>
      </c>
      <c r="V20" s="20">
        <f t="shared" si="6"/>
        <v>10493.060000000001</v>
      </c>
      <c r="W20" s="20">
        <f t="shared" si="6"/>
        <v>13254.88</v>
      </c>
      <c r="X20" s="20">
        <f t="shared" si="6"/>
        <v>16602.48</v>
      </c>
      <c r="Y20" s="20">
        <f t="shared" si="6"/>
        <v>16782.16</v>
      </c>
      <c r="Z20" s="20">
        <f t="shared" si="6"/>
        <v>16756.72</v>
      </c>
      <c r="AA20" s="20">
        <f t="shared" si="6"/>
        <v>136676.29</v>
      </c>
      <c r="AB20" s="20">
        <f t="shared" si="6"/>
        <v>14473.069999999998</v>
      </c>
      <c r="AC20" s="20">
        <f t="shared" si="6"/>
        <v>9467.8100000000013</v>
      </c>
      <c r="AD20" s="20">
        <f t="shared" si="6"/>
        <v>8852.39</v>
      </c>
      <c r="AE20" s="20">
        <f t="shared" si="6"/>
        <v>6889.01</v>
      </c>
      <c r="AF20" s="20">
        <f t="shared" si="6"/>
        <v>8401.57</v>
      </c>
      <c r="AG20" s="20">
        <f t="shared" si="6"/>
        <v>11285.55896</v>
      </c>
      <c r="AH20" s="20">
        <f t="shared" si="6"/>
        <v>13224.146910000001</v>
      </c>
      <c r="AI20" s="20">
        <f t="shared" si="6"/>
        <v>13804.05377</v>
      </c>
      <c r="AJ20" s="20">
        <f t="shared" si="6"/>
        <v>13601.417729999999</v>
      </c>
      <c r="AK20" s="20">
        <f t="shared" si="6"/>
        <v>17484.486799999999</v>
      </c>
      <c r="AL20" s="20">
        <f t="shared" si="6"/>
        <v>16587.304960000001</v>
      </c>
      <c r="AM20" s="20">
        <f t="shared" si="6"/>
        <v>22281.904259999999</v>
      </c>
      <c r="AN20" s="20">
        <f t="shared" si="6"/>
        <v>156352.72339</v>
      </c>
      <c r="AO20" s="20">
        <f t="shared" si="6"/>
        <v>15117.766449999999</v>
      </c>
      <c r="AP20" s="20">
        <f t="shared" si="6"/>
        <v>9421.7756149743782</v>
      </c>
      <c r="AQ20" s="20">
        <f t="shared" si="6"/>
        <v>11045.765355025622</v>
      </c>
      <c r="AR20" s="20">
        <f t="shared" si="6"/>
        <v>9734.1176900000028</v>
      </c>
      <c r="AS20" s="20">
        <f t="shared" si="6"/>
        <v>9827.5581300000013</v>
      </c>
      <c r="AT20" s="20">
        <f t="shared" si="6"/>
        <v>11579.66008</v>
      </c>
      <c r="AU20" s="20">
        <f t="shared" si="6"/>
        <v>12051.13138000001</v>
      </c>
      <c r="AV20" s="20">
        <f t="shared" si="6"/>
        <v>16774.313569999998</v>
      </c>
      <c r="AW20" s="20">
        <f t="shared" si="6"/>
        <v>18036.783319999999</v>
      </c>
      <c r="AX20" s="20">
        <f t="shared" si="6"/>
        <v>17323.16102</v>
      </c>
      <c r="AY20" s="20">
        <f t="shared" si="6"/>
        <v>20336.714950000001</v>
      </c>
      <c r="AZ20" s="20">
        <f t="shared" si="6"/>
        <v>20289.543470000001</v>
      </c>
      <c r="BA20" s="20">
        <f t="shared" si="6"/>
        <v>171538.29102999999</v>
      </c>
      <c r="BB20" s="20">
        <f t="shared" si="6"/>
        <v>13401.98910999999</v>
      </c>
      <c r="BC20" s="20">
        <f t="shared" si="6"/>
        <v>10510.36695</v>
      </c>
      <c r="BD20" s="20">
        <f t="shared" si="6"/>
        <v>12233.502410000001</v>
      </c>
      <c r="BE20" s="20">
        <f t="shared" si="6"/>
        <v>10896.29797</v>
      </c>
      <c r="BF20" s="20">
        <f t="shared" si="6"/>
        <v>10494.715660000002</v>
      </c>
      <c r="BG20" s="20">
        <f t="shared" si="6"/>
        <v>13245.701019999999</v>
      </c>
      <c r="BH20" s="20">
        <f t="shared" si="6"/>
        <v>17063.409319999999</v>
      </c>
      <c r="BI20" s="20">
        <f t="shared" si="6"/>
        <v>14064.950570000001</v>
      </c>
      <c r="BJ20" s="20">
        <f t="shared" si="6"/>
        <v>18233.965550000001</v>
      </c>
      <c r="BK20" s="20">
        <f t="shared" si="6"/>
        <v>18626.572990000001</v>
      </c>
      <c r="BL20" s="20">
        <f t="shared" si="6"/>
        <v>17309.839360000002</v>
      </c>
      <c r="BM20" s="20">
        <f t="shared" si="6"/>
        <v>20980.465860000004</v>
      </c>
      <c r="BN20" s="20">
        <f t="shared" si="6"/>
        <v>177061.77676999997</v>
      </c>
      <c r="BO20" s="20">
        <f t="shared" si="6"/>
        <v>13321.798320000002</v>
      </c>
      <c r="BP20" s="20">
        <f t="shared" si="6"/>
        <v>11482.2451</v>
      </c>
      <c r="BQ20" s="20">
        <f t="shared" si="6"/>
        <v>13694.448359999999</v>
      </c>
      <c r="BR20" s="20">
        <f t="shared" si="6"/>
        <v>13252.741300000002</v>
      </c>
      <c r="BS20" s="20">
        <f t="shared" ref="BS20:ED20" si="7">SUM(BS18:BS19)</f>
        <v>10936.506940000001</v>
      </c>
      <c r="BT20" s="20">
        <f t="shared" si="7"/>
        <v>13872.92777</v>
      </c>
      <c r="BU20" s="20">
        <f t="shared" si="7"/>
        <v>16932.600000000002</v>
      </c>
      <c r="BV20" s="20">
        <f t="shared" si="7"/>
        <v>18583.660000000003</v>
      </c>
      <c r="BW20" s="20">
        <f t="shared" si="7"/>
        <v>21873.039999999997</v>
      </c>
      <c r="BX20" s="20">
        <f t="shared" si="7"/>
        <v>21737.141819999997</v>
      </c>
      <c r="BY20" s="20">
        <f t="shared" si="7"/>
        <v>20261.348869999998</v>
      </c>
      <c r="BZ20" s="20">
        <f t="shared" si="7"/>
        <v>20981.694439999999</v>
      </c>
      <c r="CA20" s="20">
        <f t="shared" si="7"/>
        <v>196930.15291999999</v>
      </c>
      <c r="CB20" s="20">
        <f t="shared" si="7"/>
        <v>16311</v>
      </c>
      <c r="CC20" s="20">
        <f t="shared" si="7"/>
        <v>12375</v>
      </c>
      <c r="CD20" s="20">
        <f t="shared" si="7"/>
        <v>14342</v>
      </c>
      <c r="CE20" s="20">
        <f t="shared" si="7"/>
        <v>13269</v>
      </c>
      <c r="CF20" s="20">
        <f t="shared" si="7"/>
        <v>14435</v>
      </c>
      <c r="CG20" s="20">
        <f t="shared" si="7"/>
        <v>15522</v>
      </c>
      <c r="CH20" s="20">
        <f t="shared" si="7"/>
        <v>19831</v>
      </c>
      <c r="CI20" s="20">
        <f t="shared" si="7"/>
        <v>20299</v>
      </c>
      <c r="CJ20" s="20">
        <f t="shared" si="7"/>
        <v>26407</v>
      </c>
      <c r="CK20" s="20">
        <f t="shared" si="7"/>
        <v>23652</v>
      </c>
      <c r="CL20" s="20">
        <f t="shared" si="7"/>
        <v>23183</v>
      </c>
      <c r="CM20" s="20">
        <f t="shared" si="7"/>
        <v>25744</v>
      </c>
      <c r="CN20" s="20">
        <f t="shared" si="7"/>
        <v>225370</v>
      </c>
      <c r="CO20" s="20">
        <f t="shared" si="7"/>
        <v>20979</v>
      </c>
      <c r="CP20" s="20">
        <f t="shared" si="7"/>
        <v>16398</v>
      </c>
      <c r="CQ20" s="20">
        <f t="shared" si="7"/>
        <v>17779</v>
      </c>
      <c r="CR20" s="20">
        <f t="shared" si="7"/>
        <v>16742</v>
      </c>
      <c r="CS20" s="20">
        <f t="shared" si="7"/>
        <v>16163</v>
      </c>
      <c r="CT20" s="20">
        <f t="shared" si="7"/>
        <v>17120</v>
      </c>
      <c r="CU20" s="20">
        <f t="shared" si="7"/>
        <v>22011</v>
      </c>
      <c r="CV20" s="20">
        <f t="shared" si="7"/>
        <v>21443</v>
      </c>
      <c r="CW20" s="20">
        <f t="shared" si="7"/>
        <v>22752</v>
      </c>
      <c r="CX20" s="20">
        <f t="shared" si="7"/>
        <v>22302</v>
      </c>
      <c r="CY20" s="20">
        <f t="shared" si="7"/>
        <v>23570</v>
      </c>
      <c r="CZ20" s="20">
        <f t="shared" si="7"/>
        <v>21853</v>
      </c>
      <c r="DA20" s="20">
        <f t="shared" si="7"/>
        <v>239112</v>
      </c>
      <c r="DB20" s="20">
        <f t="shared" si="7"/>
        <v>17560</v>
      </c>
      <c r="DC20" s="20">
        <f t="shared" si="7"/>
        <v>11719</v>
      </c>
      <c r="DD20" s="20">
        <f t="shared" si="7"/>
        <v>14270</v>
      </c>
      <c r="DE20" s="20">
        <f t="shared" si="7"/>
        <v>15910</v>
      </c>
      <c r="DF20" s="20">
        <f t="shared" si="7"/>
        <v>14523</v>
      </c>
      <c r="DG20" s="20">
        <f t="shared" si="7"/>
        <v>17273</v>
      </c>
      <c r="DH20" s="20">
        <f t="shared" si="7"/>
        <v>20838</v>
      </c>
      <c r="DI20" s="20">
        <f t="shared" si="7"/>
        <v>21606</v>
      </c>
      <c r="DJ20" s="20">
        <f t="shared" si="7"/>
        <v>24420</v>
      </c>
      <c r="DK20" s="20">
        <f t="shared" si="7"/>
        <v>25524</v>
      </c>
      <c r="DL20" s="20">
        <f t="shared" si="7"/>
        <v>24653</v>
      </c>
      <c r="DM20" s="20">
        <f t="shared" si="7"/>
        <v>24076</v>
      </c>
      <c r="DN20" s="20">
        <f t="shared" si="7"/>
        <v>232372</v>
      </c>
      <c r="DO20" s="20">
        <f t="shared" si="7"/>
        <v>18869</v>
      </c>
      <c r="DP20" s="20">
        <f t="shared" si="7"/>
        <v>15288</v>
      </c>
      <c r="DQ20" s="20">
        <f t="shared" si="7"/>
        <v>18952</v>
      </c>
      <c r="DR20" s="20">
        <f t="shared" si="7"/>
        <v>17673</v>
      </c>
      <c r="DS20" s="20">
        <f t="shared" si="7"/>
        <v>21944</v>
      </c>
      <c r="DT20" s="20">
        <f t="shared" si="7"/>
        <v>20868</v>
      </c>
      <c r="DU20" s="20">
        <f t="shared" si="7"/>
        <v>23721</v>
      </c>
      <c r="DV20" s="20">
        <f t="shared" si="7"/>
        <v>24009</v>
      </c>
      <c r="DW20" s="20">
        <f t="shared" si="7"/>
        <v>28336</v>
      </c>
      <c r="DX20" s="20">
        <f t="shared" si="7"/>
        <v>26849</v>
      </c>
      <c r="DY20" s="20">
        <f t="shared" si="7"/>
        <v>26736</v>
      </c>
      <c r="DZ20" s="20">
        <f t="shared" si="7"/>
        <v>28549</v>
      </c>
      <c r="EA20" s="20">
        <f t="shared" si="7"/>
        <v>271794</v>
      </c>
      <c r="EB20" s="20">
        <f t="shared" si="7"/>
        <v>20045</v>
      </c>
      <c r="EC20" s="20">
        <f t="shared" si="7"/>
        <v>18128</v>
      </c>
      <c r="ED20" s="20">
        <f t="shared" si="7"/>
        <v>20614</v>
      </c>
      <c r="EE20" s="20">
        <f t="shared" ref="EE20:GP20" si="8">SUM(EE18:EE19)</f>
        <v>20957</v>
      </c>
      <c r="EF20" s="20">
        <f t="shared" si="8"/>
        <v>20895</v>
      </c>
      <c r="EG20" s="20">
        <f t="shared" si="8"/>
        <v>22790</v>
      </c>
      <c r="EH20" s="20">
        <f t="shared" si="8"/>
        <v>25823</v>
      </c>
      <c r="EI20" s="20">
        <f t="shared" si="8"/>
        <v>24310</v>
      </c>
      <c r="EJ20" s="20">
        <f t="shared" si="8"/>
        <v>29115</v>
      </c>
      <c r="EK20" s="20">
        <f t="shared" si="8"/>
        <v>28681</v>
      </c>
      <c r="EL20" s="20">
        <f t="shared" si="8"/>
        <v>27955</v>
      </c>
      <c r="EM20" s="20">
        <f t="shared" si="8"/>
        <v>27329</v>
      </c>
      <c r="EN20" s="20">
        <f t="shared" si="8"/>
        <v>286642</v>
      </c>
      <c r="EO20" s="20">
        <f t="shared" si="8"/>
        <v>21337</v>
      </c>
      <c r="EP20" s="20">
        <f t="shared" si="8"/>
        <v>15862</v>
      </c>
      <c r="EQ20" s="20">
        <f t="shared" si="8"/>
        <v>20399</v>
      </c>
      <c r="ER20" s="20">
        <f t="shared" si="8"/>
        <v>20153</v>
      </c>
      <c r="ES20" s="20">
        <f t="shared" si="8"/>
        <v>22120</v>
      </c>
      <c r="ET20" s="20">
        <f t="shared" si="8"/>
        <v>23641</v>
      </c>
      <c r="EU20" s="20">
        <f t="shared" si="8"/>
        <v>25440</v>
      </c>
      <c r="EV20" s="20">
        <f t="shared" si="8"/>
        <v>27106</v>
      </c>
      <c r="EW20" s="20">
        <f t="shared" si="8"/>
        <v>28801</v>
      </c>
      <c r="EX20" s="20">
        <f t="shared" si="8"/>
        <v>28478</v>
      </c>
      <c r="EY20" s="20">
        <f t="shared" si="8"/>
        <v>29887</v>
      </c>
      <c r="EZ20" s="20">
        <f t="shared" si="8"/>
        <v>30451</v>
      </c>
      <c r="FA20" s="20">
        <f t="shared" si="8"/>
        <v>293675</v>
      </c>
      <c r="FB20" s="20">
        <f t="shared" si="8"/>
        <v>23249</v>
      </c>
      <c r="FC20" s="20">
        <f t="shared" si="8"/>
        <v>18612</v>
      </c>
      <c r="FD20" s="20">
        <f t="shared" si="8"/>
        <v>19839</v>
      </c>
      <c r="FE20" s="20">
        <f t="shared" si="8"/>
        <v>20210</v>
      </c>
      <c r="FF20" s="20">
        <f t="shared" si="8"/>
        <v>23388</v>
      </c>
      <c r="FG20" s="20">
        <f t="shared" si="8"/>
        <v>22585</v>
      </c>
      <c r="FH20" s="20">
        <f t="shared" si="8"/>
        <v>23356</v>
      </c>
      <c r="FI20" s="20">
        <f t="shared" si="8"/>
        <v>27131</v>
      </c>
      <c r="FJ20" s="20">
        <f t="shared" si="8"/>
        <v>29545</v>
      </c>
      <c r="FK20" s="20">
        <f t="shared" si="8"/>
        <v>30242</v>
      </c>
      <c r="FL20" s="20">
        <f t="shared" si="8"/>
        <v>28373</v>
      </c>
      <c r="FM20" s="20">
        <f t="shared" si="8"/>
        <v>29986</v>
      </c>
      <c r="FN20" s="20">
        <f t="shared" si="8"/>
        <v>296516</v>
      </c>
      <c r="FO20" s="20">
        <f t="shared" si="8"/>
        <v>24311</v>
      </c>
      <c r="FP20" s="20">
        <f t="shared" si="8"/>
        <v>15876</v>
      </c>
      <c r="FQ20" s="20">
        <f t="shared" si="8"/>
        <v>20648</v>
      </c>
      <c r="FR20" s="20">
        <f t="shared" si="8"/>
        <v>23449</v>
      </c>
      <c r="FS20" s="20">
        <f t="shared" si="8"/>
        <v>22778</v>
      </c>
      <c r="FT20" s="20">
        <f t="shared" si="8"/>
        <v>23524</v>
      </c>
      <c r="FU20" s="20">
        <f t="shared" si="8"/>
        <v>26508</v>
      </c>
      <c r="FV20" s="20">
        <f t="shared" si="8"/>
        <v>26693</v>
      </c>
      <c r="FW20" s="20">
        <f t="shared" si="8"/>
        <v>29274</v>
      </c>
      <c r="FX20" s="20">
        <f t="shared" si="8"/>
        <v>31263</v>
      </c>
      <c r="FY20" s="20">
        <f t="shared" si="8"/>
        <v>27335</v>
      </c>
      <c r="FZ20" s="20">
        <f t="shared" si="8"/>
        <v>30748</v>
      </c>
      <c r="GA20" s="20">
        <f t="shared" si="8"/>
        <v>302407</v>
      </c>
      <c r="GB20" s="20">
        <f t="shared" si="8"/>
        <v>24185.353489999998</v>
      </c>
      <c r="GC20" s="20">
        <f t="shared" si="8"/>
        <v>19093.523159999997</v>
      </c>
      <c r="GD20" s="20">
        <f t="shared" si="8"/>
        <v>21430.915130000001</v>
      </c>
      <c r="GE20" s="20">
        <f t="shared" si="8"/>
        <v>22038.055999999997</v>
      </c>
      <c r="GF20" s="20">
        <f t="shared" si="8"/>
        <v>21547.507180000001</v>
      </c>
      <c r="GG20" s="20">
        <f t="shared" si="8"/>
        <v>22637.51902</v>
      </c>
      <c r="GH20" s="20">
        <f t="shared" si="8"/>
        <v>24453.855050000006</v>
      </c>
      <c r="GI20" s="20">
        <f t="shared" si="8"/>
        <v>27301.789849999997</v>
      </c>
      <c r="GJ20" s="20">
        <f t="shared" si="8"/>
        <v>30365.465909999999</v>
      </c>
      <c r="GK20" s="20">
        <f t="shared" si="8"/>
        <v>29429.708630000001</v>
      </c>
      <c r="GL20" s="20">
        <f t="shared" si="8"/>
        <v>28965.101560000003</v>
      </c>
      <c r="GM20" s="20">
        <f t="shared" si="8"/>
        <v>29237.032799999997</v>
      </c>
      <c r="GN20" s="20">
        <f t="shared" si="8"/>
        <v>300685.82777999999</v>
      </c>
      <c r="GO20" s="20">
        <f t="shared" si="8"/>
        <v>24427.723969999995</v>
      </c>
      <c r="GP20" s="20">
        <f t="shared" si="8"/>
        <v>18085.048990000007</v>
      </c>
      <c r="GQ20" s="20">
        <f t="shared" ref="GQ20:IN20" si="9">SUM(GQ18:GQ19)</f>
        <v>18635.46931</v>
      </c>
      <c r="GR20" s="20">
        <f t="shared" si="9"/>
        <v>20697.836650000001</v>
      </c>
      <c r="GS20" s="20">
        <f t="shared" si="9"/>
        <v>20466.035599999999</v>
      </c>
      <c r="GT20" s="20">
        <f t="shared" si="9"/>
        <v>20193.733680000005</v>
      </c>
      <c r="GU20" s="20">
        <f t="shared" si="9"/>
        <v>24372.590859999997</v>
      </c>
      <c r="GV20" s="20">
        <f t="shared" si="9"/>
        <v>25847.441969999996</v>
      </c>
      <c r="GW20" s="20">
        <f t="shared" si="9"/>
        <v>27478.814490000001</v>
      </c>
      <c r="GX20" s="20">
        <f t="shared" si="9"/>
        <v>29287.469380000002</v>
      </c>
      <c r="GY20" s="20">
        <f t="shared" si="9"/>
        <v>28180.099280000002</v>
      </c>
      <c r="GZ20" s="20">
        <f t="shared" si="9"/>
        <v>30153.807209999999</v>
      </c>
      <c r="HA20" s="20">
        <f t="shared" si="9"/>
        <v>287826.07139</v>
      </c>
      <c r="HB20" s="20">
        <f t="shared" si="9"/>
        <v>25217.20175</v>
      </c>
      <c r="HC20" s="20">
        <f t="shared" si="9"/>
        <v>17161.534670000001</v>
      </c>
      <c r="HD20" s="20">
        <f t="shared" si="9"/>
        <v>18465.946309999999</v>
      </c>
      <c r="HE20" s="20">
        <f t="shared" si="9"/>
        <v>20588.290870000004</v>
      </c>
      <c r="HF20" s="20">
        <f t="shared" si="9"/>
        <v>21339.109879999996</v>
      </c>
      <c r="HG20" s="20">
        <f t="shared" si="9"/>
        <v>19909.23098</v>
      </c>
      <c r="HH20" s="20">
        <f t="shared" si="9"/>
        <v>23647.647090000002</v>
      </c>
      <c r="HI20" s="20">
        <f t="shared" si="9"/>
        <v>25654.829570000002</v>
      </c>
      <c r="HJ20" s="20">
        <f t="shared" si="9"/>
        <v>27565.4434</v>
      </c>
      <c r="HK20" s="20">
        <f t="shared" si="9"/>
        <v>29514.962759999999</v>
      </c>
      <c r="HL20" s="20">
        <f t="shared" si="9"/>
        <v>26842.580020000001</v>
      </c>
      <c r="HM20" s="20">
        <f t="shared" si="9"/>
        <v>27795.675909999998</v>
      </c>
      <c r="HN20" s="20">
        <f t="shared" si="9"/>
        <v>283702.45321000007</v>
      </c>
      <c r="HO20" s="20">
        <f t="shared" si="9"/>
        <v>24914.846160000001</v>
      </c>
      <c r="HP20" s="20">
        <f t="shared" si="9"/>
        <v>17593.913189999999</v>
      </c>
      <c r="HQ20" s="20">
        <f t="shared" si="9"/>
        <v>23274.974510000004</v>
      </c>
      <c r="HR20" s="20">
        <f t="shared" si="9"/>
        <v>21700.88798</v>
      </c>
      <c r="HS20" s="20">
        <f t="shared" si="9"/>
        <v>22356.823519999998</v>
      </c>
      <c r="HT20" s="20">
        <f t="shared" si="9"/>
        <v>21555.093939999999</v>
      </c>
      <c r="HU20" s="20">
        <f t="shared" si="9"/>
        <v>24566.160720000003</v>
      </c>
      <c r="HV20" s="20">
        <f t="shared" si="9"/>
        <v>24102.486010000001</v>
      </c>
      <c r="HW20" s="20">
        <f t="shared" si="9"/>
        <v>25487.92193</v>
      </c>
      <c r="HX20" s="20">
        <f t="shared" si="9"/>
        <v>27401.332000000002</v>
      </c>
      <c r="HY20" s="20">
        <f t="shared" si="9"/>
        <v>25811.943000000003</v>
      </c>
      <c r="HZ20" s="20">
        <f t="shared" si="9"/>
        <v>26870.202999999998</v>
      </c>
      <c r="IA20" s="20">
        <f t="shared" si="9"/>
        <v>285636.58596</v>
      </c>
      <c r="IB20" s="20">
        <f t="shared" si="9"/>
        <v>23856.67655</v>
      </c>
      <c r="IC20" s="20">
        <f t="shared" si="9"/>
        <v>17725.590330000003</v>
      </c>
      <c r="ID20" s="20">
        <f t="shared" si="9"/>
        <v>20947.686739999997</v>
      </c>
      <c r="IE20" s="20">
        <f t="shared" si="9"/>
        <v>19981.29723</v>
      </c>
      <c r="IF20" s="20">
        <f t="shared" si="9"/>
        <v>20463.275099999999</v>
      </c>
      <c r="IG20" s="20">
        <f t="shared" si="9"/>
        <v>20725.070979999997</v>
      </c>
      <c r="IH20" s="20">
        <f t="shared" si="9"/>
        <v>24083.011590000002</v>
      </c>
      <c r="II20" s="20">
        <f t="shared" si="9"/>
        <v>23592.694490000002</v>
      </c>
      <c r="IJ20" s="20">
        <f t="shared" si="9"/>
        <v>24947.172070000001</v>
      </c>
      <c r="IK20" s="20">
        <f t="shared" si="9"/>
        <v>24532.323489999999</v>
      </c>
      <c r="IL20" s="20">
        <f t="shared" si="9"/>
        <v>24750.676309999999</v>
      </c>
      <c r="IM20" s="20">
        <f t="shared" si="9"/>
        <v>25720.677500000002</v>
      </c>
      <c r="IN20" s="20">
        <f t="shared" si="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0">SUM(IR18:IR19)</f>
        <v>8602.69715</v>
      </c>
      <c r="IS20" s="20">
        <f t="shared" si="10"/>
        <v>12589.44961</v>
      </c>
      <c r="IT20" s="20">
        <f t="shared" si="10"/>
        <v>12882.0062</v>
      </c>
      <c r="IU20" s="20">
        <f t="shared" si="10"/>
        <v>14114.76957</v>
      </c>
      <c r="IV20" s="20">
        <f t="shared" si="10"/>
        <v>14866.890989999998</v>
      </c>
      <c r="IW20" s="20">
        <f t="shared" si="10"/>
        <v>15634.551020000003</v>
      </c>
      <c r="IX20" s="20">
        <f t="shared" si="10"/>
        <v>18645.593270000001</v>
      </c>
      <c r="IY20" s="20">
        <f t="shared" si="10"/>
        <v>18456.647079999999</v>
      </c>
      <c r="IZ20" s="20">
        <f t="shared" si="10"/>
        <v>18421.842349999999</v>
      </c>
      <c r="JA20" s="20">
        <f>+SUM(IO20:IZ20)</f>
        <v>190365.06051000001</v>
      </c>
      <c r="JB20" s="20">
        <f t="shared" si="10"/>
        <v>19337.744649999997</v>
      </c>
      <c r="JC20" s="20">
        <f t="shared" si="10"/>
        <v>14269.310320000001</v>
      </c>
      <c r="JD20" s="20">
        <f t="shared" si="10"/>
        <v>17750.864880000001</v>
      </c>
      <c r="JE20" s="20">
        <f t="shared" si="10"/>
        <v>16640.987450000001</v>
      </c>
      <c r="JF20" s="20">
        <f t="shared" si="10"/>
        <v>17384.82488</v>
      </c>
      <c r="JG20" s="20">
        <f t="shared" si="10"/>
        <v>17335.03687</v>
      </c>
      <c r="JH20" s="20">
        <f t="shared" si="10"/>
        <v>19634.585459999998</v>
      </c>
      <c r="JI20" s="20">
        <f t="shared" si="10"/>
        <v>17711.4607</v>
      </c>
      <c r="JJ20" s="20">
        <f t="shared" si="10"/>
        <v>19380.450679999998</v>
      </c>
      <c r="JK20" s="20">
        <f t="shared" si="10"/>
        <v>19464.080450000001</v>
      </c>
      <c r="JL20" s="20">
        <f t="shared" si="10"/>
        <v>19343.683359999999</v>
      </c>
      <c r="JM20" s="20">
        <f t="shared" si="10"/>
        <v>20949.807369999995</v>
      </c>
      <c r="JN20" s="20">
        <f t="shared" si="10"/>
        <v>219202.83706999998</v>
      </c>
      <c r="JO20" s="20">
        <f t="shared" si="10"/>
        <v>18263.232350000002</v>
      </c>
      <c r="JP20" s="20">
        <f t="shared" si="10"/>
        <v>16268.92038</v>
      </c>
      <c r="JQ20" s="20">
        <f t="shared" si="10"/>
        <v>18353.064340000001</v>
      </c>
      <c r="JR20" s="20">
        <f t="shared" si="10"/>
        <v>17542.359270000001</v>
      </c>
      <c r="JS20" s="20">
        <f t="shared" si="10"/>
        <v>16744.68952</v>
      </c>
      <c r="JT20" s="20">
        <f t="shared" si="10"/>
        <v>16844.681570000001</v>
      </c>
      <c r="JU20" s="20">
        <f t="shared" si="10"/>
        <v>17917.636980000003</v>
      </c>
      <c r="JV20" s="20">
        <f t="shared" si="10"/>
        <v>18633.879999999997</v>
      </c>
      <c r="JW20" s="20">
        <f t="shared" si="10"/>
        <v>18087.495999999999</v>
      </c>
      <c r="JX20" s="20">
        <f t="shared" si="10"/>
        <v>19855.715</v>
      </c>
      <c r="JY20" s="20">
        <f t="shared" si="10"/>
        <v>20619.802069999994</v>
      </c>
      <c r="JZ20" s="20">
        <f t="shared" si="10"/>
        <v>19435.348200000004</v>
      </c>
      <c r="KA20" s="20">
        <f>SUM(KA18:KA19)</f>
        <v>218566.82568000001</v>
      </c>
      <c r="KB20" s="20">
        <f t="shared" ref="KB20:KN20" si="11">SUM(KB18:KB19)</f>
        <v>18413.829719999998</v>
      </c>
      <c r="KC20" s="20">
        <f t="shared" si="11"/>
        <v>15839.108650000002</v>
      </c>
      <c r="KD20" s="20">
        <f t="shared" si="11"/>
        <v>19457.356340000002</v>
      </c>
      <c r="KE20" s="20">
        <f t="shared" si="11"/>
        <v>17922.427469999999</v>
      </c>
      <c r="KF20" s="20">
        <f t="shared" si="11"/>
        <v>15834.450320000002</v>
      </c>
      <c r="KG20" s="20">
        <f t="shared" si="11"/>
        <v>14446.253569999997</v>
      </c>
      <c r="KH20" s="20">
        <f t="shared" si="11"/>
        <v>18392.819499999998</v>
      </c>
      <c r="KI20" s="20">
        <f t="shared" si="11"/>
        <v>17075.750119999997</v>
      </c>
      <c r="KJ20" s="20">
        <f t="shared" si="11"/>
        <v>17017.39675</v>
      </c>
      <c r="KK20" s="20">
        <f t="shared" si="11"/>
        <v>20550.48</v>
      </c>
      <c r="KL20" s="20">
        <f t="shared" si="11"/>
        <v>18496.393739999996</v>
      </c>
      <c r="KM20" s="20">
        <f t="shared" si="11"/>
        <v>20328.273760000004</v>
      </c>
      <c r="KN20" s="20">
        <f t="shared" si="11"/>
        <v>213774.53994000002</v>
      </c>
      <c r="KO20" s="20">
        <f t="shared" ref="KO20:LA20" si="12">SUM(KO18:KO19)</f>
        <v>19101.283909999998</v>
      </c>
      <c r="KP20" s="20">
        <f t="shared" si="12"/>
        <v>15846.16496</v>
      </c>
      <c r="KQ20" s="20">
        <f t="shared" si="12"/>
        <v>16417</v>
      </c>
      <c r="KR20" s="20">
        <f t="shared" si="12"/>
        <v>16376.621840000002</v>
      </c>
      <c r="KS20" s="20">
        <f t="shared" si="12"/>
        <v>16262.81086</v>
      </c>
      <c r="KT20" s="20">
        <f t="shared" si="12"/>
        <v>16958.094290000005</v>
      </c>
      <c r="KU20" s="20">
        <f t="shared" si="12"/>
        <v>19167.75</v>
      </c>
      <c r="KV20" s="20">
        <f t="shared" si="12"/>
        <v>19094.161630000002</v>
      </c>
      <c r="KW20" s="20">
        <f t="shared" si="12"/>
        <v>21389.534010000003</v>
      </c>
      <c r="KX20" s="20">
        <f t="shared" si="12"/>
        <v>0</v>
      </c>
      <c r="KY20" s="20">
        <f t="shared" si="12"/>
        <v>0</v>
      </c>
      <c r="KZ20" s="20">
        <f t="shared" si="12"/>
        <v>0</v>
      </c>
      <c r="LA20" s="20">
        <f t="shared" si="12"/>
        <v>160613.42150000003</v>
      </c>
    </row>
    <row r="21" spans="1:313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13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13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13" ht="15">
      <c r="A24" s="78" t="s">
        <v>45</v>
      </c>
      <c r="B24" s="74">
        <v>2001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6" t="s">
        <v>46</v>
      </c>
      <c r="O24" s="74">
        <v>2002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6" t="s">
        <v>47</v>
      </c>
      <c r="AB24" s="74">
        <v>2003</v>
      </c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6" t="s">
        <v>48</v>
      </c>
      <c r="AO24" s="74">
        <v>2004</v>
      </c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6" t="s">
        <v>49</v>
      </c>
      <c r="BB24" s="74">
        <v>2005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6" t="s">
        <v>50</v>
      </c>
      <c r="BO24" s="74">
        <v>2006</v>
      </c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6" t="s">
        <v>51</v>
      </c>
      <c r="CB24" s="74">
        <v>2007</v>
      </c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6" t="s">
        <v>52</v>
      </c>
      <c r="CO24" s="74">
        <v>2008</v>
      </c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6" t="s">
        <v>53</v>
      </c>
      <c r="DB24" s="74">
        <v>2009</v>
      </c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6" t="s">
        <v>54</v>
      </c>
      <c r="DO24" s="74">
        <v>2010</v>
      </c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6" t="s">
        <v>55</v>
      </c>
      <c r="EB24" s="74">
        <v>2011</v>
      </c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6" t="s">
        <v>56</v>
      </c>
      <c r="EO24" s="74">
        <v>2012</v>
      </c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6" t="s">
        <v>57</v>
      </c>
      <c r="FB24" s="74">
        <v>2013</v>
      </c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6" t="s">
        <v>58</v>
      </c>
      <c r="FO24" s="74">
        <v>2014</v>
      </c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6" t="s">
        <v>59</v>
      </c>
      <c r="GB24" s="74">
        <v>2015</v>
      </c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6" t="s">
        <v>60</v>
      </c>
      <c r="GO24" s="74">
        <v>2016</v>
      </c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5" t="s">
        <v>61</v>
      </c>
      <c r="HB24" s="74">
        <v>2017</v>
      </c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5" t="s">
        <v>62</v>
      </c>
      <c r="HO24" s="74">
        <v>2018</v>
      </c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5" t="s">
        <v>63</v>
      </c>
      <c r="IB24" s="74">
        <v>2019</v>
      </c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5" t="s">
        <v>64</v>
      </c>
      <c r="IO24" s="74">
        <v>2020</v>
      </c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5" t="s">
        <v>65</v>
      </c>
      <c r="JB24" s="74">
        <v>2021</v>
      </c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5" t="s">
        <v>66</v>
      </c>
      <c r="JO24" s="74">
        <v>2022</v>
      </c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5" t="s">
        <v>67</v>
      </c>
      <c r="KB24" s="74">
        <f>KB7</f>
        <v>2023</v>
      </c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5" t="s">
        <v>68</v>
      </c>
      <c r="KO24" s="74">
        <f>KO7</f>
        <v>2024</v>
      </c>
      <c r="KP24" s="74"/>
      <c r="KQ24" s="74"/>
      <c r="KR24" s="74"/>
      <c r="KS24" s="74"/>
      <c r="KT24" s="74"/>
      <c r="KU24" s="74"/>
      <c r="KV24" s="74"/>
      <c r="KW24" s="74"/>
      <c r="KX24" s="74"/>
      <c r="KY24" s="74"/>
      <c r="KZ24" s="74"/>
      <c r="LA24" s="75" t="s">
        <v>138</v>
      </c>
    </row>
    <row r="25" spans="1:313" ht="15">
      <c r="A25" s="79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7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7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7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7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7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7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7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7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7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7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7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7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7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7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7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5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5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5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5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5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5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5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5"/>
      <c r="KO25" s="16" t="s">
        <v>69</v>
      </c>
      <c r="KP25" s="16" t="s">
        <v>70</v>
      </c>
      <c r="KQ25" s="16" t="s">
        <v>71</v>
      </c>
      <c r="KR25" s="16" t="s">
        <v>72</v>
      </c>
      <c r="KS25" s="16" t="s">
        <v>73</v>
      </c>
      <c r="KT25" s="16" t="s">
        <v>74</v>
      </c>
      <c r="KU25" s="16" t="s">
        <v>75</v>
      </c>
      <c r="KV25" s="16" t="s">
        <v>76</v>
      </c>
      <c r="KW25" s="16" t="s">
        <v>82</v>
      </c>
      <c r="KX25" s="16" t="s">
        <v>78</v>
      </c>
      <c r="KY25" s="16" t="s">
        <v>79</v>
      </c>
      <c r="KZ25" s="16" t="s">
        <v>80</v>
      </c>
      <c r="LA25" s="75"/>
    </row>
    <row r="26" spans="1:313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>
        <v>9808</v>
      </c>
      <c r="KT26" s="18">
        <v>9463</v>
      </c>
      <c r="KU26" s="18">
        <v>10146</v>
      </c>
      <c r="KV26" s="18">
        <v>10693</v>
      </c>
      <c r="KW26" s="18">
        <v>10233</v>
      </c>
      <c r="KX26" s="18"/>
      <c r="KY26" s="18"/>
      <c r="KZ26" s="18"/>
      <c r="LA26" s="18">
        <f>+SUM(KO26:KZ26)</f>
        <v>86778</v>
      </c>
    </row>
    <row r="27" spans="1:313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>
        <v>5932</v>
      </c>
      <c r="KT27" s="18">
        <v>5791</v>
      </c>
      <c r="KU27" s="18">
        <v>6226</v>
      </c>
      <c r="KV27" s="18">
        <v>6076</v>
      </c>
      <c r="KW27" s="18">
        <v>6006</v>
      </c>
      <c r="KX27" s="18"/>
      <c r="KY27" s="18"/>
      <c r="KZ27" s="18"/>
      <c r="LA27" s="18">
        <f>+SUM(KO27:KZ27)</f>
        <v>53124</v>
      </c>
    </row>
    <row r="28" spans="1:313" s="21" customFormat="1" ht="15">
      <c r="A28" s="19" t="s">
        <v>86</v>
      </c>
      <c r="B28" s="20">
        <f t="shared" ref="B28:BR28" si="13">SUM(B26:B27)</f>
        <v>0</v>
      </c>
      <c r="C28" s="20">
        <f t="shared" si="13"/>
        <v>0</v>
      </c>
      <c r="D28" s="20">
        <f t="shared" si="13"/>
        <v>6658</v>
      </c>
      <c r="E28" s="20">
        <f t="shared" si="13"/>
        <v>6197</v>
      </c>
      <c r="F28" s="20">
        <f t="shared" si="13"/>
        <v>6029</v>
      </c>
      <c r="G28" s="20">
        <f t="shared" si="13"/>
        <v>5993</v>
      </c>
      <c r="H28" s="20">
        <f t="shared" si="13"/>
        <v>6228</v>
      </c>
      <c r="I28" s="20">
        <f t="shared" si="13"/>
        <v>6132</v>
      </c>
      <c r="J28" s="20">
        <f t="shared" si="13"/>
        <v>5879</v>
      </c>
      <c r="K28" s="20">
        <f t="shared" si="13"/>
        <v>6047</v>
      </c>
      <c r="L28" s="20">
        <f t="shared" si="13"/>
        <v>6152</v>
      </c>
      <c r="M28" s="20">
        <f t="shared" si="13"/>
        <v>5947</v>
      </c>
      <c r="N28" s="20">
        <f t="shared" si="13"/>
        <v>61262</v>
      </c>
      <c r="O28" s="20">
        <f t="shared" si="13"/>
        <v>5754</v>
      </c>
      <c r="P28" s="20">
        <f t="shared" si="13"/>
        <v>5278</v>
      </c>
      <c r="Q28" s="20">
        <f t="shared" si="13"/>
        <v>5566</v>
      </c>
      <c r="R28" s="20">
        <f t="shared" si="13"/>
        <v>5766</v>
      </c>
      <c r="S28" s="20">
        <f t="shared" si="13"/>
        <v>6147</v>
      </c>
      <c r="T28" s="20">
        <f t="shared" si="13"/>
        <v>5945</v>
      </c>
      <c r="U28" s="20">
        <f t="shared" si="13"/>
        <v>6107</v>
      </c>
      <c r="V28" s="20">
        <f t="shared" si="13"/>
        <v>6173</v>
      </c>
      <c r="W28" s="20">
        <f t="shared" si="13"/>
        <v>5965</v>
      </c>
      <c r="X28" s="20">
        <f t="shared" si="13"/>
        <v>5973</v>
      </c>
      <c r="Y28" s="20">
        <f t="shared" si="13"/>
        <v>5855</v>
      </c>
      <c r="Z28" s="20">
        <f t="shared" si="13"/>
        <v>5798</v>
      </c>
      <c r="AA28" s="20">
        <f t="shared" si="13"/>
        <v>70327</v>
      </c>
      <c r="AB28" s="20">
        <f t="shared" si="13"/>
        <v>5677</v>
      </c>
      <c r="AC28" s="20">
        <f t="shared" si="13"/>
        <v>4966</v>
      </c>
      <c r="AD28" s="20">
        <f t="shared" si="13"/>
        <v>5839</v>
      </c>
      <c r="AE28" s="20">
        <f t="shared" si="13"/>
        <v>5337</v>
      </c>
      <c r="AF28" s="20">
        <f t="shared" si="13"/>
        <v>5722</v>
      </c>
      <c r="AG28" s="20">
        <f t="shared" si="13"/>
        <v>5593</v>
      </c>
      <c r="AH28" s="20">
        <f t="shared" si="13"/>
        <v>6015</v>
      </c>
      <c r="AI28" s="20">
        <f t="shared" si="13"/>
        <v>6167</v>
      </c>
      <c r="AJ28" s="20">
        <f t="shared" si="13"/>
        <v>6014</v>
      </c>
      <c r="AK28" s="20">
        <f t="shared" si="13"/>
        <v>6263</v>
      </c>
      <c r="AL28" s="20">
        <f t="shared" si="13"/>
        <v>6197</v>
      </c>
      <c r="AM28" s="20">
        <f t="shared" si="13"/>
        <v>6440</v>
      </c>
      <c r="AN28" s="20">
        <f t="shared" si="13"/>
        <v>70230</v>
      </c>
      <c r="AO28" s="20">
        <f t="shared" si="13"/>
        <v>6186</v>
      </c>
      <c r="AP28" s="20">
        <f t="shared" si="13"/>
        <v>5811</v>
      </c>
      <c r="AQ28" s="20">
        <f t="shared" si="13"/>
        <v>6458</v>
      </c>
      <c r="AR28" s="20">
        <f t="shared" si="13"/>
        <v>6091</v>
      </c>
      <c r="AS28" s="20">
        <f t="shared" si="13"/>
        <v>5969</v>
      </c>
      <c r="AT28" s="20">
        <f t="shared" si="13"/>
        <v>5669</v>
      </c>
      <c r="AU28" s="20">
        <f t="shared" si="13"/>
        <v>6008</v>
      </c>
      <c r="AV28" s="20">
        <f t="shared" si="13"/>
        <v>6447</v>
      </c>
      <c r="AW28" s="20">
        <f t="shared" si="13"/>
        <v>5966</v>
      </c>
      <c r="AX28" s="20">
        <f t="shared" si="13"/>
        <v>6049</v>
      </c>
      <c r="AY28" s="20">
        <f t="shared" si="13"/>
        <v>5592</v>
      </c>
      <c r="AZ28" s="20">
        <f t="shared" si="13"/>
        <v>6064</v>
      </c>
      <c r="BA28" s="20">
        <f t="shared" si="13"/>
        <v>72310</v>
      </c>
      <c r="BB28" s="20">
        <f t="shared" si="13"/>
        <v>5425</v>
      </c>
      <c r="BC28" s="20">
        <f t="shared" si="13"/>
        <v>4905</v>
      </c>
      <c r="BD28" s="20">
        <f t="shared" si="13"/>
        <v>5902</v>
      </c>
      <c r="BE28" s="20">
        <f t="shared" si="13"/>
        <v>5969</v>
      </c>
      <c r="BF28" s="20">
        <f t="shared" si="13"/>
        <v>6127</v>
      </c>
      <c r="BG28" s="20">
        <f t="shared" si="13"/>
        <v>6058</v>
      </c>
      <c r="BH28" s="20">
        <f t="shared" si="13"/>
        <v>6488</v>
      </c>
      <c r="BI28" s="20">
        <f t="shared" si="13"/>
        <v>6779</v>
      </c>
      <c r="BJ28" s="20">
        <f t="shared" si="13"/>
        <v>6447</v>
      </c>
      <c r="BK28" s="20">
        <f t="shared" si="13"/>
        <v>6458</v>
      </c>
      <c r="BL28" s="20">
        <f t="shared" si="13"/>
        <v>6289</v>
      </c>
      <c r="BM28" s="20">
        <f t="shared" si="13"/>
        <v>6432</v>
      </c>
      <c r="BN28" s="20">
        <f t="shared" si="13"/>
        <v>73279</v>
      </c>
      <c r="BO28" s="20">
        <f t="shared" si="13"/>
        <v>6128</v>
      </c>
      <c r="BP28" s="20">
        <f t="shared" si="13"/>
        <v>5474</v>
      </c>
      <c r="BQ28" s="20">
        <f t="shared" si="13"/>
        <v>6465</v>
      </c>
      <c r="BR28" s="20">
        <f t="shared" si="13"/>
        <v>6174</v>
      </c>
      <c r="BS28" s="20">
        <f t="shared" ref="BS28:ED28" si="14">SUM(BS26:BS27)</f>
        <v>6279</v>
      </c>
      <c r="BT28" s="20">
        <f t="shared" si="14"/>
        <v>6150</v>
      </c>
      <c r="BU28" s="20">
        <f t="shared" si="14"/>
        <v>6710</v>
      </c>
      <c r="BV28" s="20">
        <f t="shared" si="14"/>
        <v>6928</v>
      </c>
      <c r="BW28" s="20">
        <f t="shared" si="14"/>
        <v>6674</v>
      </c>
      <c r="BX28" s="20">
        <f t="shared" si="14"/>
        <v>6975</v>
      </c>
      <c r="BY28" s="20">
        <f t="shared" si="14"/>
        <v>6681</v>
      </c>
      <c r="BZ28" s="20">
        <f t="shared" si="14"/>
        <v>6681</v>
      </c>
      <c r="CA28" s="20">
        <f t="shared" si="14"/>
        <v>77319</v>
      </c>
      <c r="CB28" s="20">
        <f t="shared" si="14"/>
        <v>6647</v>
      </c>
      <c r="CC28" s="20">
        <f t="shared" si="14"/>
        <v>6218</v>
      </c>
      <c r="CD28" s="20">
        <f t="shared" si="14"/>
        <v>7332</v>
      </c>
      <c r="CE28" s="20">
        <f t="shared" si="14"/>
        <v>7296</v>
      </c>
      <c r="CF28" s="20">
        <f t="shared" si="14"/>
        <v>7574</v>
      </c>
      <c r="CG28" s="20">
        <f t="shared" si="14"/>
        <v>7484</v>
      </c>
      <c r="CH28" s="20">
        <f t="shared" si="14"/>
        <v>8341</v>
      </c>
      <c r="CI28" s="20">
        <f t="shared" si="14"/>
        <v>9116</v>
      </c>
      <c r="CJ28" s="20">
        <f t="shared" si="14"/>
        <v>8186</v>
      </c>
      <c r="CK28" s="20">
        <f t="shared" si="14"/>
        <v>8195</v>
      </c>
      <c r="CL28" s="20">
        <f t="shared" si="14"/>
        <v>8116</v>
      </c>
      <c r="CM28" s="20">
        <f t="shared" si="14"/>
        <v>8371</v>
      </c>
      <c r="CN28" s="20">
        <f t="shared" si="14"/>
        <v>92876</v>
      </c>
      <c r="CO28" s="20">
        <f t="shared" si="14"/>
        <v>8197</v>
      </c>
      <c r="CP28" s="20">
        <f t="shared" si="14"/>
        <v>7858</v>
      </c>
      <c r="CQ28" s="20">
        <f t="shared" si="14"/>
        <v>8258</v>
      </c>
      <c r="CR28" s="20">
        <f t="shared" si="14"/>
        <v>8073</v>
      </c>
      <c r="CS28" s="20">
        <f t="shared" si="14"/>
        <v>8149</v>
      </c>
      <c r="CT28" s="20">
        <f t="shared" si="14"/>
        <v>7944</v>
      </c>
      <c r="CU28" s="20">
        <f t="shared" si="14"/>
        <v>8448</v>
      </c>
      <c r="CV28" s="20">
        <f t="shared" si="14"/>
        <v>8782</v>
      </c>
      <c r="CW28" s="20">
        <f t="shared" si="14"/>
        <v>8232</v>
      </c>
      <c r="CX28" s="20">
        <f t="shared" si="14"/>
        <v>8384</v>
      </c>
      <c r="CY28" s="20">
        <f t="shared" si="14"/>
        <v>8133</v>
      </c>
      <c r="CZ28" s="20">
        <f t="shared" si="14"/>
        <v>8266</v>
      </c>
      <c r="DA28" s="20">
        <f t="shared" si="14"/>
        <v>98724</v>
      </c>
      <c r="DB28" s="20">
        <f t="shared" si="14"/>
        <v>8147</v>
      </c>
      <c r="DC28" s="20">
        <f t="shared" si="14"/>
        <v>7689</v>
      </c>
      <c r="DD28" s="20">
        <f t="shared" si="14"/>
        <v>8782</v>
      </c>
      <c r="DE28" s="20">
        <f t="shared" si="14"/>
        <v>8726</v>
      </c>
      <c r="DF28" s="20">
        <f t="shared" si="14"/>
        <v>8580</v>
      </c>
      <c r="DG28" s="20">
        <f t="shared" si="14"/>
        <v>8472</v>
      </c>
      <c r="DH28" s="20">
        <f t="shared" si="14"/>
        <v>9040</v>
      </c>
      <c r="DI28" s="20">
        <f t="shared" si="14"/>
        <v>9228</v>
      </c>
      <c r="DJ28" s="20">
        <f t="shared" si="14"/>
        <v>8647</v>
      </c>
      <c r="DK28" s="20">
        <f t="shared" si="14"/>
        <v>9175</v>
      </c>
      <c r="DL28" s="20">
        <f t="shared" si="14"/>
        <v>9069</v>
      </c>
      <c r="DM28" s="20">
        <f t="shared" si="14"/>
        <v>9409</v>
      </c>
      <c r="DN28" s="20">
        <f t="shared" si="14"/>
        <v>104964</v>
      </c>
      <c r="DO28" s="20">
        <f t="shared" si="14"/>
        <v>9456</v>
      </c>
      <c r="DP28" s="20">
        <f t="shared" si="14"/>
        <v>8513</v>
      </c>
      <c r="DQ28" s="20">
        <f t="shared" si="14"/>
        <v>9741</v>
      </c>
      <c r="DR28" s="20">
        <f t="shared" si="14"/>
        <v>9450</v>
      </c>
      <c r="DS28" s="20">
        <f t="shared" si="14"/>
        <v>9971</v>
      </c>
      <c r="DT28" s="20">
        <f t="shared" si="14"/>
        <v>9865</v>
      </c>
      <c r="DU28" s="20">
        <f t="shared" si="14"/>
        <v>10621</v>
      </c>
      <c r="DV28" s="20">
        <f t="shared" si="14"/>
        <v>11114</v>
      </c>
      <c r="DW28" s="20">
        <f t="shared" si="14"/>
        <v>10325</v>
      </c>
      <c r="DX28" s="20">
        <f t="shared" si="14"/>
        <v>10694</v>
      </c>
      <c r="DY28" s="20">
        <f t="shared" si="14"/>
        <v>10134</v>
      </c>
      <c r="DZ28" s="20">
        <f t="shared" si="14"/>
        <v>10609</v>
      </c>
      <c r="EA28" s="20">
        <f t="shared" si="14"/>
        <v>120493</v>
      </c>
      <c r="EB28" s="20">
        <f t="shared" si="14"/>
        <v>10863</v>
      </c>
      <c r="EC28" s="20">
        <f t="shared" si="14"/>
        <v>10017</v>
      </c>
      <c r="ED28" s="20">
        <f t="shared" si="14"/>
        <v>11170</v>
      </c>
      <c r="EE28" s="20">
        <f t="shared" ref="EE28:GP28" si="15">SUM(EE26:EE27)</f>
        <v>11119</v>
      </c>
      <c r="EF28" s="20">
        <f t="shared" si="15"/>
        <v>11617</v>
      </c>
      <c r="EG28" s="20">
        <f t="shared" si="15"/>
        <v>11031</v>
      </c>
      <c r="EH28" s="20">
        <f t="shared" si="15"/>
        <v>11945</v>
      </c>
      <c r="EI28" s="20">
        <f t="shared" si="15"/>
        <v>12118</v>
      </c>
      <c r="EJ28" s="20">
        <f t="shared" si="15"/>
        <v>10997</v>
      </c>
      <c r="EK28" s="20">
        <f t="shared" si="15"/>
        <v>11438</v>
      </c>
      <c r="EL28" s="20">
        <f t="shared" si="15"/>
        <v>11133</v>
      </c>
      <c r="EM28" s="20">
        <f t="shared" si="15"/>
        <v>11635</v>
      </c>
      <c r="EN28" s="20">
        <f t="shared" si="15"/>
        <v>135083</v>
      </c>
      <c r="EO28" s="20">
        <f t="shared" si="15"/>
        <v>11747</v>
      </c>
      <c r="EP28" s="20">
        <f t="shared" si="15"/>
        <v>11155</v>
      </c>
      <c r="EQ28" s="20">
        <f t="shared" si="15"/>
        <v>12028</v>
      </c>
      <c r="ER28" s="20">
        <f t="shared" si="15"/>
        <v>11889</v>
      </c>
      <c r="ES28" s="20">
        <f t="shared" si="15"/>
        <v>12208</v>
      </c>
      <c r="ET28" s="20">
        <f t="shared" si="15"/>
        <v>11952</v>
      </c>
      <c r="EU28" s="20">
        <f t="shared" si="15"/>
        <v>12801</v>
      </c>
      <c r="EV28" s="20">
        <f t="shared" si="15"/>
        <v>13164</v>
      </c>
      <c r="EW28" s="20">
        <f t="shared" si="15"/>
        <v>12403</v>
      </c>
      <c r="EX28" s="20">
        <f t="shared" si="15"/>
        <v>13234</v>
      </c>
      <c r="EY28" s="20">
        <f t="shared" si="15"/>
        <v>12734</v>
      </c>
      <c r="EZ28" s="20">
        <f t="shared" si="15"/>
        <v>13011</v>
      </c>
      <c r="FA28" s="20">
        <f t="shared" si="15"/>
        <v>148326</v>
      </c>
      <c r="FB28" s="20">
        <f t="shared" si="15"/>
        <v>12818</v>
      </c>
      <c r="FC28" s="20">
        <f t="shared" si="15"/>
        <v>11766</v>
      </c>
      <c r="FD28" s="20">
        <f t="shared" si="15"/>
        <v>12617</v>
      </c>
      <c r="FE28" s="20">
        <f t="shared" si="15"/>
        <v>12325</v>
      </c>
      <c r="FF28" s="20">
        <f t="shared" si="15"/>
        <v>12876</v>
      </c>
      <c r="FG28" s="20">
        <f t="shared" si="15"/>
        <v>12236</v>
      </c>
      <c r="FH28" s="20">
        <f t="shared" si="15"/>
        <v>13241</v>
      </c>
      <c r="FI28" s="20">
        <f t="shared" si="15"/>
        <v>13583</v>
      </c>
      <c r="FJ28" s="20">
        <f t="shared" si="15"/>
        <v>12875</v>
      </c>
      <c r="FK28" s="20">
        <f t="shared" si="15"/>
        <v>13329</v>
      </c>
      <c r="FL28" s="20">
        <f t="shared" si="15"/>
        <v>12662</v>
      </c>
      <c r="FM28" s="20">
        <f t="shared" si="15"/>
        <v>12790</v>
      </c>
      <c r="FN28" s="20">
        <f t="shared" si="15"/>
        <v>153118</v>
      </c>
      <c r="FO28" s="20">
        <f t="shared" si="15"/>
        <v>12609</v>
      </c>
      <c r="FP28" s="20">
        <f t="shared" si="15"/>
        <v>11467</v>
      </c>
      <c r="FQ28" s="20">
        <f t="shared" si="15"/>
        <v>12503</v>
      </c>
      <c r="FR28" s="20">
        <f t="shared" si="15"/>
        <v>12332</v>
      </c>
      <c r="FS28" s="20">
        <f t="shared" si="15"/>
        <v>12988</v>
      </c>
      <c r="FT28" s="20">
        <f t="shared" si="15"/>
        <v>12642</v>
      </c>
      <c r="FU28" s="20">
        <f t="shared" si="15"/>
        <v>13480</v>
      </c>
      <c r="FV28" s="20">
        <f t="shared" si="15"/>
        <v>13846</v>
      </c>
      <c r="FW28" s="20">
        <f t="shared" si="15"/>
        <v>13177</v>
      </c>
      <c r="FX28" s="20">
        <f t="shared" si="15"/>
        <v>13880</v>
      </c>
      <c r="FY28" s="20">
        <f t="shared" si="15"/>
        <v>12904</v>
      </c>
      <c r="FZ28" s="20">
        <f t="shared" si="15"/>
        <v>13265</v>
      </c>
      <c r="GA28" s="20">
        <f t="shared" si="15"/>
        <v>155093</v>
      </c>
      <c r="GB28" s="20">
        <f t="shared" si="15"/>
        <v>13327</v>
      </c>
      <c r="GC28" s="20">
        <f t="shared" si="15"/>
        <v>12207</v>
      </c>
      <c r="GD28" s="20">
        <f t="shared" si="15"/>
        <v>13304</v>
      </c>
      <c r="GE28" s="20">
        <f t="shared" si="15"/>
        <v>12898</v>
      </c>
      <c r="GF28" s="20">
        <f t="shared" si="15"/>
        <v>13556</v>
      </c>
      <c r="GG28" s="20">
        <f t="shared" si="15"/>
        <v>13218</v>
      </c>
      <c r="GH28" s="20">
        <f t="shared" si="15"/>
        <v>14513</v>
      </c>
      <c r="GI28" s="20">
        <f t="shared" si="15"/>
        <v>15152</v>
      </c>
      <c r="GJ28" s="20">
        <f t="shared" si="15"/>
        <v>14332</v>
      </c>
      <c r="GK28" s="20">
        <f t="shared" si="15"/>
        <v>15052</v>
      </c>
      <c r="GL28" s="20">
        <f t="shared" si="15"/>
        <v>14190</v>
      </c>
      <c r="GM28" s="20">
        <f t="shared" si="15"/>
        <v>14639</v>
      </c>
      <c r="GN28" s="20">
        <f t="shared" si="15"/>
        <v>166388</v>
      </c>
      <c r="GO28" s="20">
        <f t="shared" si="15"/>
        <v>14454</v>
      </c>
      <c r="GP28" s="20">
        <f t="shared" si="15"/>
        <v>13544</v>
      </c>
      <c r="GQ28" s="20">
        <f t="shared" ref="GQ28:IN28" si="16">SUM(GQ26:GQ27)</f>
        <v>14544</v>
      </c>
      <c r="GR28" s="20">
        <f t="shared" si="16"/>
        <v>14031</v>
      </c>
      <c r="GS28" s="20">
        <f t="shared" si="16"/>
        <v>14939</v>
      </c>
      <c r="GT28" s="20">
        <f t="shared" si="16"/>
        <v>14253</v>
      </c>
      <c r="GU28" s="20">
        <f t="shared" si="16"/>
        <v>15559</v>
      </c>
      <c r="GV28" s="20">
        <f t="shared" si="16"/>
        <v>15711</v>
      </c>
      <c r="GW28" s="20">
        <f t="shared" si="16"/>
        <v>14801</v>
      </c>
      <c r="GX28" s="20">
        <f t="shared" si="16"/>
        <v>15371</v>
      </c>
      <c r="GY28" s="20">
        <f t="shared" si="16"/>
        <v>14572</v>
      </c>
      <c r="GZ28" s="20">
        <f t="shared" si="16"/>
        <v>15036</v>
      </c>
      <c r="HA28" s="20">
        <f t="shared" si="16"/>
        <v>176815</v>
      </c>
      <c r="HB28" s="20">
        <f t="shared" si="16"/>
        <v>15074</v>
      </c>
      <c r="HC28" s="20">
        <f t="shared" si="16"/>
        <v>13750</v>
      </c>
      <c r="HD28" s="20">
        <f t="shared" si="16"/>
        <v>15635</v>
      </c>
      <c r="HE28" s="20">
        <f t="shared" si="16"/>
        <v>14750</v>
      </c>
      <c r="HF28" s="20">
        <f t="shared" si="16"/>
        <v>15197</v>
      </c>
      <c r="HG28" s="20">
        <f t="shared" si="16"/>
        <v>14841</v>
      </c>
      <c r="HH28" s="20">
        <f t="shared" si="16"/>
        <v>16428</v>
      </c>
      <c r="HI28" s="20">
        <f t="shared" si="16"/>
        <v>16575</v>
      </c>
      <c r="HJ28" s="20">
        <f t="shared" si="16"/>
        <v>15744</v>
      </c>
      <c r="HK28" s="20">
        <f t="shared" si="16"/>
        <v>16538</v>
      </c>
      <c r="HL28" s="20">
        <f t="shared" si="16"/>
        <v>15679</v>
      </c>
      <c r="HM28" s="20">
        <f t="shared" si="16"/>
        <v>16608</v>
      </c>
      <c r="HN28" s="20">
        <f t="shared" si="16"/>
        <v>186819</v>
      </c>
      <c r="HO28" s="20">
        <f t="shared" si="16"/>
        <v>16499</v>
      </c>
      <c r="HP28" s="20">
        <f t="shared" si="16"/>
        <v>14713</v>
      </c>
      <c r="HQ28" s="20">
        <f t="shared" si="16"/>
        <v>16085</v>
      </c>
      <c r="HR28" s="20">
        <f t="shared" si="16"/>
        <v>15671</v>
      </c>
      <c r="HS28" s="20">
        <f t="shared" si="16"/>
        <v>16193</v>
      </c>
      <c r="HT28" s="20">
        <f t="shared" si="16"/>
        <v>15610</v>
      </c>
      <c r="HU28" s="20">
        <f t="shared" si="16"/>
        <v>17113</v>
      </c>
      <c r="HV28" s="20">
        <f t="shared" si="16"/>
        <v>16910</v>
      </c>
      <c r="HW28" s="20">
        <f t="shared" si="16"/>
        <v>15789</v>
      </c>
      <c r="HX28" s="20">
        <f t="shared" si="16"/>
        <v>16480</v>
      </c>
      <c r="HY28" s="20">
        <f t="shared" si="16"/>
        <v>15623</v>
      </c>
      <c r="HZ28" s="20">
        <f t="shared" si="16"/>
        <v>16009</v>
      </c>
      <c r="IA28" s="20">
        <f t="shared" si="16"/>
        <v>192695</v>
      </c>
      <c r="IB28" s="20">
        <f t="shared" si="16"/>
        <v>15727</v>
      </c>
      <c r="IC28" s="20">
        <f t="shared" si="16"/>
        <v>14624</v>
      </c>
      <c r="ID28" s="20">
        <f t="shared" si="16"/>
        <v>16163</v>
      </c>
      <c r="IE28" s="20">
        <f t="shared" si="16"/>
        <v>16059</v>
      </c>
      <c r="IF28" s="20">
        <f t="shared" si="16"/>
        <v>17289</v>
      </c>
      <c r="IG28" s="20">
        <f t="shared" si="16"/>
        <v>16286</v>
      </c>
      <c r="IH28" s="20">
        <f t="shared" si="16"/>
        <v>17481</v>
      </c>
      <c r="II28" s="20">
        <f t="shared" si="16"/>
        <v>17805</v>
      </c>
      <c r="IJ28" s="20">
        <f t="shared" si="16"/>
        <v>16760</v>
      </c>
      <c r="IK28" s="20">
        <f t="shared" si="16"/>
        <v>16310</v>
      </c>
      <c r="IL28" s="20">
        <f t="shared" si="16"/>
        <v>16359</v>
      </c>
      <c r="IM28" s="20">
        <f t="shared" si="16"/>
        <v>16995</v>
      </c>
      <c r="IN28" s="20">
        <f t="shared" si="1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7">SUM(IR26:IR27)</f>
        <v>1486</v>
      </c>
      <c r="IS28" s="20">
        <f t="shared" si="17"/>
        <v>1905</v>
      </c>
      <c r="IT28" s="20">
        <f t="shared" si="17"/>
        <v>1846</v>
      </c>
      <c r="IU28" s="20">
        <f t="shared" si="17"/>
        <v>2476</v>
      </c>
      <c r="IV28" s="20">
        <f t="shared" si="17"/>
        <v>2629</v>
      </c>
      <c r="IW28" s="20">
        <f t="shared" si="17"/>
        <v>2815</v>
      </c>
      <c r="IX28" s="20">
        <f t="shared" si="17"/>
        <v>4662</v>
      </c>
      <c r="IY28" s="20">
        <f t="shared" si="17"/>
        <v>6049</v>
      </c>
      <c r="IZ28" s="20">
        <f t="shared" si="17"/>
        <v>7673</v>
      </c>
      <c r="JA28" s="20">
        <f>+SUM(IO28:IZ28)</f>
        <v>73255</v>
      </c>
      <c r="JB28" s="20">
        <f t="shared" si="17"/>
        <v>8270</v>
      </c>
      <c r="JC28" s="20">
        <f t="shared" si="17"/>
        <v>4952</v>
      </c>
      <c r="JD28" s="20">
        <f t="shared" si="17"/>
        <v>6338</v>
      </c>
      <c r="JE28" s="20">
        <f t="shared" si="17"/>
        <v>6333</v>
      </c>
      <c r="JF28" s="20">
        <f t="shared" si="17"/>
        <v>7593</v>
      </c>
      <c r="JG28" s="20">
        <f t="shared" si="17"/>
        <v>7933</v>
      </c>
      <c r="JH28" s="20">
        <f t="shared" si="17"/>
        <v>9158</v>
      </c>
      <c r="JI28" s="20">
        <f t="shared" si="17"/>
        <v>9487</v>
      </c>
      <c r="JJ28" s="20">
        <f t="shared" si="17"/>
        <v>9626</v>
      </c>
      <c r="JK28" s="20">
        <f t="shared" si="17"/>
        <v>10221</v>
      </c>
      <c r="JL28" s="20">
        <f t="shared" si="17"/>
        <v>10741</v>
      </c>
      <c r="JM28" s="20">
        <f t="shared" si="17"/>
        <v>11343</v>
      </c>
      <c r="JN28" s="20">
        <f t="shared" si="17"/>
        <v>101995</v>
      </c>
      <c r="JO28" s="20">
        <f t="shared" si="17"/>
        <v>10792</v>
      </c>
      <c r="JP28" s="20">
        <f t="shared" si="17"/>
        <v>9769</v>
      </c>
      <c r="JQ28" s="20">
        <f t="shared" si="17"/>
        <v>10970</v>
      </c>
      <c r="JR28" s="20">
        <f t="shared" si="17"/>
        <v>11140</v>
      </c>
      <c r="JS28" s="20">
        <f t="shared" si="17"/>
        <v>11670</v>
      </c>
      <c r="JT28" s="20">
        <f t="shared" si="17"/>
        <v>11783</v>
      </c>
      <c r="JU28" s="20">
        <f t="shared" si="17"/>
        <v>13456</v>
      </c>
      <c r="JV28" s="20">
        <f t="shared" si="17"/>
        <v>14059</v>
      </c>
      <c r="JW28" s="20">
        <f t="shared" si="17"/>
        <v>13556</v>
      </c>
      <c r="JX28" s="20">
        <f t="shared" si="17"/>
        <v>14260</v>
      </c>
      <c r="JY28" s="20">
        <f t="shared" si="17"/>
        <v>13842</v>
      </c>
      <c r="JZ28" s="20">
        <f t="shared" si="17"/>
        <v>14647</v>
      </c>
      <c r="KA28" s="20">
        <f>SUM(KA26:KA27)</f>
        <v>149944</v>
      </c>
      <c r="KB28" s="20">
        <f t="shared" ref="KB28:KN28" si="18">SUM(KB26:KB27)</f>
        <v>14329</v>
      </c>
      <c r="KC28" s="20">
        <f t="shared" si="18"/>
        <v>12288</v>
      </c>
      <c r="KD28" s="20">
        <f t="shared" si="18"/>
        <v>13373</v>
      </c>
      <c r="KE28" s="20">
        <f t="shared" si="18"/>
        <v>13378</v>
      </c>
      <c r="KF28" s="20">
        <f t="shared" si="18"/>
        <v>13908</v>
      </c>
      <c r="KG28" s="20">
        <f t="shared" si="18"/>
        <v>13487</v>
      </c>
      <c r="KH28" s="20">
        <f t="shared" si="18"/>
        <v>14997</v>
      </c>
      <c r="KI28" s="20">
        <f t="shared" si="18"/>
        <v>15263</v>
      </c>
      <c r="KJ28" s="20">
        <f t="shared" si="18"/>
        <v>14373</v>
      </c>
      <c r="KK28" s="20">
        <f t="shared" si="18"/>
        <v>15045</v>
      </c>
      <c r="KL28" s="20">
        <f t="shared" si="18"/>
        <v>14536</v>
      </c>
      <c r="KM28" s="20">
        <f t="shared" si="18"/>
        <v>15540</v>
      </c>
      <c r="KN28" s="20">
        <f t="shared" si="18"/>
        <v>170517</v>
      </c>
      <c r="KO28" s="20">
        <f t="shared" ref="KO28:LA28" si="19">SUM(KO26:KO27)</f>
        <v>15103</v>
      </c>
      <c r="KP28" s="20">
        <f t="shared" si="19"/>
        <v>14011</v>
      </c>
      <c r="KQ28" s="20">
        <f t="shared" si="19"/>
        <v>15178</v>
      </c>
      <c r="KR28" s="20">
        <f t="shared" si="19"/>
        <v>15236</v>
      </c>
      <c r="KS28" s="20">
        <f t="shared" si="19"/>
        <v>15740</v>
      </c>
      <c r="KT28" s="20">
        <f t="shared" si="19"/>
        <v>15254</v>
      </c>
      <c r="KU28" s="20">
        <f t="shared" si="19"/>
        <v>16372</v>
      </c>
      <c r="KV28" s="20">
        <f t="shared" si="19"/>
        <v>16769</v>
      </c>
      <c r="KW28" s="20">
        <f t="shared" si="19"/>
        <v>16239</v>
      </c>
      <c r="KX28" s="20">
        <f t="shared" si="19"/>
        <v>0</v>
      </c>
      <c r="KY28" s="20">
        <f t="shared" si="19"/>
        <v>0</v>
      </c>
      <c r="KZ28" s="20">
        <f t="shared" si="19"/>
        <v>0</v>
      </c>
      <c r="LA28" s="20">
        <f t="shared" si="19"/>
        <v>139902</v>
      </c>
    </row>
    <row r="29" spans="1:313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13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13" ht="3" customHeight="1">
      <c r="HO31" s="11"/>
      <c r="IB31" s="11"/>
    </row>
    <row r="32" spans="1:313" ht="15">
      <c r="A32" s="78" t="s">
        <v>91</v>
      </c>
      <c r="B32" s="74">
        <v>2001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6" t="s">
        <v>46</v>
      </c>
      <c r="O32" s="74">
        <v>2002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6" t="s">
        <v>47</v>
      </c>
      <c r="AB32" s="74">
        <v>2003</v>
      </c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6" t="s">
        <v>48</v>
      </c>
      <c r="AO32" s="74">
        <v>2004</v>
      </c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6" t="s">
        <v>49</v>
      </c>
      <c r="BB32" s="74">
        <v>2005</v>
      </c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6" t="s">
        <v>50</v>
      </c>
      <c r="BO32" s="74">
        <v>2006</v>
      </c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6" t="s">
        <v>51</v>
      </c>
      <c r="CB32" s="74">
        <v>2007</v>
      </c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6" t="s">
        <v>52</v>
      </c>
      <c r="CO32" s="74">
        <v>2008</v>
      </c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6" t="s">
        <v>53</v>
      </c>
      <c r="DB32" s="74">
        <v>2009</v>
      </c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6" t="s">
        <v>54</v>
      </c>
      <c r="DO32" s="74">
        <v>2010</v>
      </c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6" t="s">
        <v>55</v>
      </c>
      <c r="EB32" s="74">
        <v>2011</v>
      </c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6" t="s">
        <v>56</v>
      </c>
      <c r="EO32" s="74">
        <v>2012</v>
      </c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6" t="s">
        <v>57</v>
      </c>
      <c r="FB32" s="74">
        <v>2013</v>
      </c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6" t="s">
        <v>58</v>
      </c>
      <c r="FO32" s="74">
        <v>2014</v>
      </c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6" t="s">
        <v>59</v>
      </c>
      <c r="GB32" s="74">
        <v>2015</v>
      </c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6" t="s">
        <v>60</v>
      </c>
      <c r="GO32" s="74">
        <v>2016</v>
      </c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5" t="s">
        <v>61</v>
      </c>
      <c r="HB32" s="74">
        <v>2017</v>
      </c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5" t="s">
        <v>62</v>
      </c>
      <c r="HO32" s="74">
        <v>2018</v>
      </c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5" t="s">
        <v>63</v>
      </c>
      <c r="IB32" s="74">
        <v>2019</v>
      </c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5" t="s">
        <v>64</v>
      </c>
      <c r="IO32" s="74">
        <v>2020</v>
      </c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5" t="s">
        <v>65</v>
      </c>
      <c r="JB32" s="74">
        <v>2021</v>
      </c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5" t="s">
        <v>66</v>
      </c>
      <c r="JO32" s="74">
        <v>2022</v>
      </c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5" t="s">
        <v>67</v>
      </c>
      <c r="KB32" s="74">
        <f>KB7</f>
        <v>2023</v>
      </c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5" t="s">
        <v>68</v>
      </c>
      <c r="KO32" s="74">
        <f>KO7</f>
        <v>2024</v>
      </c>
      <c r="KP32" s="74"/>
      <c r="KQ32" s="74"/>
      <c r="KR32" s="74"/>
      <c r="KS32" s="74"/>
      <c r="KT32" s="74"/>
      <c r="KU32" s="74"/>
      <c r="KV32" s="74"/>
      <c r="KW32" s="74"/>
      <c r="KX32" s="74"/>
      <c r="KY32" s="74"/>
      <c r="KZ32" s="74"/>
      <c r="LA32" s="75" t="s">
        <v>138</v>
      </c>
    </row>
    <row r="33" spans="1:313" ht="15">
      <c r="A33" s="79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7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7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7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7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7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7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7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7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7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7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7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7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7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7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7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5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5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5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5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5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5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5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5"/>
      <c r="KO33" s="16" t="s">
        <v>69</v>
      </c>
      <c r="KP33" s="16" t="s">
        <v>70</v>
      </c>
      <c r="KQ33" s="16" t="s">
        <v>71</v>
      </c>
      <c r="KR33" s="16" t="s">
        <v>72</v>
      </c>
      <c r="KS33" s="16" t="s">
        <v>73</v>
      </c>
      <c r="KT33" s="16" t="s">
        <v>74</v>
      </c>
      <c r="KU33" s="16" t="s">
        <v>75</v>
      </c>
      <c r="KV33" s="16" t="s">
        <v>76</v>
      </c>
      <c r="KW33" s="16" t="s">
        <v>82</v>
      </c>
      <c r="KX33" s="16" t="s">
        <v>78</v>
      </c>
      <c r="KY33" s="16" t="s">
        <v>79</v>
      </c>
      <c r="KZ33" s="16" t="s">
        <v>80</v>
      </c>
      <c r="LA33" s="75"/>
    </row>
    <row r="34" spans="1:313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>
        <v>24807370.300000001</v>
      </c>
      <c r="KT34" s="18">
        <v>23627327.32</v>
      </c>
      <c r="KU34" s="18">
        <v>26392466.68</v>
      </c>
      <c r="KV34" s="18">
        <v>26692004.84</v>
      </c>
      <c r="KW34" s="18">
        <v>27520242.010000002</v>
      </c>
      <c r="KX34" s="18"/>
      <c r="KY34" s="18"/>
      <c r="KZ34" s="18"/>
      <c r="LA34" s="18">
        <f>+SUM(KO34:KZ34)</f>
        <v>222447479.41</v>
      </c>
    </row>
    <row r="35" spans="1:313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>
        <v>7810077.4699999997</v>
      </c>
      <c r="KT35" s="18">
        <v>7886865.4000000004</v>
      </c>
      <c r="KU35" s="18">
        <v>9192329.75</v>
      </c>
      <c r="KV35" s="18">
        <v>8235277.79</v>
      </c>
      <c r="KW35" s="18">
        <v>8776380.6699999999</v>
      </c>
      <c r="KX35" s="18"/>
      <c r="KY35" s="18"/>
      <c r="KZ35" s="18"/>
      <c r="LA35" s="18">
        <f>+SUM(KO35:KZ35)</f>
        <v>72816288.049999997</v>
      </c>
    </row>
    <row r="36" spans="1:313" s="21" customFormat="1" ht="15">
      <c r="A36" s="19" t="s">
        <v>86</v>
      </c>
      <c r="B36" s="20">
        <f t="shared" ref="B36:BR36" si="20">SUM(B34:B35)</f>
        <v>0</v>
      </c>
      <c r="C36" s="20">
        <f t="shared" si="20"/>
        <v>0</v>
      </c>
      <c r="D36" s="20">
        <f t="shared" si="20"/>
        <v>0</v>
      </c>
      <c r="E36" s="20">
        <f t="shared" si="20"/>
        <v>0</v>
      </c>
      <c r="F36" s="20">
        <f t="shared" si="20"/>
        <v>0</v>
      </c>
      <c r="G36" s="20">
        <f t="shared" si="20"/>
        <v>0</v>
      </c>
      <c r="H36" s="20">
        <f t="shared" si="20"/>
        <v>0</v>
      </c>
      <c r="I36" s="20">
        <f t="shared" si="20"/>
        <v>0</v>
      </c>
      <c r="J36" s="20">
        <f t="shared" si="20"/>
        <v>0</v>
      </c>
      <c r="K36" s="20">
        <f t="shared" si="20"/>
        <v>0</v>
      </c>
      <c r="L36" s="20">
        <f t="shared" si="20"/>
        <v>0</v>
      </c>
      <c r="M36" s="20">
        <f t="shared" si="20"/>
        <v>0</v>
      </c>
      <c r="N36" s="20">
        <f t="shared" si="20"/>
        <v>0</v>
      </c>
      <c r="O36" s="20">
        <f t="shared" si="20"/>
        <v>0</v>
      </c>
      <c r="P36" s="20">
        <f t="shared" si="20"/>
        <v>0</v>
      </c>
      <c r="Q36" s="20">
        <f t="shared" si="20"/>
        <v>0</v>
      </c>
      <c r="R36" s="20">
        <f t="shared" si="20"/>
        <v>0</v>
      </c>
      <c r="S36" s="20">
        <f t="shared" si="20"/>
        <v>0</v>
      </c>
      <c r="T36" s="20">
        <f t="shared" si="20"/>
        <v>0</v>
      </c>
      <c r="U36" s="20">
        <f t="shared" si="20"/>
        <v>0</v>
      </c>
      <c r="V36" s="20">
        <f t="shared" si="20"/>
        <v>0</v>
      </c>
      <c r="W36" s="20">
        <f t="shared" si="20"/>
        <v>0</v>
      </c>
      <c r="X36" s="20">
        <f t="shared" si="20"/>
        <v>0</v>
      </c>
      <c r="Y36" s="20">
        <f t="shared" si="20"/>
        <v>0</v>
      </c>
      <c r="Z36" s="20">
        <f t="shared" si="20"/>
        <v>0</v>
      </c>
      <c r="AA36" s="20">
        <f t="shared" si="20"/>
        <v>0</v>
      </c>
      <c r="AB36" s="20">
        <f t="shared" si="20"/>
        <v>0</v>
      </c>
      <c r="AC36" s="20">
        <f t="shared" si="20"/>
        <v>0</v>
      </c>
      <c r="AD36" s="20">
        <f t="shared" si="20"/>
        <v>0</v>
      </c>
      <c r="AE36" s="20">
        <f t="shared" si="20"/>
        <v>0</v>
      </c>
      <c r="AF36" s="20">
        <f t="shared" si="20"/>
        <v>0</v>
      </c>
      <c r="AG36" s="20">
        <f t="shared" si="20"/>
        <v>0</v>
      </c>
      <c r="AH36" s="20">
        <f t="shared" si="20"/>
        <v>0</v>
      </c>
      <c r="AI36" s="20">
        <f t="shared" si="20"/>
        <v>0</v>
      </c>
      <c r="AJ36" s="20">
        <f t="shared" si="20"/>
        <v>0</v>
      </c>
      <c r="AK36" s="20">
        <f t="shared" si="20"/>
        <v>0</v>
      </c>
      <c r="AL36" s="20">
        <f t="shared" si="20"/>
        <v>0</v>
      </c>
      <c r="AM36" s="20">
        <f t="shared" si="20"/>
        <v>0</v>
      </c>
      <c r="AN36" s="20">
        <f t="shared" si="20"/>
        <v>0</v>
      </c>
      <c r="AO36" s="20">
        <f t="shared" si="20"/>
        <v>0</v>
      </c>
      <c r="AP36" s="20">
        <f t="shared" si="20"/>
        <v>0</v>
      </c>
      <c r="AQ36" s="20">
        <f t="shared" si="20"/>
        <v>0</v>
      </c>
      <c r="AR36" s="20">
        <f t="shared" si="20"/>
        <v>0</v>
      </c>
      <c r="AS36" s="20">
        <f t="shared" si="20"/>
        <v>0</v>
      </c>
      <c r="AT36" s="20">
        <f t="shared" si="20"/>
        <v>0</v>
      </c>
      <c r="AU36" s="20">
        <f t="shared" si="20"/>
        <v>0</v>
      </c>
      <c r="AV36" s="20">
        <f t="shared" si="20"/>
        <v>0</v>
      </c>
      <c r="AW36" s="20">
        <f t="shared" si="20"/>
        <v>0</v>
      </c>
      <c r="AX36" s="20">
        <f t="shared" si="20"/>
        <v>0</v>
      </c>
      <c r="AY36" s="20">
        <f t="shared" si="20"/>
        <v>0</v>
      </c>
      <c r="AZ36" s="20">
        <f t="shared" si="20"/>
        <v>0</v>
      </c>
      <c r="BA36" s="20">
        <f t="shared" si="20"/>
        <v>0</v>
      </c>
      <c r="BB36" s="20">
        <f t="shared" si="20"/>
        <v>0</v>
      </c>
      <c r="BC36" s="20">
        <f t="shared" si="20"/>
        <v>0</v>
      </c>
      <c r="BD36" s="20">
        <f t="shared" si="20"/>
        <v>0</v>
      </c>
      <c r="BE36" s="20">
        <f t="shared" si="20"/>
        <v>0</v>
      </c>
      <c r="BF36" s="20">
        <f t="shared" si="20"/>
        <v>0</v>
      </c>
      <c r="BG36" s="20">
        <f t="shared" si="20"/>
        <v>0</v>
      </c>
      <c r="BH36" s="20">
        <f t="shared" si="20"/>
        <v>0</v>
      </c>
      <c r="BI36" s="20">
        <f t="shared" si="20"/>
        <v>0</v>
      </c>
      <c r="BJ36" s="20">
        <f t="shared" si="20"/>
        <v>0</v>
      </c>
      <c r="BK36" s="20">
        <f t="shared" si="20"/>
        <v>0</v>
      </c>
      <c r="BL36" s="20">
        <f t="shared" si="20"/>
        <v>0</v>
      </c>
      <c r="BM36" s="20">
        <f t="shared" si="20"/>
        <v>0</v>
      </c>
      <c r="BN36" s="20">
        <f t="shared" si="20"/>
        <v>0</v>
      </c>
      <c r="BO36" s="20">
        <f t="shared" si="20"/>
        <v>0</v>
      </c>
      <c r="BP36" s="20">
        <f t="shared" si="20"/>
        <v>0</v>
      </c>
      <c r="BQ36" s="20">
        <f t="shared" si="20"/>
        <v>0</v>
      </c>
      <c r="BR36" s="20">
        <f t="shared" si="20"/>
        <v>0</v>
      </c>
      <c r="BS36" s="20">
        <f t="shared" ref="BS36:ED36" si="21">SUM(BS34:BS35)</f>
        <v>0</v>
      </c>
      <c r="BT36" s="20">
        <f t="shared" si="21"/>
        <v>0</v>
      </c>
      <c r="BU36" s="20">
        <f t="shared" si="21"/>
        <v>0</v>
      </c>
      <c r="BV36" s="20">
        <f t="shared" si="21"/>
        <v>0</v>
      </c>
      <c r="BW36" s="20">
        <f t="shared" si="21"/>
        <v>0</v>
      </c>
      <c r="BX36" s="20">
        <f t="shared" si="21"/>
        <v>0</v>
      </c>
      <c r="BY36" s="20">
        <f t="shared" si="21"/>
        <v>0</v>
      </c>
      <c r="BZ36" s="20">
        <f t="shared" si="21"/>
        <v>0</v>
      </c>
      <c r="CA36" s="20">
        <f t="shared" si="21"/>
        <v>0</v>
      </c>
      <c r="CB36" s="20">
        <f t="shared" si="21"/>
        <v>28562.764460000002</v>
      </c>
      <c r="CC36" s="20">
        <f t="shared" si="21"/>
        <v>26610.078979999998</v>
      </c>
      <c r="CD36" s="20">
        <f t="shared" si="21"/>
        <v>29973.527040000001</v>
      </c>
      <c r="CE36" s="20">
        <f t="shared" si="21"/>
        <v>29448.706580000002</v>
      </c>
      <c r="CF36" s="20">
        <f t="shared" si="21"/>
        <v>30408.544910000001</v>
      </c>
      <c r="CG36" s="20">
        <f t="shared" si="21"/>
        <v>29273.234409999997</v>
      </c>
      <c r="CH36" s="20">
        <f t="shared" si="21"/>
        <v>34877.590779999999</v>
      </c>
      <c r="CI36" s="20">
        <f t="shared" si="21"/>
        <v>36153.008149999994</v>
      </c>
      <c r="CJ36" s="20">
        <f t="shared" si="21"/>
        <v>32975.6976</v>
      </c>
      <c r="CK36" s="20">
        <f t="shared" si="21"/>
        <v>32535.19008</v>
      </c>
      <c r="CL36" s="20">
        <f t="shared" si="21"/>
        <v>31272.544699999999</v>
      </c>
      <c r="CM36" s="20">
        <f t="shared" si="21"/>
        <v>31188.668169999997</v>
      </c>
      <c r="CN36" s="20">
        <f t="shared" si="21"/>
        <v>373279.55585999996</v>
      </c>
      <c r="CO36" s="20">
        <f t="shared" si="21"/>
        <v>32736.056260000001</v>
      </c>
      <c r="CP36" s="20">
        <f t="shared" si="21"/>
        <v>29256.699359999995</v>
      </c>
      <c r="CQ36" s="20">
        <f t="shared" si="21"/>
        <v>31205.767539999997</v>
      </c>
      <c r="CR36" s="20">
        <f t="shared" si="21"/>
        <v>29271.02706</v>
      </c>
      <c r="CS36" s="20">
        <f t="shared" si="21"/>
        <v>31270.35</v>
      </c>
      <c r="CT36" s="20">
        <f t="shared" si="21"/>
        <v>30881.43837</v>
      </c>
      <c r="CU36" s="20">
        <f t="shared" si="21"/>
        <v>34643.479999999996</v>
      </c>
      <c r="CV36" s="20">
        <f t="shared" si="21"/>
        <v>36924.680780000002</v>
      </c>
      <c r="CW36" s="20">
        <f t="shared" si="21"/>
        <v>34766.1</v>
      </c>
      <c r="CX36" s="20">
        <f t="shared" si="21"/>
        <v>36334.787490000002</v>
      </c>
      <c r="CY36" s="20">
        <f t="shared" si="21"/>
        <v>35074.99</v>
      </c>
      <c r="CZ36" s="20">
        <f t="shared" si="21"/>
        <v>35239.318879999999</v>
      </c>
      <c r="DA36" s="20">
        <f t="shared" si="21"/>
        <v>397604.69574</v>
      </c>
      <c r="DB36" s="20">
        <f t="shared" si="21"/>
        <v>39609.670010000002</v>
      </c>
      <c r="DC36" s="20">
        <f t="shared" si="21"/>
        <v>36235.41474</v>
      </c>
      <c r="DD36" s="20">
        <f t="shared" si="21"/>
        <v>39087</v>
      </c>
      <c r="DE36" s="20">
        <f t="shared" si="21"/>
        <v>37693.347090000003</v>
      </c>
      <c r="DF36" s="20">
        <f t="shared" si="21"/>
        <v>36204.229999999996</v>
      </c>
      <c r="DG36" s="20">
        <f t="shared" si="21"/>
        <v>35516.93219</v>
      </c>
      <c r="DH36" s="20">
        <f t="shared" si="21"/>
        <v>39524.812669999999</v>
      </c>
      <c r="DI36" s="20">
        <f t="shared" si="21"/>
        <v>40424.596369999999</v>
      </c>
      <c r="DJ36" s="20">
        <f t="shared" si="21"/>
        <v>37328.840429999997</v>
      </c>
      <c r="DK36" s="20">
        <f t="shared" si="21"/>
        <v>38948.76</v>
      </c>
      <c r="DL36" s="20">
        <f t="shared" si="21"/>
        <v>37828.202310000001</v>
      </c>
      <c r="DM36" s="20">
        <f t="shared" si="21"/>
        <v>37324.052350000005</v>
      </c>
      <c r="DN36" s="20">
        <f t="shared" si="21"/>
        <v>455725.85816000006</v>
      </c>
      <c r="DO36" s="20">
        <f t="shared" si="21"/>
        <v>38926.43</v>
      </c>
      <c r="DP36" s="20">
        <f t="shared" si="21"/>
        <v>34884.078219999996</v>
      </c>
      <c r="DQ36" s="20">
        <f t="shared" si="21"/>
        <v>37799.29</v>
      </c>
      <c r="DR36" s="20">
        <f t="shared" si="21"/>
        <v>36798.8177</v>
      </c>
      <c r="DS36" s="20">
        <f t="shared" si="21"/>
        <v>40204.623999999996</v>
      </c>
      <c r="DT36" s="20">
        <f t="shared" si="21"/>
        <v>39022.67</v>
      </c>
      <c r="DU36" s="20">
        <f t="shared" si="21"/>
        <v>42964.72</v>
      </c>
      <c r="DV36" s="20">
        <f t="shared" si="21"/>
        <v>44485.82</v>
      </c>
      <c r="DW36" s="20">
        <f t="shared" si="21"/>
        <v>41594.15</v>
      </c>
      <c r="DX36" s="20">
        <f t="shared" si="21"/>
        <v>43853.37</v>
      </c>
      <c r="DY36" s="20">
        <f t="shared" si="21"/>
        <v>41674</v>
      </c>
      <c r="DZ36" s="20">
        <f t="shared" si="21"/>
        <v>42902</v>
      </c>
      <c r="EA36" s="20">
        <f t="shared" si="21"/>
        <v>485109.96991999994</v>
      </c>
      <c r="EB36" s="20">
        <f t="shared" si="21"/>
        <v>43709.599999999999</v>
      </c>
      <c r="EC36" s="20">
        <f t="shared" si="21"/>
        <v>40758.54</v>
      </c>
      <c r="ED36" s="20">
        <f t="shared" si="21"/>
        <v>45781</v>
      </c>
      <c r="EE36" s="20">
        <f t="shared" ref="EE36:GP36" si="22">SUM(EE34:EE35)</f>
        <v>44974.05</v>
      </c>
      <c r="EF36" s="20">
        <f t="shared" si="22"/>
        <v>46316.85</v>
      </c>
      <c r="EG36" s="20">
        <f t="shared" si="22"/>
        <v>43633.75</v>
      </c>
      <c r="EH36" s="20">
        <f t="shared" si="22"/>
        <v>50101.808179999971</v>
      </c>
      <c r="EI36" s="20">
        <f t="shared" si="22"/>
        <v>50730.638189999998</v>
      </c>
      <c r="EJ36" s="20">
        <f t="shared" si="22"/>
        <v>47809.68</v>
      </c>
      <c r="EK36" s="20">
        <f t="shared" si="22"/>
        <v>48702.033259999997</v>
      </c>
      <c r="EL36" s="20">
        <f t="shared" si="22"/>
        <v>45789.867160000002</v>
      </c>
      <c r="EM36" s="20">
        <f t="shared" si="22"/>
        <v>44929</v>
      </c>
      <c r="EN36" s="20">
        <f t="shared" si="22"/>
        <v>553236.81678999995</v>
      </c>
      <c r="EO36" s="20">
        <f t="shared" si="22"/>
        <v>17971</v>
      </c>
      <c r="EP36" s="20">
        <f t="shared" si="22"/>
        <v>16721</v>
      </c>
      <c r="EQ36" s="20">
        <f t="shared" si="22"/>
        <v>18727</v>
      </c>
      <c r="ER36" s="20">
        <f t="shared" si="22"/>
        <v>18217</v>
      </c>
      <c r="ES36" s="20">
        <f t="shared" si="22"/>
        <v>18734</v>
      </c>
      <c r="ET36" s="20">
        <f t="shared" si="22"/>
        <v>18158</v>
      </c>
      <c r="EU36" s="20">
        <f t="shared" si="22"/>
        <v>19966</v>
      </c>
      <c r="EV36" s="20">
        <f t="shared" si="22"/>
        <v>20677</v>
      </c>
      <c r="EW36" s="20">
        <f t="shared" si="22"/>
        <v>19438</v>
      </c>
      <c r="EX36" s="20">
        <f t="shared" si="22"/>
        <v>20671</v>
      </c>
      <c r="EY36" s="20">
        <f t="shared" si="22"/>
        <v>19869</v>
      </c>
      <c r="EZ36" s="20">
        <f t="shared" si="22"/>
        <v>19715</v>
      </c>
      <c r="FA36" s="20">
        <f t="shared" si="22"/>
        <v>228864</v>
      </c>
      <c r="FB36" s="20">
        <f t="shared" si="22"/>
        <v>20281.284540000001</v>
      </c>
      <c r="FC36" s="20">
        <f t="shared" si="22"/>
        <v>18818.544130000002</v>
      </c>
      <c r="FD36" s="20">
        <f t="shared" si="22"/>
        <v>20322.54535</v>
      </c>
      <c r="FE36" s="20">
        <f t="shared" si="22"/>
        <v>20099.842490000003</v>
      </c>
      <c r="FF36" s="20">
        <f t="shared" si="22"/>
        <v>21387.221119999998</v>
      </c>
      <c r="FG36" s="20">
        <f t="shared" si="22"/>
        <v>20475.533049999998</v>
      </c>
      <c r="FH36" s="20">
        <f t="shared" si="22"/>
        <v>22617.41416</v>
      </c>
      <c r="FI36" s="20">
        <f t="shared" si="22"/>
        <v>23317.36362</v>
      </c>
      <c r="FJ36" s="20">
        <f t="shared" si="22"/>
        <v>21640.445770000002</v>
      </c>
      <c r="FK36" s="20">
        <f t="shared" si="22"/>
        <v>23088.877689999998</v>
      </c>
      <c r="FL36" s="20">
        <f t="shared" si="22"/>
        <v>21737.35341</v>
      </c>
      <c r="FM36" s="20">
        <f t="shared" si="22"/>
        <v>21173.300579999999</v>
      </c>
      <c r="FN36" s="20">
        <f t="shared" si="22"/>
        <v>254959.72591000001</v>
      </c>
      <c r="FO36" s="20">
        <f t="shared" si="22"/>
        <v>21468.664860000001</v>
      </c>
      <c r="FP36" s="20">
        <f t="shared" si="22"/>
        <v>20296.953839999998</v>
      </c>
      <c r="FQ36" s="20">
        <f t="shared" si="22"/>
        <v>21487.661830000001</v>
      </c>
      <c r="FR36" s="20">
        <f t="shared" si="22"/>
        <v>21428.86291</v>
      </c>
      <c r="FS36" s="20">
        <f t="shared" si="22"/>
        <v>22677.842689999998</v>
      </c>
      <c r="FT36" s="20">
        <f t="shared" si="22"/>
        <v>21447.668269999998</v>
      </c>
      <c r="FU36" s="20">
        <f t="shared" si="22"/>
        <v>23366.750410000001</v>
      </c>
      <c r="FV36" s="20">
        <f t="shared" si="22"/>
        <v>24795.11103</v>
      </c>
      <c r="FW36" s="20">
        <f t="shared" si="22"/>
        <v>23166.304220000002</v>
      </c>
      <c r="FX36" s="20">
        <f t="shared" si="22"/>
        <v>24191.373220000001</v>
      </c>
      <c r="FY36" s="20">
        <f t="shared" si="22"/>
        <v>22634.65395</v>
      </c>
      <c r="FZ36" s="20">
        <f t="shared" si="22"/>
        <v>22592.281660000001</v>
      </c>
      <c r="GA36" s="20">
        <f t="shared" si="22"/>
        <v>269554.12888999999</v>
      </c>
      <c r="GB36" s="20">
        <f t="shared" si="22"/>
        <v>23115.889749999998</v>
      </c>
      <c r="GC36" s="20">
        <f t="shared" si="22"/>
        <v>21170.531230000001</v>
      </c>
      <c r="GD36" s="20">
        <f t="shared" si="22"/>
        <v>22873.67859</v>
      </c>
      <c r="GE36" s="20">
        <f t="shared" si="22"/>
        <v>22838.19875</v>
      </c>
      <c r="GF36" s="20">
        <f t="shared" si="22"/>
        <v>24388.210210000001</v>
      </c>
      <c r="GG36" s="20">
        <f t="shared" si="22"/>
        <v>23127.364430000001</v>
      </c>
      <c r="GH36" s="20">
        <f t="shared" si="22"/>
        <v>25540.150370000003</v>
      </c>
      <c r="GI36" s="20">
        <f t="shared" si="22"/>
        <v>26314.047790000001</v>
      </c>
      <c r="GJ36" s="20">
        <f t="shared" si="22"/>
        <v>24803.444289999999</v>
      </c>
      <c r="GK36" s="20">
        <f t="shared" si="22"/>
        <v>26357.361270000001</v>
      </c>
      <c r="GL36" s="20">
        <f t="shared" si="22"/>
        <v>24608.302340000002</v>
      </c>
      <c r="GM36" s="20">
        <f t="shared" si="22"/>
        <v>24476.5196</v>
      </c>
      <c r="GN36" s="20">
        <f t="shared" si="22"/>
        <v>289613698.62</v>
      </c>
      <c r="GO36" s="20">
        <f t="shared" si="22"/>
        <v>24599.61565</v>
      </c>
      <c r="GP36" s="20">
        <f t="shared" si="22"/>
        <v>23334.133749999997</v>
      </c>
      <c r="GQ36" s="20">
        <f t="shared" ref="GQ36:JB36" si="23">SUM(GQ34:GQ35)</f>
        <v>24997.952100000002</v>
      </c>
      <c r="GR36" s="20">
        <f t="shared" si="23"/>
        <v>23815.369359999997</v>
      </c>
      <c r="GS36" s="20">
        <f t="shared" si="23"/>
        <v>26320.119610000002</v>
      </c>
      <c r="GT36" s="20">
        <f t="shared" si="23"/>
        <v>25098.06551</v>
      </c>
      <c r="GU36" s="20">
        <f t="shared" si="23"/>
        <v>28431.28427</v>
      </c>
      <c r="GV36" s="20">
        <f t="shared" si="23"/>
        <v>28483.6319</v>
      </c>
      <c r="GW36" s="20">
        <f t="shared" si="23"/>
        <v>26963.00231</v>
      </c>
      <c r="GX36" s="20">
        <f t="shared" si="23"/>
        <v>28451.285600000003</v>
      </c>
      <c r="GY36" s="20">
        <f t="shared" si="23"/>
        <v>26707.318029999999</v>
      </c>
      <c r="GZ36" s="20">
        <f t="shared" si="23"/>
        <v>26956.864017118634</v>
      </c>
      <c r="HA36" s="20">
        <f t="shared" si="23"/>
        <v>314158.64210711868</v>
      </c>
      <c r="HB36" s="20">
        <f t="shared" si="23"/>
        <v>27406657.350000001</v>
      </c>
      <c r="HC36" s="20">
        <f t="shared" si="23"/>
        <v>25444153.059999999</v>
      </c>
      <c r="HD36" s="20">
        <f t="shared" si="23"/>
        <v>27076657.920000002</v>
      </c>
      <c r="HE36" s="20">
        <f t="shared" si="23"/>
        <v>26808623.559999999</v>
      </c>
      <c r="HF36" s="20">
        <f t="shared" si="23"/>
        <v>28598411.16</v>
      </c>
      <c r="HG36" s="20">
        <f t="shared" si="23"/>
        <v>27342220.079999998</v>
      </c>
      <c r="HH36" s="20">
        <f t="shared" si="23"/>
        <v>30927199.66</v>
      </c>
      <c r="HI36" s="20">
        <f t="shared" si="23"/>
        <v>31588622.969999999</v>
      </c>
      <c r="HJ36" s="20">
        <f t="shared" si="23"/>
        <v>29757060.460000001</v>
      </c>
      <c r="HK36" s="20">
        <f t="shared" si="23"/>
        <v>31306520.630000003</v>
      </c>
      <c r="HL36" s="20">
        <f t="shared" si="23"/>
        <v>28782976.259999998</v>
      </c>
      <c r="HM36" s="20">
        <f t="shared" si="23"/>
        <v>29143082.82</v>
      </c>
      <c r="HN36" s="20">
        <f t="shared" si="23"/>
        <v>344182185.92999995</v>
      </c>
      <c r="HO36" s="20">
        <f t="shared" si="23"/>
        <v>30449456.309999999</v>
      </c>
      <c r="HP36" s="20">
        <f t="shared" si="23"/>
        <v>27518866.869999997</v>
      </c>
      <c r="HQ36" s="20">
        <f t="shared" si="23"/>
        <v>29734343</v>
      </c>
      <c r="HR36" s="20">
        <f t="shared" si="23"/>
        <v>29889522.169999998</v>
      </c>
      <c r="HS36" s="20">
        <f t="shared" si="23"/>
        <v>31381751.700000003</v>
      </c>
      <c r="HT36" s="20">
        <f t="shared" si="23"/>
        <v>30036725.129999999</v>
      </c>
      <c r="HU36" s="20">
        <f t="shared" si="23"/>
        <v>32766520.090000004</v>
      </c>
      <c r="HV36" s="20">
        <f t="shared" si="23"/>
        <v>33345949.509999998</v>
      </c>
      <c r="HW36" s="20">
        <f t="shared" si="23"/>
        <v>31142558.640000001</v>
      </c>
      <c r="HX36" s="20">
        <f t="shared" si="23"/>
        <v>32442998.09</v>
      </c>
      <c r="HY36" s="20">
        <f t="shared" si="23"/>
        <v>30706484.240000002</v>
      </c>
      <c r="HZ36" s="20">
        <f t="shared" si="23"/>
        <v>31152452.380000003</v>
      </c>
      <c r="IA36" s="20">
        <f t="shared" si="23"/>
        <v>370567628.13</v>
      </c>
      <c r="IB36" s="20">
        <f t="shared" si="23"/>
        <v>31827663.149999999</v>
      </c>
      <c r="IC36" s="20">
        <f t="shared" si="23"/>
        <v>29221699.829999998</v>
      </c>
      <c r="ID36" s="20">
        <f t="shared" si="23"/>
        <v>31125151.990000002</v>
      </c>
      <c r="IE36" s="20">
        <f t="shared" si="23"/>
        <v>31716057.32</v>
      </c>
      <c r="IF36" s="20">
        <f t="shared" si="23"/>
        <v>33602063.410000004</v>
      </c>
      <c r="IG36" s="20">
        <f t="shared" si="23"/>
        <v>31576412.219999999</v>
      </c>
      <c r="IH36" s="20">
        <f t="shared" si="23"/>
        <v>35003156.079999998</v>
      </c>
      <c r="II36" s="20">
        <f t="shared" si="23"/>
        <v>27022938.049999997</v>
      </c>
      <c r="IJ36" s="20">
        <f t="shared" si="23"/>
        <v>33085372.600000001</v>
      </c>
      <c r="IK36" s="20">
        <f t="shared" si="23"/>
        <v>34114963.280000001</v>
      </c>
      <c r="IL36" s="20">
        <f t="shared" si="23"/>
        <v>32612894.75</v>
      </c>
      <c r="IM36" s="20">
        <f t="shared" si="23"/>
        <v>34566044.490000002</v>
      </c>
      <c r="IN36" s="20">
        <f t="shared" si="23"/>
        <v>385474417.16999996</v>
      </c>
      <c r="IO36" s="20">
        <f t="shared" si="23"/>
        <v>33630869.390000001</v>
      </c>
      <c r="IP36" s="20">
        <f t="shared" si="23"/>
        <v>31893165.240000002</v>
      </c>
      <c r="IQ36" s="20">
        <f t="shared" si="23"/>
        <v>16052817.399999999</v>
      </c>
      <c r="IR36" s="20">
        <f t="shared" si="23"/>
        <v>2360020.36</v>
      </c>
      <c r="IS36" s="20">
        <f t="shared" si="23"/>
        <v>2157877.19</v>
      </c>
      <c r="IT36" s="20">
        <f>SUM(IT34:IT35)</f>
        <v>4059656.8899999997</v>
      </c>
      <c r="IU36" s="20">
        <f t="shared" si="23"/>
        <v>3462437.55</v>
      </c>
      <c r="IV36" s="20">
        <f t="shared" si="23"/>
        <v>4270355.43</v>
      </c>
      <c r="IW36" s="20">
        <f t="shared" si="23"/>
        <v>5310382.7</v>
      </c>
      <c r="IX36" s="20">
        <f t="shared" si="23"/>
        <v>7586585.2699999996</v>
      </c>
      <c r="IY36" s="20">
        <f t="shared" si="23"/>
        <v>9980441.5800000001</v>
      </c>
      <c r="IZ36" s="20">
        <f t="shared" si="23"/>
        <v>12866829</v>
      </c>
      <c r="JA36" s="20">
        <f>+SUM(IO36:IZ36)</f>
        <v>133631437.99999999</v>
      </c>
      <c r="JB36" s="20">
        <f t="shared" si="23"/>
        <v>13001720.780000001</v>
      </c>
      <c r="JC36" s="20">
        <f t="shared" ref="JC36:JN36" si="24">SUM(JC34:JC35)</f>
        <v>8398853.0600000005</v>
      </c>
      <c r="JD36" s="20">
        <f t="shared" si="24"/>
        <v>10299994.98</v>
      </c>
      <c r="JE36" s="20">
        <f t="shared" si="24"/>
        <v>10998855.01</v>
      </c>
      <c r="JF36" s="20">
        <f t="shared" si="24"/>
        <v>13458727.309999999</v>
      </c>
      <c r="JG36" s="20">
        <f t="shared" si="24"/>
        <v>14260898.91</v>
      </c>
      <c r="JH36" s="20">
        <f t="shared" si="24"/>
        <v>16950664.759999998</v>
      </c>
      <c r="JI36" s="20">
        <f t="shared" si="24"/>
        <v>17047258.890000001</v>
      </c>
      <c r="JJ36" s="20">
        <f t="shared" si="24"/>
        <v>16926822.539999999</v>
      </c>
      <c r="JK36" s="20">
        <f t="shared" si="24"/>
        <v>18908064.149999999</v>
      </c>
      <c r="JL36" s="20">
        <f t="shared" si="24"/>
        <v>19974140.670000002</v>
      </c>
      <c r="JM36" s="20">
        <f t="shared" si="24"/>
        <v>21105720.289999999</v>
      </c>
      <c r="JN36" s="20">
        <f t="shared" si="24"/>
        <v>181331721.35000002</v>
      </c>
      <c r="JO36" s="20">
        <f>SUM(JO34:JO35)</f>
        <v>19965049.66</v>
      </c>
      <c r="JP36" s="20">
        <f t="shared" ref="JP36:JZ36" si="25">SUM(JP34:JP35)</f>
        <v>19400937.75</v>
      </c>
      <c r="JQ36" s="20">
        <f t="shared" si="25"/>
        <v>21687560.34</v>
      </c>
      <c r="JR36" s="20">
        <f t="shared" si="25"/>
        <v>22602807.16</v>
      </c>
      <c r="JS36" s="20">
        <f t="shared" si="25"/>
        <v>23504694.210000001</v>
      </c>
      <c r="JT36" s="20">
        <f t="shared" si="25"/>
        <v>23172216.02</v>
      </c>
      <c r="JU36" s="20">
        <f t="shared" si="25"/>
        <v>26329788.420000002</v>
      </c>
      <c r="JV36" s="20">
        <f t="shared" si="25"/>
        <v>26739820.439999998</v>
      </c>
      <c r="JW36" s="20">
        <f t="shared" si="25"/>
        <v>25918619.890000001</v>
      </c>
      <c r="JX36" s="20">
        <f t="shared" si="25"/>
        <v>27464132.240000002</v>
      </c>
      <c r="JY36" s="20">
        <f t="shared" si="25"/>
        <v>26111348.740000002</v>
      </c>
      <c r="JZ36" s="20">
        <f t="shared" si="25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6">SUM(KC34:KC35)</f>
        <v>25428728.319999997</v>
      </c>
      <c r="KD36" s="20">
        <f t="shared" si="26"/>
        <v>26568506.940000005</v>
      </c>
      <c r="KE36" s="20">
        <f t="shared" si="26"/>
        <v>26838908.549999997</v>
      </c>
      <c r="KF36" s="20">
        <f t="shared" si="26"/>
        <v>27747881.320000011</v>
      </c>
      <c r="KG36" s="20">
        <f t="shared" si="26"/>
        <v>27094818.620000001</v>
      </c>
      <c r="KH36" s="20">
        <f t="shared" si="26"/>
        <v>32578875.229999967</v>
      </c>
      <c r="KI36" s="20">
        <f t="shared" si="26"/>
        <v>31210872.640000001</v>
      </c>
      <c r="KJ36" s="20">
        <f t="shared" si="26"/>
        <v>29328582.128153399</v>
      </c>
      <c r="KK36" s="20">
        <f t="shared" si="26"/>
        <v>33001513</v>
      </c>
      <c r="KL36" s="20">
        <f t="shared" si="26"/>
        <v>29657600.169999998</v>
      </c>
      <c r="KM36" s="20">
        <f t="shared" si="26"/>
        <v>33383105.969999999</v>
      </c>
      <c r="KN36" s="20">
        <f t="shared" si="26"/>
        <v>349886906.66815341</v>
      </c>
      <c r="KO36" s="20">
        <f>SUM(KO34:KO35)</f>
        <v>32193989.77</v>
      </c>
      <c r="KP36" s="20">
        <f t="shared" ref="KP36:LA36" si="27">SUM(KP34:KP35)</f>
        <v>29454789.5</v>
      </c>
      <c r="KQ36" s="20">
        <f t="shared" si="27"/>
        <v>30980391.400000002</v>
      </c>
      <c r="KR36" s="20">
        <f t="shared" si="27"/>
        <v>31694254.560000002</v>
      </c>
      <c r="KS36" s="20">
        <f t="shared" si="27"/>
        <v>32617447.77</v>
      </c>
      <c r="KT36" s="20">
        <f t="shared" si="27"/>
        <v>31514192.719999999</v>
      </c>
      <c r="KU36" s="20">
        <f t="shared" si="27"/>
        <v>35584796.43</v>
      </c>
      <c r="KV36" s="20">
        <f t="shared" si="27"/>
        <v>34927282.630000003</v>
      </c>
      <c r="KW36" s="20">
        <f t="shared" si="27"/>
        <v>36296622.68</v>
      </c>
      <c r="KX36" s="20">
        <f t="shared" si="27"/>
        <v>0</v>
      </c>
      <c r="KY36" s="20">
        <f t="shared" si="27"/>
        <v>0</v>
      </c>
      <c r="KZ36" s="20">
        <f t="shared" si="27"/>
        <v>0</v>
      </c>
      <c r="LA36" s="20">
        <f t="shared" si="27"/>
        <v>295263767.45999998</v>
      </c>
    </row>
    <row r="37" spans="1:313" ht="3" customHeight="1"/>
    <row r="38" spans="1:313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13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</row>
    <row r="40" spans="1:313">
      <c r="KI40" s="11"/>
      <c r="KV40" s="11"/>
    </row>
    <row r="43" spans="1:313">
      <c r="JL43" s="11"/>
    </row>
    <row r="44" spans="1:313">
      <c r="JL44" s="11"/>
    </row>
  </sheetData>
  <mergeCells count="196"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CO7:CZ7"/>
    <mergeCell ref="DA7:DA8"/>
    <mergeCell ref="DB7:DM7"/>
    <mergeCell ref="A7:A8"/>
    <mergeCell ref="B7:M7"/>
    <mergeCell ref="N7:N8"/>
    <mergeCell ref="O7:Z7"/>
    <mergeCell ref="AA7:AA8"/>
    <mergeCell ref="AB7:AM7"/>
    <mergeCell ref="AN7:AN8"/>
    <mergeCell ref="AO7:AZ7"/>
    <mergeCell ref="KB7:KM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BA7:BA8"/>
    <mergeCell ref="CA7:CA8"/>
    <mergeCell ref="CB7:CM7"/>
    <mergeCell ref="CN7:CN8"/>
    <mergeCell ref="BO16:BZ16"/>
    <mergeCell ref="CA16:CA17"/>
    <mergeCell ref="CB16:CM16"/>
    <mergeCell ref="CN16:CN17"/>
    <mergeCell ref="CO16:CZ16"/>
    <mergeCell ref="DA16:DA17"/>
    <mergeCell ref="AB16:AM16"/>
    <mergeCell ref="AN16:AN17"/>
    <mergeCell ref="AO16:AZ16"/>
    <mergeCell ref="BA16:BA17"/>
    <mergeCell ref="BB16:BM16"/>
    <mergeCell ref="BN16:BN1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DN24:DN25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FO24:FZ24"/>
    <mergeCell ref="GA24:GA25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JB16:JM16"/>
    <mergeCell ref="JN16:JN17"/>
    <mergeCell ref="JO16:JZ16"/>
    <mergeCell ref="KA16:KA17"/>
    <mergeCell ref="KB16:KM16"/>
    <mergeCell ref="KN16:KN17"/>
    <mergeCell ref="JN7:JN8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O168"/>
  <sheetViews>
    <sheetView showGridLines="0" zoomScaleNormal="100" workbookViewId="0">
      <pane xSplit="1" topLeftCell="IG1" activePane="topRight" state="frozen"/>
      <selection pane="topRight" activeCell="IL79" sqref="IL79"/>
    </sheetView>
  </sheetViews>
  <sheetFormatPr baseColWidth="10" defaultColWidth="12.7109375" defaultRowHeight="14.25"/>
  <cols>
    <col min="1" max="1" width="30.4257812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237" width="12.7109375" style="12"/>
    <col min="238" max="238" width="14" style="12" bestFit="1" customWidth="1"/>
    <col min="239" max="240" width="12.7109375" style="12"/>
    <col min="241" max="241" width="14.7109375" style="12" customWidth="1"/>
    <col min="242" max="243" width="12.7109375" style="12"/>
    <col min="244" max="244" width="15.42578125" style="12" customWidth="1"/>
    <col min="245" max="245" width="16" style="12" customWidth="1"/>
    <col min="246" max="16384" width="12.7109375" style="12"/>
  </cols>
  <sheetData>
    <row r="1" spans="1:249" ht="15">
      <c r="A1" s="10" t="s">
        <v>0</v>
      </c>
    </row>
    <row r="2" spans="1:249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49">
      <c r="A3" s="51" t="s">
        <v>97</v>
      </c>
    </row>
    <row r="5" spans="1:249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49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49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49" ht="3" customHeight="1"/>
    <row r="9" spans="1:249" ht="15.95" customHeight="1">
      <c r="A9" s="78" t="s">
        <v>45</v>
      </c>
      <c r="B9" s="22"/>
      <c r="C9" s="74">
        <v>2006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6" t="s">
        <v>51</v>
      </c>
      <c r="P9" s="74">
        <v>2007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6" t="s">
        <v>52</v>
      </c>
      <c r="AC9" s="74">
        <v>2008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6" t="s">
        <v>53</v>
      </c>
      <c r="AP9" s="74">
        <v>2009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6" t="s">
        <v>54</v>
      </c>
      <c r="BC9" s="74">
        <v>2010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6" t="s">
        <v>55</v>
      </c>
      <c r="BP9" s="74">
        <v>2011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6" t="s">
        <v>56</v>
      </c>
      <c r="CC9" s="74">
        <v>2012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6" t="s">
        <v>57</v>
      </c>
      <c r="CP9" s="74">
        <v>2013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6" t="s">
        <v>58</v>
      </c>
      <c r="DC9" s="74">
        <v>2014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6" t="s">
        <v>59</v>
      </c>
      <c r="DP9" s="74">
        <v>2015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6" t="s">
        <v>60</v>
      </c>
      <c r="EC9" s="74">
        <v>2016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6" t="s">
        <v>61</v>
      </c>
      <c r="EP9" s="74">
        <v>2017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6" t="s">
        <v>62</v>
      </c>
      <c r="FC9" s="74">
        <v>2018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6" t="s">
        <v>63</v>
      </c>
      <c r="FP9" s="74">
        <v>2019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6" t="s">
        <v>64</v>
      </c>
      <c r="GC9" s="74">
        <v>2020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5" t="s">
        <v>65</v>
      </c>
      <c r="GP9" s="74">
        <v>2021</v>
      </c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5" t="s">
        <v>66</v>
      </c>
      <c r="HC9" s="74">
        <v>2022</v>
      </c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5" t="s">
        <v>67</v>
      </c>
      <c r="HP9" s="74">
        <v>2023</v>
      </c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5" t="s">
        <v>68</v>
      </c>
      <c r="IC9" s="74">
        <v>2024</v>
      </c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5" t="s">
        <v>138</v>
      </c>
    </row>
    <row r="10" spans="1:249" ht="15.95" customHeight="1">
      <c r="A10" s="79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7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7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7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7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7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7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7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7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7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7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7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7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7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7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5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5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5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5"/>
      <c r="IC10" s="16" t="s">
        <v>69</v>
      </c>
      <c r="ID10" s="16" t="s">
        <v>70</v>
      </c>
      <c r="IE10" s="16" t="s">
        <v>71</v>
      </c>
      <c r="IF10" s="16" t="s">
        <v>72</v>
      </c>
      <c r="IG10" s="16" t="s">
        <v>73</v>
      </c>
      <c r="IH10" s="16" t="s">
        <v>74</v>
      </c>
      <c r="II10" s="16" t="s">
        <v>75</v>
      </c>
      <c r="IJ10" s="16" t="s">
        <v>76</v>
      </c>
      <c r="IK10" s="16" t="s">
        <v>82</v>
      </c>
      <c r="IL10" s="16" t="s">
        <v>78</v>
      </c>
      <c r="IM10" s="16" t="s">
        <v>79</v>
      </c>
      <c r="IN10" s="16" t="s">
        <v>80</v>
      </c>
      <c r="IO10" s="75"/>
    </row>
    <row r="11" spans="1:249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>
        <v>59496</v>
      </c>
      <c r="IH11" s="24">
        <v>59196</v>
      </c>
      <c r="II11" s="24">
        <v>63055</v>
      </c>
      <c r="IJ11" s="24">
        <v>62625</v>
      </c>
      <c r="IK11" s="24">
        <v>56645</v>
      </c>
      <c r="IL11" s="24"/>
      <c r="IM11" s="24"/>
      <c r="IN11" s="24"/>
      <c r="IO11" s="25">
        <f>SUM(IC11:IN11)</f>
        <v>529456</v>
      </c>
    </row>
    <row r="12" spans="1:249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>
        <v>2440</v>
      </c>
      <c r="IH12" s="24">
        <v>2164</v>
      </c>
      <c r="II12" s="24">
        <v>3597</v>
      </c>
      <c r="IJ12" s="24">
        <v>3701</v>
      </c>
      <c r="IK12" s="24">
        <v>3603</v>
      </c>
      <c r="IL12" s="24"/>
      <c r="IM12" s="24"/>
      <c r="IN12" s="24"/>
      <c r="IO12" s="25">
        <f t="shared" ref="IO12:IO23" si="18">SUM(IC12:IN12)</f>
        <v>25499</v>
      </c>
    </row>
    <row r="13" spans="1:249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>
        <v>14</v>
      </c>
      <c r="IH13" s="24">
        <v>0</v>
      </c>
      <c r="II13" s="24">
        <v>3933</v>
      </c>
      <c r="IJ13" s="24">
        <v>7474</v>
      </c>
      <c r="IK13" s="24">
        <v>6876</v>
      </c>
      <c r="IL13" s="24"/>
      <c r="IM13" s="24"/>
      <c r="IN13" s="24"/>
      <c r="IO13" s="25">
        <f t="shared" si="18"/>
        <v>18342</v>
      </c>
    </row>
    <row r="14" spans="1:249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>
        <v>79963</v>
      </c>
      <c r="IH14" s="24">
        <v>79813</v>
      </c>
      <c r="II14" s="24">
        <v>90971</v>
      </c>
      <c r="IJ14" s="24">
        <v>98411</v>
      </c>
      <c r="IK14" s="24">
        <v>88097</v>
      </c>
      <c r="IL14" s="24"/>
      <c r="IM14" s="24"/>
      <c r="IN14" s="24"/>
      <c r="IO14" s="25">
        <f t="shared" si="18"/>
        <v>775053</v>
      </c>
    </row>
    <row r="15" spans="1:249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>
        <v>55757</v>
      </c>
      <c r="IH15" s="24">
        <v>55500</v>
      </c>
      <c r="II15" s="24">
        <v>63167</v>
      </c>
      <c r="IJ15" s="24">
        <v>68448</v>
      </c>
      <c r="IK15" s="24">
        <v>60423</v>
      </c>
      <c r="IL15" s="24"/>
      <c r="IM15" s="24"/>
      <c r="IN15" s="24"/>
      <c r="IO15" s="25">
        <f t="shared" si="18"/>
        <v>525444</v>
      </c>
    </row>
    <row r="16" spans="1:249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>
        <v>20946</v>
      </c>
      <c r="IH16" s="24">
        <v>20722</v>
      </c>
      <c r="II16" s="24">
        <v>22084</v>
      </c>
      <c r="IJ16" s="24">
        <v>18214</v>
      </c>
      <c r="IK16" s="24">
        <v>15818</v>
      </c>
      <c r="IL16" s="24"/>
      <c r="IM16" s="24"/>
      <c r="IN16" s="24"/>
      <c r="IO16" s="25">
        <f t="shared" si="18"/>
        <v>201029</v>
      </c>
    </row>
    <row r="17" spans="1:249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>
        <v>91731</v>
      </c>
      <c r="IH17" s="24">
        <v>93353</v>
      </c>
      <c r="II17" s="24">
        <v>109087</v>
      </c>
      <c r="IJ17" s="24">
        <v>115270</v>
      </c>
      <c r="IK17" s="24">
        <v>98822</v>
      </c>
      <c r="IL17" s="24"/>
      <c r="IM17" s="24"/>
      <c r="IN17" s="24"/>
      <c r="IO17" s="25">
        <f t="shared" si="18"/>
        <v>887550</v>
      </c>
    </row>
    <row r="18" spans="1:249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>
        <v>82656</v>
      </c>
      <c r="IH18" s="24">
        <v>78186</v>
      </c>
      <c r="II18" s="24">
        <v>83517</v>
      </c>
      <c r="IJ18" s="24">
        <v>91590</v>
      </c>
      <c r="IK18" s="24">
        <v>85193</v>
      </c>
      <c r="IL18" s="24"/>
      <c r="IM18" s="24"/>
      <c r="IN18" s="24"/>
      <c r="IO18" s="25">
        <f t="shared" si="18"/>
        <v>733978</v>
      </c>
    </row>
    <row r="19" spans="1:249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>
        <v>38475</v>
      </c>
      <c r="IH19" s="24">
        <v>32626</v>
      </c>
      <c r="II19" s="24">
        <v>37938</v>
      </c>
      <c r="IJ19" s="24">
        <v>41719</v>
      </c>
      <c r="IK19" s="24">
        <v>41307</v>
      </c>
      <c r="IL19" s="24"/>
      <c r="IM19" s="24"/>
      <c r="IN19" s="24"/>
      <c r="IO19" s="25">
        <f t="shared" si="18"/>
        <v>338623</v>
      </c>
    </row>
    <row r="20" spans="1:249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>
        <v>3998</v>
      </c>
      <c r="IH20" s="24">
        <v>4985</v>
      </c>
      <c r="II20" s="24">
        <v>3482</v>
      </c>
      <c r="IJ20" s="24">
        <v>4210</v>
      </c>
      <c r="IK20" s="24">
        <v>4563</v>
      </c>
      <c r="IL20" s="24"/>
      <c r="IM20" s="24"/>
      <c r="IN20" s="24"/>
      <c r="IO20" s="25">
        <f t="shared" si="18"/>
        <v>36717</v>
      </c>
    </row>
    <row r="21" spans="1:249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>
        <v>76795</v>
      </c>
      <c r="IH21" s="24">
        <v>76722</v>
      </c>
      <c r="II21" s="24">
        <v>73434</v>
      </c>
      <c r="IJ21" s="24">
        <v>84646</v>
      </c>
      <c r="IK21" s="24">
        <v>80044</v>
      </c>
      <c r="IL21" s="24"/>
      <c r="IM21" s="24"/>
      <c r="IN21" s="24"/>
      <c r="IO21" s="25">
        <f t="shared" si="18"/>
        <v>679806</v>
      </c>
    </row>
    <row r="22" spans="1:249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>
        <v>87014</v>
      </c>
      <c r="IH22" s="24">
        <v>83805</v>
      </c>
      <c r="II22" s="24">
        <v>91079</v>
      </c>
      <c r="IJ22" s="24">
        <v>96959</v>
      </c>
      <c r="IK22" s="24">
        <v>93518</v>
      </c>
      <c r="IL22" s="24"/>
      <c r="IM22" s="24"/>
      <c r="IN22" s="24"/>
      <c r="IO22" s="25">
        <f t="shared" si="18"/>
        <v>815746</v>
      </c>
    </row>
    <row r="23" spans="1:249" ht="15.95" customHeight="1">
      <c r="A23" s="19" t="s">
        <v>86</v>
      </c>
      <c r="B23" s="19"/>
      <c r="C23" s="20">
        <f t="shared" ref="C23:BN23" si="19">SUM(C11:C22)</f>
        <v>0</v>
      </c>
      <c r="D23" s="20">
        <f t="shared" si="19"/>
        <v>0</v>
      </c>
      <c r="E23" s="20">
        <f t="shared" si="19"/>
        <v>0</v>
      </c>
      <c r="F23" s="20">
        <f t="shared" si="19"/>
        <v>0</v>
      </c>
      <c r="G23" s="20">
        <f t="shared" si="19"/>
        <v>0</v>
      </c>
      <c r="H23" s="20">
        <f t="shared" si="19"/>
        <v>0</v>
      </c>
      <c r="I23" s="20">
        <f t="shared" si="19"/>
        <v>0</v>
      </c>
      <c r="J23" s="20">
        <f t="shared" si="19"/>
        <v>0</v>
      </c>
      <c r="K23" s="20">
        <f t="shared" si="19"/>
        <v>0</v>
      </c>
      <c r="L23" s="20">
        <f t="shared" si="19"/>
        <v>0</v>
      </c>
      <c r="M23" s="20">
        <f t="shared" si="19"/>
        <v>0</v>
      </c>
      <c r="N23" s="20">
        <f t="shared" si="19"/>
        <v>59057</v>
      </c>
      <c r="O23" s="20">
        <f>SUM(O11:O22)</f>
        <v>59057</v>
      </c>
      <c r="P23" s="20">
        <f t="shared" si="19"/>
        <v>93363</v>
      </c>
      <c r="Q23" s="20">
        <f t="shared" si="19"/>
        <v>94959</v>
      </c>
      <c r="R23" s="20">
        <f t="shared" si="19"/>
        <v>96621</v>
      </c>
      <c r="S23" s="20">
        <f t="shared" si="19"/>
        <v>93876</v>
      </c>
      <c r="T23" s="20">
        <f t="shared" si="19"/>
        <v>94718</v>
      </c>
      <c r="U23" s="20">
        <f t="shared" si="19"/>
        <v>86589</v>
      </c>
      <c r="V23" s="20">
        <f t="shared" si="19"/>
        <v>106343</v>
      </c>
      <c r="W23" s="20">
        <f t="shared" si="19"/>
        <v>113957</v>
      </c>
      <c r="X23" s="20">
        <f t="shared" si="19"/>
        <v>100885</v>
      </c>
      <c r="Y23" s="20">
        <f t="shared" si="19"/>
        <v>109234</v>
      </c>
      <c r="Z23" s="20">
        <f t="shared" si="19"/>
        <v>106171</v>
      </c>
      <c r="AA23" s="20">
        <f t="shared" si="19"/>
        <v>112465</v>
      </c>
      <c r="AB23" s="20">
        <f>SUM(AB11:AB22)</f>
        <v>1209181</v>
      </c>
      <c r="AC23" s="20">
        <f t="shared" si="19"/>
        <v>109230</v>
      </c>
      <c r="AD23" s="20">
        <f t="shared" si="19"/>
        <v>117911</v>
      </c>
      <c r="AE23" s="20">
        <f t="shared" si="19"/>
        <v>130208</v>
      </c>
      <c r="AF23" s="20">
        <f t="shared" si="19"/>
        <v>104627</v>
      </c>
      <c r="AG23" s="20">
        <f t="shared" si="19"/>
        <v>124427</v>
      </c>
      <c r="AH23" s="20">
        <f t="shared" si="19"/>
        <v>117825</v>
      </c>
      <c r="AI23" s="20">
        <f t="shared" si="19"/>
        <v>131999</v>
      </c>
      <c r="AJ23" s="20">
        <f t="shared" si="19"/>
        <v>142830</v>
      </c>
      <c r="AK23" s="20">
        <f t="shared" si="19"/>
        <v>131374</v>
      </c>
      <c r="AL23" s="20">
        <f t="shared" si="19"/>
        <v>138306</v>
      </c>
      <c r="AM23" s="20">
        <f t="shared" si="19"/>
        <v>139865</v>
      </c>
      <c r="AN23" s="20">
        <f t="shared" si="19"/>
        <v>165628</v>
      </c>
      <c r="AO23" s="20">
        <f>SUM(AO11:AO22)</f>
        <v>1554230</v>
      </c>
      <c r="AP23" s="20">
        <f t="shared" si="19"/>
        <v>162495</v>
      </c>
      <c r="AQ23" s="20">
        <f t="shared" si="19"/>
        <v>157698</v>
      </c>
      <c r="AR23" s="20">
        <f t="shared" si="19"/>
        <v>154532</v>
      </c>
      <c r="AS23" s="20">
        <f t="shared" si="19"/>
        <v>154132</v>
      </c>
      <c r="AT23" s="20">
        <f t="shared" si="19"/>
        <v>157965</v>
      </c>
      <c r="AU23" s="20">
        <f t="shared" si="19"/>
        <v>150587</v>
      </c>
      <c r="AV23" s="20">
        <f t="shared" si="19"/>
        <v>159924</v>
      </c>
      <c r="AW23" s="20">
        <f t="shared" si="19"/>
        <v>166729</v>
      </c>
      <c r="AX23" s="20">
        <f t="shared" si="19"/>
        <v>149319</v>
      </c>
      <c r="AY23" s="20">
        <f t="shared" si="19"/>
        <v>166619</v>
      </c>
      <c r="AZ23" s="20">
        <f t="shared" si="19"/>
        <v>174915</v>
      </c>
      <c r="BA23" s="20">
        <f t="shared" si="19"/>
        <v>177165</v>
      </c>
      <c r="BB23" s="20">
        <f>SUM(BB11:BB22)</f>
        <v>1932080</v>
      </c>
      <c r="BC23" s="20">
        <f t="shared" si="19"/>
        <v>199531</v>
      </c>
      <c r="BD23" s="20">
        <f t="shared" si="19"/>
        <v>205796</v>
      </c>
      <c r="BE23" s="20">
        <f t="shared" si="19"/>
        <v>197910</v>
      </c>
      <c r="BF23" s="20">
        <f t="shared" si="19"/>
        <v>182710</v>
      </c>
      <c r="BG23" s="20">
        <f t="shared" si="19"/>
        <v>201249</v>
      </c>
      <c r="BH23" s="20">
        <f t="shared" si="19"/>
        <v>202264</v>
      </c>
      <c r="BI23" s="20">
        <f t="shared" si="19"/>
        <v>209390</v>
      </c>
      <c r="BJ23" s="20">
        <f t="shared" si="19"/>
        <v>232824</v>
      </c>
      <c r="BK23" s="20">
        <f t="shared" si="19"/>
        <v>208410</v>
      </c>
      <c r="BL23" s="20">
        <f t="shared" si="19"/>
        <v>232505</v>
      </c>
      <c r="BM23" s="20">
        <f t="shared" si="19"/>
        <v>229432</v>
      </c>
      <c r="BN23" s="20">
        <f t="shared" si="19"/>
        <v>233388</v>
      </c>
      <c r="BO23" s="20">
        <f>SUM(BO11:BO22)</f>
        <v>2535409</v>
      </c>
      <c r="BP23" s="20">
        <f t="shared" ref="BP23:DA23" si="20">SUM(BP11:BP22)</f>
        <v>246971</v>
      </c>
      <c r="BQ23" s="20">
        <f t="shared" si="20"/>
        <v>244159</v>
      </c>
      <c r="BR23" s="20">
        <f t="shared" si="20"/>
        <v>236664</v>
      </c>
      <c r="BS23" s="20">
        <f t="shared" si="20"/>
        <v>223515</v>
      </c>
      <c r="BT23" s="20">
        <f t="shared" si="20"/>
        <v>242168</v>
      </c>
      <c r="BU23" s="20">
        <f t="shared" si="20"/>
        <v>239860</v>
      </c>
      <c r="BV23" s="20">
        <f t="shared" si="20"/>
        <v>266569</v>
      </c>
      <c r="BW23" s="20">
        <f t="shared" si="20"/>
        <v>287376</v>
      </c>
      <c r="BX23" s="20">
        <f t="shared" si="20"/>
        <v>235950</v>
      </c>
      <c r="BY23" s="20">
        <f t="shared" si="20"/>
        <v>258037</v>
      </c>
      <c r="BZ23" s="20">
        <f t="shared" si="20"/>
        <v>241559</v>
      </c>
      <c r="CA23" s="20">
        <f t="shared" si="20"/>
        <v>256756</v>
      </c>
      <c r="CB23" s="20">
        <f>SUM(CB11:CB22)</f>
        <v>2979584</v>
      </c>
      <c r="CC23" s="20">
        <f t="shared" si="20"/>
        <v>273599</v>
      </c>
      <c r="CD23" s="20">
        <f t="shared" si="20"/>
        <v>286944</v>
      </c>
      <c r="CE23" s="20">
        <f t="shared" si="20"/>
        <v>275891</v>
      </c>
      <c r="CF23" s="20">
        <f t="shared" si="20"/>
        <v>250350</v>
      </c>
      <c r="CG23" s="20">
        <f t="shared" si="20"/>
        <v>270916</v>
      </c>
      <c r="CH23" s="20">
        <f t="shared" si="20"/>
        <v>268549</v>
      </c>
      <c r="CI23" s="20">
        <f t="shared" si="20"/>
        <v>297453</v>
      </c>
      <c r="CJ23" s="20">
        <f t="shared" si="20"/>
        <v>317190</v>
      </c>
      <c r="CK23" s="20">
        <f t="shared" si="20"/>
        <v>282601</v>
      </c>
      <c r="CL23" s="20">
        <f t="shared" si="20"/>
        <v>311323</v>
      </c>
      <c r="CM23" s="20">
        <f t="shared" si="20"/>
        <v>289741</v>
      </c>
      <c r="CN23" s="20">
        <f t="shared" si="20"/>
        <v>308282</v>
      </c>
      <c r="CO23" s="20">
        <f>SUM(CO11:CO22)</f>
        <v>3432839</v>
      </c>
      <c r="CP23" s="20">
        <f t="shared" si="20"/>
        <v>327420</v>
      </c>
      <c r="CQ23" s="20">
        <f t="shared" si="20"/>
        <v>329029</v>
      </c>
      <c r="CR23" s="20">
        <f t="shared" si="20"/>
        <v>322266</v>
      </c>
      <c r="CS23" s="20">
        <f t="shared" si="20"/>
        <v>290139</v>
      </c>
      <c r="CT23" s="20">
        <f t="shared" si="20"/>
        <v>316201</v>
      </c>
      <c r="CU23" s="20">
        <f t="shared" si="20"/>
        <v>313012</v>
      </c>
      <c r="CV23" s="20">
        <f t="shared" si="20"/>
        <v>344525</v>
      </c>
      <c r="CW23" s="20">
        <f t="shared" si="20"/>
        <v>360535</v>
      </c>
      <c r="CX23" s="20">
        <f t="shared" si="20"/>
        <v>328403</v>
      </c>
      <c r="CY23" s="20">
        <f t="shared" si="20"/>
        <v>364674</v>
      </c>
      <c r="CZ23" s="20">
        <f t="shared" si="20"/>
        <v>342489</v>
      </c>
      <c r="DA23" s="20">
        <f t="shared" si="20"/>
        <v>359816</v>
      </c>
      <c r="DB23" s="20">
        <f>SUM(DB11:DB22)</f>
        <v>3998509</v>
      </c>
      <c r="DC23" s="20">
        <f t="shared" ref="DC23:FB23" si="21">SUM(DC11:DC22)</f>
        <v>360023</v>
      </c>
      <c r="DD23" s="20">
        <f t="shared" si="21"/>
        <v>355546</v>
      </c>
      <c r="DE23" s="20">
        <f t="shared" si="21"/>
        <v>348053</v>
      </c>
      <c r="DF23" s="20">
        <f t="shared" si="21"/>
        <v>313486</v>
      </c>
      <c r="DG23" s="20">
        <f t="shared" si="21"/>
        <v>342195</v>
      </c>
      <c r="DH23" s="20">
        <f t="shared" si="21"/>
        <v>334701</v>
      </c>
      <c r="DI23" s="20">
        <f t="shared" si="21"/>
        <v>378366</v>
      </c>
      <c r="DJ23" s="20">
        <f t="shared" si="21"/>
        <v>410969</v>
      </c>
      <c r="DK23" s="20">
        <f t="shared" si="21"/>
        <v>378304</v>
      </c>
      <c r="DL23" s="20">
        <f t="shared" si="21"/>
        <v>403208</v>
      </c>
      <c r="DM23" s="20">
        <f t="shared" si="21"/>
        <v>376472</v>
      </c>
      <c r="DN23" s="20">
        <f t="shared" si="21"/>
        <v>400560</v>
      </c>
      <c r="DO23" s="20">
        <f>SUM(DO11:DO22)</f>
        <v>4401883</v>
      </c>
      <c r="DP23" s="20">
        <f t="shared" si="21"/>
        <v>396419</v>
      </c>
      <c r="DQ23" s="20">
        <f t="shared" si="21"/>
        <v>396636</v>
      </c>
      <c r="DR23" s="20">
        <f t="shared" si="21"/>
        <v>376212</v>
      </c>
      <c r="DS23" s="20">
        <f>SUM(DS11:DS22)</f>
        <v>346524</v>
      </c>
      <c r="DT23" s="20">
        <f t="shared" si="21"/>
        <v>377778</v>
      </c>
      <c r="DU23" s="20">
        <f t="shared" si="21"/>
        <v>357988</v>
      </c>
      <c r="DV23" s="20">
        <f t="shared" si="21"/>
        <v>392044</v>
      </c>
      <c r="DW23" s="20">
        <f t="shared" si="21"/>
        <v>424079</v>
      </c>
      <c r="DX23" s="20">
        <f t="shared" si="21"/>
        <v>378878</v>
      </c>
      <c r="DY23" s="20">
        <f t="shared" si="21"/>
        <v>424152</v>
      </c>
      <c r="DZ23" s="20">
        <f t="shared" si="21"/>
        <v>392690</v>
      </c>
      <c r="EA23" s="20">
        <f t="shared" si="21"/>
        <v>412939</v>
      </c>
      <c r="EB23" s="20">
        <f>SUM(EB11:EB22)</f>
        <v>4676339</v>
      </c>
      <c r="EC23" s="20">
        <f t="shared" si="21"/>
        <v>403602</v>
      </c>
      <c r="ED23" s="20">
        <f t="shared" si="21"/>
        <v>413095</v>
      </c>
      <c r="EE23" s="20">
        <f t="shared" si="21"/>
        <v>380176</v>
      </c>
      <c r="EF23" s="20">
        <f t="shared" si="21"/>
        <v>350706</v>
      </c>
      <c r="EG23" s="20">
        <f t="shared" si="21"/>
        <v>395634</v>
      </c>
      <c r="EH23" s="20">
        <f t="shared" si="21"/>
        <v>380172</v>
      </c>
      <c r="EI23" s="20">
        <f t="shared" si="21"/>
        <v>420099</v>
      </c>
      <c r="EJ23" s="20">
        <f t="shared" si="21"/>
        <v>447475</v>
      </c>
      <c r="EK23" s="20">
        <f t="shared" si="21"/>
        <v>397711</v>
      </c>
      <c r="EL23" s="20">
        <f t="shared" si="21"/>
        <v>440813</v>
      </c>
      <c r="EM23" s="20">
        <f t="shared" si="21"/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si="21"/>
        <v>449409</v>
      </c>
      <c r="FA23" s="20">
        <f t="shared" si="21"/>
        <v>486786</v>
      </c>
      <c r="FB23" s="20">
        <f t="shared" si="21"/>
        <v>5320105</v>
      </c>
      <c r="FC23" s="20">
        <f t="shared" ref="FC23:FL23" si="22">SUM(FC11:FC22)</f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6"/>
        <v>4192023</v>
      </c>
      <c r="HC23" s="20">
        <f t="shared" ref="HC23:HN23" si="25">SUM(HC11:HC22)</f>
        <v>464603</v>
      </c>
      <c r="HD23" s="20">
        <f t="shared" si="25"/>
        <v>447716</v>
      </c>
      <c r="HE23" s="20">
        <f t="shared" si="25"/>
        <v>460895</v>
      </c>
      <c r="HF23" s="20">
        <f t="shared" si="25"/>
        <v>422794</v>
      </c>
      <c r="HG23" s="20">
        <f t="shared" si="25"/>
        <v>451994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522667</v>
      </c>
      <c r="HL23" s="20">
        <f t="shared" si="25"/>
        <v>591081</v>
      </c>
      <c r="HM23" s="20">
        <f t="shared" si="25"/>
        <v>525498</v>
      </c>
      <c r="HN23" s="20">
        <f t="shared" si="25"/>
        <v>611628</v>
      </c>
      <c r="HO23" s="20">
        <f t="shared" si="11"/>
        <v>6067496</v>
      </c>
      <c r="HP23" s="20">
        <f t="shared" ref="HP23:IA23" si="26">SUM(HP11:HP22)</f>
        <v>652505</v>
      </c>
      <c r="HQ23" s="20">
        <f t="shared" si="26"/>
        <v>597324</v>
      </c>
      <c r="HR23" s="20">
        <f t="shared" si="26"/>
        <v>583499</v>
      </c>
      <c r="HS23" s="20">
        <f t="shared" si="26"/>
        <v>526704</v>
      </c>
      <c r="HT23" s="20">
        <f t="shared" si="26"/>
        <v>572462</v>
      </c>
      <c r="HU23" s="20">
        <f t="shared" si="26"/>
        <v>542043</v>
      </c>
      <c r="HV23" s="20">
        <f t="shared" si="26"/>
        <v>604757</v>
      </c>
      <c r="HW23" s="20">
        <f t="shared" si="26"/>
        <v>648151</v>
      </c>
      <c r="HX23" s="20">
        <f t="shared" si="26"/>
        <v>572505</v>
      </c>
      <c r="HY23" s="20">
        <f t="shared" si="26"/>
        <v>590605</v>
      </c>
      <c r="HZ23" s="20">
        <f t="shared" si="26"/>
        <v>573963</v>
      </c>
      <c r="IA23" s="20">
        <f t="shared" si="26"/>
        <v>646297</v>
      </c>
      <c r="IB23" s="20">
        <f t="shared" si="17"/>
        <v>7110815</v>
      </c>
      <c r="IC23" s="20">
        <f t="shared" ref="IC23:IN23" si="27">SUM(IC11:IC22)</f>
        <v>653061</v>
      </c>
      <c r="ID23" s="20">
        <f t="shared" si="27"/>
        <v>613084</v>
      </c>
      <c r="IE23" s="20">
        <f>SUM(IE11:IE22)</f>
        <v>587687</v>
      </c>
      <c r="IF23" s="20">
        <f>SUM(IF11:IF22)</f>
        <v>553534</v>
      </c>
      <c r="IG23" s="20">
        <f t="shared" si="27"/>
        <v>599285</v>
      </c>
      <c r="IH23" s="20">
        <f t="shared" si="27"/>
        <v>587072</v>
      </c>
      <c r="II23" s="20">
        <f t="shared" si="27"/>
        <v>645344</v>
      </c>
      <c r="IJ23" s="20">
        <f t="shared" si="27"/>
        <v>693267</v>
      </c>
      <c r="IK23" s="20">
        <f t="shared" si="27"/>
        <v>634909</v>
      </c>
      <c r="IL23" s="20">
        <f t="shared" si="27"/>
        <v>0</v>
      </c>
      <c r="IM23" s="20">
        <f t="shared" si="27"/>
        <v>0</v>
      </c>
      <c r="IN23" s="20">
        <f t="shared" si="27"/>
        <v>0</v>
      </c>
      <c r="IO23" s="20">
        <f t="shared" si="18"/>
        <v>5567243</v>
      </c>
    </row>
    <row r="24" spans="1:249" ht="15.95" customHeight="1">
      <c r="A24" s="52"/>
      <c r="FE24" s="11"/>
      <c r="FR24" s="11"/>
      <c r="HF24" s="11"/>
      <c r="HG24" s="11"/>
    </row>
    <row r="25" spans="1:249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49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49" ht="15.95" customHeight="1">
      <c r="A27" s="78" t="s">
        <v>45</v>
      </c>
      <c r="B27" s="22"/>
      <c r="C27" s="74">
        <v>2006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6" t="s">
        <v>51</v>
      </c>
      <c r="P27" s="74">
        <v>2007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6" t="s">
        <v>52</v>
      </c>
      <c r="AC27" s="74">
        <v>2008</v>
      </c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6" t="s">
        <v>53</v>
      </c>
      <c r="AP27" s="74">
        <v>2009</v>
      </c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6" t="s">
        <v>54</v>
      </c>
      <c r="BC27" s="74">
        <v>2010</v>
      </c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6" t="s">
        <v>55</v>
      </c>
      <c r="BP27" s="74">
        <v>2011</v>
      </c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6" t="s">
        <v>56</v>
      </c>
      <c r="CC27" s="74">
        <v>2012</v>
      </c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6" t="s">
        <v>57</v>
      </c>
      <c r="CP27" s="74">
        <v>2013</v>
      </c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6" t="s">
        <v>58</v>
      </c>
      <c r="DC27" s="74">
        <v>2014</v>
      </c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6" t="s">
        <v>59</v>
      </c>
      <c r="DP27" s="74">
        <v>2015</v>
      </c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6" t="s">
        <v>60</v>
      </c>
      <c r="EC27" s="74">
        <v>2016</v>
      </c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6" t="s">
        <v>61</v>
      </c>
      <c r="EP27" s="74">
        <v>2017</v>
      </c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6" t="s">
        <v>62</v>
      </c>
      <c r="FC27" s="74">
        <v>2018</v>
      </c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6" t="s">
        <v>63</v>
      </c>
      <c r="FP27" s="74">
        <v>2019</v>
      </c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6" t="s">
        <v>64</v>
      </c>
      <c r="GC27" s="74">
        <v>2020</v>
      </c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5" t="s">
        <v>65</v>
      </c>
      <c r="GP27" s="74">
        <v>2021</v>
      </c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5" t="s">
        <v>66</v>
      </c>
      <c r="HC27" s="74">
        <v>2022</v>
      </c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5" t="s">
        <v>67</v>
      </c>
      <c r="HP27" s="74">
        <v>2023</v>
      </c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5" t="s">
        <v>68</v>
      </c>
      <c r="IC27" s="74">
        <v>2024</v>
      </c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5" t="s">
        <v>138</v>
      </c>
    </row>
    <row r="28" spans="1:249" ht="15.95" customHeight="1">
      <c r="A28" s="79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7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7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7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7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7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7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7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7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7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7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7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7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7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7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5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5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5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5"/>
      <c r="IC28" s="16" t="s">
        <v>69</v>
      </c>
      <c r="ID28" s="16" t="s">
        <v>70</v>
      </c>
      <c r="IE28" s="16" t="s">
        <v>71</v>
      </c>
      <c r="IF28" s="16" t="s">
        <v>72</v>
      </c>
      <c r="IG28" s="16" t="s">
        <v>73</v>
      </c>
      <c r="IH28" s="16" t="s">
        <v>74</v>
      </c>
      <c r="II28" s="16" t="s">
        <v>75</v>
      </c>
      <c r="IJ28" s="16" t="s">
        <v>76</v>
      </c>
      <c r="IK28" s="16" t="s">
        <v>82</v>
      </c>
      <c r="IL28" s="16" t="s">
        <v>78</v>
      </c>
      <c r="IM28" s="16" t="s">
        <v>79</v>
      </c>
      <c r="IN28" s="16" t="s">
        <v>80</v>
      </c>
      <c r="IO28" s="75"/>
    </row>
    <row r="29" spans="1:249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8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9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0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1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2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3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4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5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6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>
        <v>0</v>
      </c>
      <c r="II29" s="24">
        <v>0</v>
      </c>
      <c r="IJ29" s="24">
        <v>0</v>
      </c>
      <c r="IK29" s="24">
        <v>0</v>
      </c>
      <c r="IL29" s="24"/>
      <c r="IM29" s="24"/>
      <c r="IN29" s="24"/>
      <c r="IO29" s="25">
        <f>SUM(IC29:IN29)</f>
        <v>0</v>
      </c>
    </row>
    <row r="30" spans="1:249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7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8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9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8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9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0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1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2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3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4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0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1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2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3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5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4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6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5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>
        <v>0</v>
      </c>
      <c r="II30" s="24">
        <v>0</v>
      </c>
      <c r="IJ30" s="24">
        <v>0</v>
      </c>
      <c r="IK30" s="24">
        <v>0</v>
      </c>
      <c r="IL30" s="24"/>
      <c r="IM30" s="24"/>
      <c r="IN30" s="24"/>
      <c r="IO30" s="25">
        <f t="shared" ref="IO30:IO41" si="46">SUM(IC30:IN30)</f>
        <v>0</v>
      </c>
    </row>
    <row r="31" spans="1:249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7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8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9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8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9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0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1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2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3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4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0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1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2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3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5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4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6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5"/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>
        <v>0</v>
      </c>
      <c r="II31" s="24">
        <v>0</v>
      </c>
      <c r="IJ31" s="24">
        <v>0</v>
      </c>
      <c r="IK31" s="24">
        <v>0</v>
      </c>
      <c r="IL31" s="24"/>
      <c r="IM31" s="24"/>
      <c r="IN31" s="24"/>
      <c r="IO31" s="25">
        <f t="shared" si="46"/>
        <v>0</v>
      </c>
    </row>
    <row r="32" spans="1:249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7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8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9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8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9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0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1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2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3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4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0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1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2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3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5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4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6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5"/>
        <v>105</v>
      </c>
      <c r="IC32" s="24">
        <v>12</v>
      </c>
      <c r="ID32" s="24">
        <v>18</v>
      </c>
      <c r="IE32" s="24">
        <v>31</v>
      </c>
      <c r="IF32" s="24">
        <v>23</v>
      </c>
      <c r="IG32" s="24">
        <v>19</v>
      </c>
      <c r="IH32" s="24">
        <v>269</v>
      </c>
      <c r="II32" s="24">
        <v>3</v>
      </c>
      <c r="IJ32" s="24">
        <v>5</v>
      </c>
      <c r="IK32" s="24">
        <v>23</v>
      </c>
      <c r="IL32" s="24"/>
      <c r="IM32" s="24"/>
      <c r="IN32" s="24"/>
      <c r="IO32" s="25">
        <f t="shared" si="46"/>
        <v>403</v>
      </c>
    </row>
    <row r="33" spans="1:249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7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8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9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8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9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0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1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2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3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4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0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1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2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3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5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4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6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5"/>
        <v>9</v>
      </c>
      <c r="IC33" s="24">
        <v>0</v>
      </c>
      <c r="ID33" s="24">
        <v>0</v>
      </c>
      <c r="IE33" s="24">
        <v>0</v>
      </c>
      <c r="IF33" s="24">
        <v>0</v>
      </c>
      <c r="IG33" s="54">
        <v>4</v>
      </c>
      <c r="IH33" s="24">
        <v>0</v>
      </c>
      <c r="II33" s="24">
        <v>2</v>
      </c>
      <c r="IJ33" s="24">
        <v>16</v>
      </c>
      <c r="IK33" s="24">
        <v>0</v>
      </c>
      <c r="IL33" s="24"/>
      <c r="IM33" s="24"/>
      <c r="IN33" s="24"/>
      <c r="IO33" s="25">
        <f t="shared" si="46"/>
        <v>22</v>
      </c>
    </row>
    <row r="34" spans="1:249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7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8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9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8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9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0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1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2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3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4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0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1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2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3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5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4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6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5"/>
        <v>33</v>
      </c>
      <c r="IC34" s="24">
        <v>0</v>
      </c>
      <c r="ID34" s="24">
        <v>0</v>
      </c>
      <c r="IE34" s="24">
        <v>0</v>
      </c>
      <c r="IF34" s="54">
        <v>0</v>
      </c>
      <c r="IG34" s="54">
        <v>0</v>
      </c>
      <c r="IH34" s="24">
        <v>28</v>
      </c>
      <c r="II34" s="24">
        <v>0</v>
      </c>
      <c r="IJ34" s="24">
        <v>0</v>
      </c>
      <c r="IK34" s="24">
        <v>0</v>
      </c>
      <c r="IL34" s="24"/>
      <c r="IM34" s="24"/>
      <c r="IN34" s="24"/>
      <c r="IO34" s="25">
        <f t="shared" si="46"/>
        <v>28</v>
      </c>
    </row>
    <row r="35" spans="1:249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7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8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9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8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9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0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1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2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3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4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0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1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2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3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5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4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6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5"/>
        <v>16</v>
      </c>
      <c r="IC35" s="24">
        <v>0</v>
      </c>
      <c r="ID35" s="24">
        <v>0</v>
      </c>
      <c r="IE35" s="24">
        <v>0</v>
      </c>
      <c r="IF35" s="54">
        <v>0</v>
      </c>
      <c r="IG35" s="54">
        <v>0</v>
      </c>
      <c r="IH35" s="24">
        <v>8</v>
      </c>
      <c r="II35" s="24">
        <v>0</v>
      </c>
      <c r="IJ35" s="24">
        <v>0</v>
      </c>
      <c r="IK35" s="24">
        <v>0</v>
      </c>
      <c r="IL35" s="24"/>
      <c r="IM35" s="24"/>
      <c r="IN35" s="24"/>
      <c r="IO35" s="25">
        <f t="shared" si="46"/>
        <v>8</v>
      </c>
    </row>
    <row r="36" spans="1:249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7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8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9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8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9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0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1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2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3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4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0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1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2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3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5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4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6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5"/>
        <v>48145</v>
      </c>
      <c r="IC36" s="24">
        <v>4514</v>
      </c>
      <c r="ID36" s="24">
        <v>4257</v>
      </c>
      <c r="IE36" s="24">
        <v>4459</v>
      </c>
      <c r="IF36" s="54">
        <v>4395</v>
      </c>
      <c r="IG36" s="54">
        <v>3975</v>
      </c>
      <c r="IH36" s="24">
        <v>4250</v>
      </c>
      <c r="II36" s="24">
        <v>4153</v>
      </c>
      <c r="IJ36" s="24">
        <v>3898</v>
      </c>
      <c r="IK36" s="24">
        <v>3292</v>
      </c>
      <c r="IL36" s="24"/>
      <c r="IM36" s="24"/>
      <c r="IN36" s="24"/>
      <c r="IO36" s="25">
        <f t="shared" si="46"/>
        <v>37193</v>
      </c>
    </row>
    <row r="37" spans="1:249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7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8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9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8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9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0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1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2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3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4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0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1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2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3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5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4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6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5"/>
        <v>170</v>
      </c>
      <c r="IC37" s="24">
        <v>18</v>
      </c>
      <c r="ID37" s="24">
        <v>6</v>
      </c>
      <c r="IE37" s="24">
        <v>17</v>
      </c>
      <c r="IF37" s="54">
        <v>12</v>
      </c>
      <c r="IG37" s="54">
        <v>8</v>
      </c>
      <c r="IH37" s="24">
        <v>30</v>
      </c>
      <c r="II37" s="24">
        <v>2</v>
      </c>
      <c r="IJ37" s="24">
        <v>36</v>
      </c>
      <c r="IK37" s="24">
        <v>12</v>
      </c>
      <c r="IL37" s="24"/>
      <c r="IM37" s="24"/>
      <c r="IN37" s="24"/>
      <c r="IO37" s="25">
        <f t="shared" si="46"/>
        <v>141</v>
      </c>
    </row>
    <row r="38" spans="1:249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7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8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9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8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9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0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1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2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3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4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0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1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2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3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5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4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6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5"/>
        <v>860</v>
      </c>
      <c r="IC38" s="24">
        <v>73</v>
      </c>
      <c r="ID38" s="24">
        <v>122</v>
      </c>
      <c r="IE38" s="24">
        <v>115</v>
      </c>
      <c r="IF38" s="18">
        <v>0</v>
      </c>
      <c r="IG38" s="18">
        <v>8</v>
      </c>
      <c r="IH38" s="24">
        <v>773</v>
      </c>
      <c r="II38" s="24">
        <v>46</v>
      </c>
      <c r="IJ38" s="24">
        <v>24</v>
      </c>
      <c r="IK38" s="24">
        <v>8</v>
      </c>
      <c r="IL38" s="24"/>
      <c r="IM38" s="24"/>
      <c r="IN38" s="24"/>
      <c r="IO38" s="25">
        <f t="shared" si="46"/>
        <v>1169</v>
      </c>
    </row>
    <row r="39" spans="1:249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7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8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9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8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9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0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1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2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3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4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0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1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2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3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5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4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6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5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>
        <v>1849</v>
      </c>
      <c r="IH39" s="24">
        <v>1738</v>
      </c>
      <c r="II39" s="24">
        <v>1977</v>
      </c>
      <c r="IJ39" s="24">
        <v>2118</v>
      </c>
      <c r="IK39" s="24">
        <v>1616</v>
      </c>
      <c r="IL39" s="24"/>
      <c r="IM39" s="24"/>
      <c r="IN39" s="24"/>
      <c r="IO39" s="25">
        <f t="shared" si="46"/>
        <v>16940</v>
      </c>
    </row>
    <row r="40" spans="1:249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8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9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0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1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2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3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4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0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1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2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3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5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4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6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5"/>
        <v>264</v>
      </c>
      <c r="IC40" s="24">
        <v>1</v>
      </c>
      <c r="ID40" s="24">
        <v>0</v>
      </c>
      <c r="IE40" s="24">
        <v>22</v>
      </c>
      <c r="IF40" s="24">
        <v>1</v>
      </c>
      <c r="IG40" s="24">
        <v>15</v>
      </c>
      <c r="IH40" s="24">
        <v>10</v>
      </c>
      <c r="II40" s="24">
        <v>20</v>
      </c>
      <c r="IJ40" s="24">
        <v>12</v>
      </c>
      <c r="IK40" s="24">
        <v>20</v>
      </c>
      <c r="IL40" s="24"/>
      <c r="IM40" s="24"/>
      <c r="IN40" s="24"/>
      <c r="IO40" s="25">
        <f t="shared" si="46"/>
        <v>101</v>
      </c>
    </row>
    <row r="41" spans="1:249" ht="15.95" customHeight="1">
      <c r="A41" s="19" t="s">
        <v>86</v>
      </c>
      <c r="B41" s="19"/>
      <c r="C41" s="20">
        <f t="shared" ref="C41:N41" si="47">SUM(C29:C40)</f>
        <v>0</v>
      </c>
      <c r="D41" s="20">
        <f t="shared" si="47"/>
        <v>0</v>
      </c>
      <c r="E41" s="20">
        <f t="shared" si="47"/>
        <v>0</v>
      </c>
      <c r="F41" s="20">
        <f t="shared" si="47"/>
        <v>0</v>
      </c>
      <c r="G41" s="20">
        <f t="shared" si="47"/>
        <v>0</v>
      </c>
      <c r="H41" s="20">
        <f t="shared" si="47"/>
        <v>0</v>
      </c>
      <c r="I41" s="20">
        <f t="shared" si="47"/>
        <v>0</v>
      </c>
      <c r="J41" s="20">
        <f t="shared" si="47"/>
        <v>0</v>
      </c>
      <c r="K41" s="20">
        <f t="shared" si="47"/>
        <v>0</v>
      </c>
      <c r="L41" s="20">
        <f t="shared" si="47"/>
        <v>0</v>
      </c>
      <c r="M41" s="20">
        <f t="shared" si="47"/>
        <v>0</v>
      </c>
      <c r="N41" s="20">
        <f t="shared" si="47"/>
        <v>247</v>
      </c>
      <c r="O41" s="20">
        <f>SUM(O29:O40)</f>
        <v>247</v>
      </c>
      <c r="P41" s="20">
        <f t="shared" ref="P41:AA41" si="48">SUM(P29:P40)</f>
        <v>191</v>
      </c>
      <c r="Q41" s="20">
        <f t="shared" si="48"/>
        <v>630</v>
      </c>
      <c r="R41" s="20">
        <f t="shared" si="48"/>
        <v>44</v>
      </c>
      <c r="S41" s="20">
        <f t="shared" si="48"/>
        <v>143</v>
      </c>
      <c r="T41" s="20">
        <f t="shared" si="48"/>
        <v>27</v>
      </c>
      <c r="U41" s="20">
        <f t="shared" si="48"/>
        <v>76</v>
      </c>
      <c r="V41" s="20">
        <f t="shared" si="48"/>
        <v>136</v>
      </c>
      <c r="W41" s="20">
        <f t="shared" si="48"/>
        <v>349</v>
      </c>
      <c r="X41" s="20">
        <f t="shared" si="48"/>
        <v>23</v>
      </c>
      <c r="Y41" s="20">
        <f t="shared" si="48"/>
        <v>258</v>
      </c>
      <c r="Z41" s="20">
        <f t="shared" si="48"/>
        <v>68</v>
      </c>
      <c r="AA41" s="20">
        <f t="shared" si="48"/>
        <v>77</v>
      </c>
      <c r="AB41" s="20">
        <f>SUM(AB29:AB40)</f>
        <v>2022</v>
      </c>
      <c r="AC41" s="20">
        <f t="shared" ref="AC41:AN41" si="49">SUM(AC29:AC40)</f>
        <v>29</v>
      </c>
      <c r="AD41" s="20">
        <f t="shared" si="49"/>
        <v>248</v>
      </c>
      <c r="AE41" s="20">
        <f t="shared" si="49"/>
        <v>40</v>
      </c>
      <c r="AF41" s="20">
        <f t="shared" si="49"/>
        <v>163</v>
      </c>
      <c r="AG41" s="20">
        <f t="shared" si="49"/>
        <v>14</v>
      </c>
      <c r="AH41" s="20">
        <f t="shared" si="49"/>
        <v>274</v>
      </c>
      <c r="AI41" s="20">
        <f t="shared" si="49"/>
        <v>46</v>
      </c>
      <c r="AJ41" s="20">
        <f t="shared" si="49"/>
        <v>7</v>
      </c>
      <c r="AK41" s="20">
        <f t="shared" si="49"/>
        <v>0</v>
      </c>
      <c r="AL41" s="20">
        <f t="shared" si="49"/>
        <v>8</v>
      </c>
      <c r="AM41" s="20">
        <f t="shared" si="49"/>
        <v>14</v>
      </c>
      <c r="AN41" s="20">
        <f t="shared" si="49"/>
        <v>37</v>
      </c>
      <c r="AO41" s="20">
        <f>SUM(AO29:AO40)</f>
        <v>880</v>
      </c>
      <c r="AP41" s="20">
        <f t="shared" ref="AP41:BA41" si="50">SUM(AP29:AP40)</f>
        <v>194</v>
      </c>
      <c r="AQ41" s="20">
        <f t="shared" si="50"/>
        <v>42</v>
      </c>
      <c r="AR41" s="20">
        <f t="shared" si="50"/>
        <v>266</v>
      </c>
      <c r="AS41" s="20">
        <f t="shared" si="50"/>
        <v>309</v>
      </c>
      <c r="AT41" s="20">
        <f t="shared" si="50"/>
        <v>889</v>
      </c>
      <c r="AU41" s="20">
        <f t="shared" si="50"/>
        <v>352</v>
      </c>
      <c r="AV41" s="20">
        <f t="shared" si="50"/>
        <v>42</v>
      </c>
      <c r="AW41" s="20">
        <f t="shared" si="50"/>
        <v>383</v>
      </c>
      <c r="AX41" s="20">
        <f t="shared" si="50"/>
        <v>48</v>
      </c>
      <c r="AY41" s="20">
        <f t="shared" si="50"/>
        <v>45</v>
      </c>
      <c r="AZ41" s="20">
        <f t="shared" si="50"/>
        <v>24</v>
      </c>
      <c r="BA41" s="20">
        <f t="shared" si="50"/>
        <v>146</v>
      </c>
      <c r="BB41" s="20">
        <f>SUM(BB29:BB40)</f>
        <v>2740</v>
      </c>
      <c r="BC41" s="20">
        <f t="shared" ref="BC41:BN41" si="51">SUM(BC29:BC40)</f>
        <v>59</v>
      </c>
      <c r="BD41" s="20">
        <f t="shared" si="51"/>
        <v>23</v>
      </c>
      <c r="BE41" s="20">
        <f t="shared" si="51"/>
        <v>304</v>
      </c>
      <c r="BF41" s="20">
        <f t="shared" si="51"/>
        <v>323</v>
      </c>
      <c r="BG41" s="20">
        <f t="shared" si="51"/>
        <v>203</v>
      </c>
      <c r="BH41" s="20">
        <f t="shared" si="51"/>
        <v>65</v>
      </c>
      <c r="BI41" s="20">
        <f t="shared" si="51"/>
        <v>62</v>
      </c>
      <c r="BJ41" s="20">
        <f t="shared" si="51"/>
        <v>212</v>
      </c>
      <c r="BK41" s="20">
        <f t="shared" si="51"/>
        <v>76</v>
      </c>
      <c r="BL41" s="20">
        <f t="shared" si="51"/>
        <v>251</v>
      </c>
      <c r="BM41" s="20">
        <f t="shared" si="51"/>
        <v>107</v>
      </c>
      <c r="BN41" s="20">
        <f t="shared" si="51"/>
        <v>272</v>
      </c>
      <c r="BO41" s="20">
        <f>SUM(BO29:BO40)</f>
        <v>1957</v>
      </c>
      <c r="BP41" s="20">
        <f t="shared" ref="BP41:CA41" si="52">SUM(BP29:BP40)</f>
        <v>49</v>
      </c>
      <c r="BQ41" s="20">
        <f t="shared" si="52"/>
        <v>53</v>
      </c>
      <c r="BR41" s="20">
        <f t="shared" si="52"/>
        <v>522</v>
      </c>
      <c r="BS41" s="20">
        <f t="shared" si="52"/>
        <v>387</v>
      </c>
      <c r="BT41" s="20">
        <f t="shared" si="52"/>
        <v>166</v>
      </c>
      <c r="BU41" s="20">
        <f t="shared" si="52"/>
        <v>74</v>
      </c>
      <c r="BV41" s="20">
        <f t="shared" si="52"/>
        <v>203</v>
      </c>
      <c r="BW41" s="20">
        <f t="shared" si="52"/>
        <v>230</v>
      </c>
      <c r="BX41" s="20">
        <f t="shared" si="52"/>
        <v>140</v>
      </c>
      <c r="BY41" s="20">
        <f t="shared" si="52"/>
        <v>228</v>
      </c>
      <c r="BZ41" s="20">
        <f t="shared" si="52"/>
        <v>145</v>
      </c>
      <c r="CA41" s="20">
        <f t="shared" si="52"/>
        <v>110</v>
      </c>
      <c r="CB41" s="20">
        <f>SUM(CB29:CB40)</f>
        <v>2307</v>
      </c>
      <c r="CC41" s="20">
        <f t="shared" ref="CC41:CN41" si="53">SUM(CC29:CC40)</f>
        <v>1710</v>
      </c>
      <c r="CD41" s="20">
        <f t="shared" si="53"/>
        <v>595</v>
      </c>
      <c r="CE41" s="20">
        <f t="shared" si="53"/>
        <v>304</v>
      </c>
      <c r="CF41" s="20">
        <f t="shared" si="53"/>
        <v>362</v>
      </c>
      <c r="CG41" s="20">
        <f t="shared" si="53"/>
        <v>89</v>
      </c>
      <c r="CH41" s="20">
        <f t="shared" si="53"/>
        <v>138</v>
      </c>
      <c r="CI41" s="20">
        <f t="shared" si="53"/>
        <v>518</v>
      </c>
      <c r="CJ41" s="20">
        <f t="shared" si="53"/>
        <v>954</v>
      </c>
      <c r="CK41" s="20">
        <f t="shared" si="53"/>
        <v>470</v>
      </c>
      <c r="CL41" s="20">
        <f t="shared" si="53"/>
        <v>733</v>
      </c>
      <c r="CM41" s="20">
        <f t="shared" si="53"/>
        <v>442</v>
      </c>
      <c r="CN41" s="20">
        <f t="shared" si="53"/>
        <v>573</v>
      </c>
      <c r="CO41" s="20">
        <f>SUM(CO29:CO40)</f>
        <v>6888</v>
      </c>
      <c r="CP41" s="20">
        <f t="shared" ref="CP41:DA41" si="54">SUM(CP29:CP40)</f>
        <v>1496</v>
      </c>
      <c r="CQ41" s="20">
        <f t="shared" si="54"/>
        <v>1716</v>
      </c>
      <c r="CR41" s="20">
        <f t="shared" si="54"/>
        <v>814</v>
      </c>
      <c r="CS41" s="20">
        <f t="shared" si="54"/>
        <v>396</v>
      </c>
      <c r="CT41" s="20">
        <f t="shared" si="54"/>
        <v>681</v>
      </c>
      <c r="CU41" s="20">
        <f t="shared" si="54"/>
        <v>787</v>
      </c>
      <c r="CV41" s="20">
        <f t="shared" si="54"/>
        <v>1034</v>
      </c>
      <c r="CW41" s="20">
        <f t="shared" si="54"/>
        <v>1028</v>
      </c>
      <c r="CX41" s="20">
        <f t="shared" si="54"/>
        <v>725</v>
      </c>
      <c r="CY41" s="20">
        <f t="shared" si="54"/>
        <v>797</v>
      </c>
      <c r="CZ41" s="20">
        <f t="shared" si="54"/>
        <v>2119</v>
      </c>
      <c r="DA41" s="20">
        <f t="shared" si="54"/>
        <v>1615</v>
      </c>
      <c r="DB41" s="20">
        <f>SUM(DB29:DB40)</f>
        <v>13208</v>
      </c>
      <c r="DC41" s="20">
        <f t="shared" ref="DC41:DM41" si="55">SUM(DC29:DC40)</f>
        <v>1585</v>
      </c>
      <c r="DD41" s="20">
        <f t="shared" si="55"/>
        <v>1400</v>
      </c>
      <c r="DE41" s="20">
        <f t="shared" si="55"/>
        <v>1329</v>
      </c>
      <c r="DF41" s="20">
        <f t="shared" si="55"/>
        <v>1147</v>
      </c>
      <c r="DG41" s="20">
        <f t="shared" si="55"/>
        <v>1356</v>
      </c>
      <c r="DH41" s="20">
        <f t="shared" si="55"/>
        <v>1630</v>
      </c>
      <c r="DI41" s="20">
        <f t="shared" si="55"/>
        <v>1998</v>
      </c>
      <c r="DJ41" s="20">
        <f t="shared" si="55"/>
        <v>1642</v>
      </c>
      <c r="DK41" s="20">
        <f t="shared" si="55"/>
        <v>1009</v>
      </c>
      <c r="DL41" s="20">
        <f t="shared" si="55"/>
        <v>1099</v>
      </c>
      <c r="DM41" s="20">
        <f t="shared" si="55"/>
        <v>1684</v>
      </c>
      <c r="DN41" s="20">
        <f>SUM(DN29:DN40)</f>
        <v>1188</v>
      </c>
      <c r="DO41" s="20">
        <f>SUM(DO29:DO40)</f>
        <v>17067</v>
      </c>
      <c r="DP41" s="20">
        <f t="shared" ref="DP41:EA41" si="56">SUM(DP29:DP40)</f>
        <v>1043</v>
      </c>
      <c r="DQ41" s="20">
        <f t="shared" si="56"/>
        <v>1119</v>
      </c>
      <c r="DR41" s="20">
        <f t="shared" si="56"/>
        <v>811</v>
      </c>
      <c r="DS41" s="20">
        <f t="shared" si="56"/>
        <v>613</v>
      </c>
      <c r="DT41" s="20">
        <f t="shared" si="56"/>
        <v>814</v>
      </c>
      <c r="DU41" s="20">
        <f t="shared" si="56"/>
        <v>796</v>
      </c>
      <c r="DV41" s="20">
        <f t="shared" si="56"/>
        <v>1399</v>
      </c>
      <c r="DW41" s="20">
        <f t="shared" si="56"/>
        <v>1163</v>
      </c>
      <c r="DX41" s="20">
        <f t="shared" si="56"/>
        <v>275</v>
      </c>
      <c r="DY41" s="20">
        <f t="shared" si="56"/>
        <v>426</v>
      </c>
      <c r="DZ41" s="20">
        <f t="shared" si="56"/>
        <v>83</v>
      </c>
      <c r="EA41" s="20">
        <f t="shared" si="56"/>
        <v>174</v>
      </c>
      <c r="EB41" s="20">
        <f>SUM(EB29:EB40)</f>
        <v>8716</v>
      </c>
      <c r="EC41" s="20">
        <f t="shared" ref="EC41:FB41" si="57">SUM(EC29:EC40)</f>
        <v>116</v>
      </c>
      <c r="ED41" s="20">
        <f t="shared" si="57"/>
        <v>278</v>
      </c>
      <c r="EE41" s="20">
        <f t="shared" si="57"/>
        <v>74</v>
      </c>
      <c r="EF41" s="20">
        <f t="shared" si="57"/>
        <v>179</v>
      </c>
      <c r="EG41" s="20">
        <f t="shared" si="57"/>
        <v>59</v>
      </c>
      <c r="EH41" s="20">
        <f t="shared" si="57"/>
        <v>275</v>
      </c>
      <c r="EI41" s="20">
        <f t="shared" si="57"/>
        <v>1482</v>
      </c>
      <c r="EJ41" s="20">
        <f t="shared" si="57"/>
        <v>1450</v>
      </c>
      <c r="EK41" s="20">
        <f t="shared" si="57"/>
        <v>1520</v>
      </c>
      <c r="EL41" s="20">
        <f t="shared" si="57"/>
        <v>1200</v>
      </c>
      <c r="EM41" s="20">
        <f t="shared" si="57"/>
        <v>1348</v>
      </c>
      <c r="EN41" s="20">
        <f t="shared" si="57"/>
        <v>1392</v>
      </c>
      <c r="EO41" s="20">
        <f t="shared" si="57"/>
        <v>9373</v>
      </c>
      <c r="EP41" s="20">
        <f t="shared" si="57"/>
        <v>1399</v>
      </c>
      <c r="EQ41" s="20">
        <f t="shared" si="57"/>
        <v>1271</v>
      </c>
      <c r="ER41" s="20">
        <f t="shared" si="57"/>
        <v>1174</v>
      </c>
      <c r="ES41" s="20">
        <f t="shared" si="57"/>
        <v>700</v>
      </c>
      <c r="ET41" s="20">
        <f t="shared" si="57"/>
        <v>1100</v>
      </c>
      <c r="EU41" s="20">
        <f t="shared" si="57"/>
        <v>1203</v>
      </c>
      <c r="EV41" s="20">
        <f t="shared" si="57"/>
        <v>1349</v>
      </c>
      <c r="EW41" s="20">
        <f t="shared" si="57"/>
        <v>1559</v>
      </c>
      <c r="EX41" s="20">
        <f t="shared" si="57"/>
        <v>1005</v>
      </c>
      <c r="EY41" s="20">
        <f t="shared" si="57"/>
        <v>1817</v>
      </c>
      <c r="EZ41" s="20">
        <f t="shared" si="57"/>
        <v>1141</v>
      </c>
      <c r="FA41" s="20">
        <f t="shared" si="57"/>
        <v>1464</v>
      </c>
      <c r="FB41" s="20">
        <f t="shared" si="57"/>
        <v>15182</v>
      </c>
      <c r="FC41" s="20">
        <f t="shared" ref="FC41:FL41" si="58">SUM(FC29:FC40)</f>
        <v>2134</v>
      </c>
      <c r="FD41" s="20">
        <f t="shared" si="58"/>
        <v>1467</v>
      </c>
      <c r="FE41" s="20">
        <f t="shared" si="58"/>
        <v>1564</v>
      </c>
      <c r="FF41" s="20">
        <f t="shared" si="58"/>
        <v>1292</v>
      </c>
      <c r="FG41" s="20">
        <f t="shared" si="58"/>
        <v>1516</v>
      </c>
      <c r="FH41" s="20">
        <f t="shared" si="58"/>
        <v>1432</v>
      </c>
      <c r="FI41" s="20">
        <f t="shared" si="58"/>
        <v>1670</v>
      </c>
      <c r="FJ41" s="20">
        <f t="shared" si="58"/>
        <v>1888</v>
      </c>
      <c r="FK41" s="20">
        <f t="shared" si="58"/>
        <v>1222</v>
      </c>
      <c r="FL41" s="20">
        <f t="shared" si="58"/>
        <v>1515</v>
      </c>
      <c r="FM41" s="20">
        <f t="shared" ref="FM41:FY41" si="59">SUM(FM29:FM40)</f>
        <v>1370</v>
      </c>
      <c r="FN41" s="20">
        <f t="shared" si="59"/>
        <v>1360</v>
      </c>
      <c r="FO41" s="20">
        <f t="shared" si="59"/>
        <v>18430</v>
      </c>
      <c r="FP41" s="20">
        <f t="shared" si="59"/>
        <v>1616</v>
      </c>
      <c r="FQ41" s="20">
        <f t="shared" si="59"/>
        <v>1444</v>
      </c>
      <c r="FR41" s="20">
        <f t="shared" si="59"/>
        <v>1357</v>
      </c>
      <c r="FS41" s="20">
        <f t="shared" si="59"/>
        <v>1135</v>
      </c>
      <c r="FT41" s="20">
        <f t="shared" si="59"/>
        <v>1279</v>
      </c>
      <c r="FU41" s="20">
        <f t="shared" si="59"/>
        <v>1110</v>
      </c>
      <c r="FV41" s="20">
        <f t="shared" si="59"/>
        <v>1730</v>
      </c>
      <c r="FW41" s="20">
        <f t="shared" si="59"/>
        <v>1431</v>
      </c>
      <c r="FX41" s="20">
        <f t="shared" si="59"/>
        <v>1168</v>
      </c>
      <c r="FY41" s="20">
        <f t="shared" si="59"/>
        <v>1383</v>
      </c>
      <c r="FZ41" s="20">
        <f t="shared" ref="FZ41:GN41" si="60">SUM(FZ29:FZ40)</f>
        <v>1532</v>
      </c>
      <c r="GA41" s="20">
        <f t="shared" si="60"/>
        <v>4943</v>
      </c>
      <c r="GB41" s="20">
        <f t="shared" si="60"/>
        <v>20128</v>
      </c>
      <c r="GC41" s="20">
        <f t="shared" si="60"/>
        <v>6108</v>
      </c>
      <c r="GD41" s="20">
        <f t="shared" si="60"/>
        <v>6959</v>
      </c>
      <c r="GE41" s="20">
        <f t="shared" si="60"/>
        <v>2243</v>
      </c>
      <c r="GF41" s="20">
        <f t="shared" si="60"/>
        <v>589</v>
      </c>
      <c r="GG41" s="20">
        <f t="shared" si="60"/>
        <v>0</v>
      </c>
      <c r="GH41" s="20">
        <f t="shared" si="60"/>
        <v>4</v>
      </c>
      <c r="GI41" s="20">
        <f t="shared" si="60"/>
        <v>3</v>
      </c>
      <c r="GJ41" s="20">
        <f t="shared" si="60"/>
        <v>7</v>
      </c>
      <c r="GK41" s="20">
        <f t="shared" si="60"/>
        <v>48</v>
      </c>
      <c r="GL41" s="20">
        <f t="shared" si="60"/>
        <v>797</v>
      </c>
      <c r="GM41" s="20">
        <f t="shared" si="60"/>
        <v>1473</v>
      </c>
      <c r="GN41" s="20">
        <f t="shared" si="60"/>
        <v>2399</v>
      </c>
      <c r="GO41" s="20">
        <f t="shared" si="35"/>
        <v>20630</v>
      </c>
      <c r="GP41" s="20">
        <f t="shared" ref="GP41:GV41" si="61">SUM(GP29:GP40)</f>
        <v>2296</v>
      </c>
      <c r="GQ41" s="20">
        <f t="shared" si="61"/>
        <v>2140</v>
      </c>
      <c r="GR41" s="20">
        <f t="shared" si="61"/>
        <v>2599</v>
      </c>
      <c r="GS41" s="20">
        <f t="shared" si="61"/>
        <v>238</v>
      </c>
      <c r="GT41" s="20">
        <f t="shared" si="61"/>
        <v>100</v>
      </c>
      <c r="GU41" s="20">
        <f t="shared" si="61"/>
        <v>59</v>
      </c>
      <c r="GV41" s="20">
        <f t="shared" si="61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4"/>
        <v>32611</v>
      </c>
      <c r="HC41" s="20">
        <f t="shared" ref="HC41:HN41" si="62">SUM(HC29:HC40)</f>
        <v>6674</v>
      </c>
      <c r="HD41" s="20">
        <f t="shared" si="62"/>
        <v>6583</v>
      </c>
      <c r="HE41" s="20">
        <f t="shared" si="62"/>
        <v>7582</v>
      </c>
      <c r="HF41" s="20">
        <f t="shared" si="62"/>
        <v>5461</v>
      </c>
      <c r="HG41" s="20">
        <f t="shared" si="62"/>
        <v>6582</v>
      </c>
      <c r="HH41" s="20">
        <f t="shared" si="62"/>
        <v>5269</v>
      </c>
      <c r="HI41" s="20">
        <f t="shared" si="62"/>
        <v>6013</v>
      </c>
      <c r="HJ41" s="20">
        <f t="shared" si="62"/>
        <v>5875</v>
      </c>
      <c r="HK41" s="20">
        <f t="shared" si="62"/>
        <v>5489</v>
      </c>
      <c r="HL41" s="20">
        <f t="shared" si="62"/>
        <v>5242</v>
      </c>
      <c r="HM41" s="20">
        <f t="shared" si="62"/>
        <v>6146</v>
      </c>
      <c r="HN41" s="20">
        <f t="shared" si="62"/>
        <v>7187</v>
      </c>
      <c r="HO41" s="20">
        <f t="shared" si="36"/>
        <v>74103</v>
      </c>
      <c r="HP41" s="20">
        <f t="shared" ref="HP41:IA41" si="63">SUM(HP29:HP40)</f>
        <v>7614</v>
      </c>
      <c r="HQ41" s="20">
        <f t="shared" si="63"/>
        <v>7039</v>
      </c>
      <c r="HR41" s="20">
        <f t="shared" si="63"/>
        <v>5799</v>
      </c>
      <c r="HS41" s="20">
        <f t="shared" si="63"/>
        <v>5255</v>
      </c>
      <c r="HT41" s="20">
        <f t="shared" si="63"/>
        <v>5457</v>
      </c>
      <c r="HU41" s="20">
        <f t="shared" si="63"/>
        <v>5351</v>
      </c>
      <c r="HV41" s="20">
        <f t="shared" si="63"/>
        <v>5823</v>
      </c>
      <c r="HW41" s="20">
        <f t="shared" si="63"/>
        <v>5663</v>
      </c>
      <c r="HX41" s="20">
        <f t="shared" si="63"/>
        <v>5638</v>
      </c>
      <c r="HY41" s="20">
        <f t="shared" si="63"/>
        <v>5576</v>
      </c>
      <c r="HZ41" s="20">
        <f t="shared" si="63"/>
        <v>5190</v>
      </c>
      <c r="IA41" s="20">
        <f t="shared" si="63"/>
        <v>5907</v>
      </c>
      <c r="IB41" s="20">
        <f t="shared" si="45"/>
        <v>70312</v>
      </c>
      <c r="IC41" s="20">
        <f t="shared" ref="IC41:IN41" si="64">SUM(IC29:IC40)</f>
        <v>6693</v>
      </c>
      <c r="ID41" s="20">
        <f t="shared" si="64"/>
        <v>6206</v>
      </c>
      <c r="IE41" s="20">
        <f t="shared" si="64"/>
        <v>6552</v>
      </c>
      <c r="IF41" s="20">
        <f>SUM(IF29:IF40)</f>
        <v>6287</v>
      </c>
      <c r="IG41" s="20">
        <f t="shared" si="64"/>
        <v>5878</v>
      </c>
      <c r="IH41" s="20">
        <f t="shared" si="64"/>
        <v>7106</v>
      </c>
      <c r="II41" s="20">
        <f t="shared" si="64"/>
        <v>6203</v>
      </c>
      <c r="IJ41" s="20">
        <f t="shared" si="64"/>
        <v>6109</v>
      </c>
      <c r="IK41" s="20">
        <f t="shared" si="64"/>
        <v>4971</v>
      </c>
      <c r="IL41" s="20">
        <f t="shared" si="64"/>
        <v>0</v>
      </c>
      <c r="IM41" s="20">
        <f t="shared" si="64"/>
        <v>0</v>
      </c>
      <c r="IN41" s="20">
        <f t="shared" si="64"/>
        <v>0</v>
      </c>
      <c r="IO41" s="20">
        <f t="shared" si="46"/>
        <v>56005</v>
      </c>
    </row>
    <row r="42" spans="1:249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</row>
    <row r="43" spans="1:249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49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49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49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49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49" ht="15.95" customHeight="1">
      <c r="A48" s="78" t="s">
        <v>45</v>
      </c>
      <c r="B48" s="22"/>
      <c r="C48" s="74">
        <v>2006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6" t="s">
        <v>51</v>
      </c>
      <c r="P48" s="74">
        <v>2007</v>
      </c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6" t="s">
        <v>52</v>
      </c>
      <c r="AC48" s="74">
        <v>2008</v>
      </c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6" t="s">
        <v>53</v>
      </c>
      <c r="AP48" s="74">
        <v>2009</v>
      </c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6" t="s">
        <v>54</v>
      </c>
      <c r="BC48" s="74">
        <v>2010</v>
      </c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6" t="s">
        <v>55</v>
      </c>
      <c r="BP48" s="74">
        <v>2011</v>
      </c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6" t="s">
        <v>56</v>
      </c>
      <c r="CC48" s="74">
        <v>2012</v>
      </c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6" t="s">
        <v>57</v>
      </c>
      <c r="CP48" s="74">
        <v>2013</v>
      </c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6" t="s">
        <v>58</v>
      </c>
      <c r="DC48" s="74">
        <v>2014</v>
      </c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6" t="s">
        <v>59</v>
      </c>
      <c r="DP48" s="74">
        <v>2015</v>
      </c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6" t="s">
        <v>60</v>
      </c>
      <c r="EC48" s="74">
        <v>2016</v>
      </c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6" t="s">
        <v>61</v>
      </c>
      <c r="EP48" s="74">
        <v>2017</v>
      </c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6" t="s">
        <v>62</v>
      </c>
      <c r="FC48" s="74">
        <v>2018</v>
      </c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6" t="s">
        <v>63</v>
      </c>
      <c r="FP48" s="74">
        <v>2019</v>
      </c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6" t="s">
        <v>64</v>
      </c>
      <c r="GC48" s="74">
        <v>2020</v>
      </c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5" t="s">
        <v>65</v>
      </c>
      <c r="GP48" s="74">
        <v>2021</v>
      </c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5" t="s">
        <v>66</v>
      </c>
      <c r="HC48" s="74">
        <v>2022</v>
      </c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5" t="s">
        <v>67</v>
      </c>
      <c r="HP48" s="74">
        <v>2023</v>
      </c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5" t="s">
        <v>68</v>
      </c>
      <c r="IC48" s="74">
        <v>2024</v>
      </c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5" t="s">
        <v>138</v>
      </c>
    </row>
    <row r="49" spans="1:249" ht="15.95" customHeight="1">
      <c r="A49" s="79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7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7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7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7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7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7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7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7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7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7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7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7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7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7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5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5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5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5"/>
      <c r="IC49" s="16" t="s">
        <v>69</v>
      </c>
      <c r="ID49" s="16" t="s">
        <v>70</v>
      </c>
      <c r="IE49" s="16" t="s">
        <v>71</v>
      </c>
      <c r="IF49" s="16" t="s">
        <v>72</v>
      </c>
      <c r="IG49" s="16" t="s">
        <v>73</v>
      </c>
      <c r="IH49" s="16" t="s">
        <v>74</v>
      </c>
      <c r="II49" s="16" t="s">
        <v>75</v>
      </c>
      <c r="IJ49" s="16" t="s">
        <v>76</v>
      </c>
      <c r="IK49" s="16" t="s">
        <v>82</v>
      </c>
      <c r="IL49" s="16" t="s">
        <v>78</v>
      </c>
      <c r="IM49" s="16" t="s">
        <v>79</v>
      </c>
      <c r="IN49" s="16" t="s">
        <v>80</v>
      </c>
      <c r="IO49" s="75"/>
    </row>
    <row r="50" spans="1:249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5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6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7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8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9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0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1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2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3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45619.4</v>
      </c>
      <c r="ID50" s="24">
        <v>49185.599999999999</v>
      </c>
      <c r="IE50" s="24">
        <v>48361.1</v>
      </c>
      <c r="IF50" s="18">
        <v>48718.8</v>
      </c>
      <c r="IG50" s="18">
        <v>51403.219999999994</v>
      </c>
      <c r="IH50" s="24">
        <v>46216.72</v>
      </c>
      <c r="II50" s="24">
        <v>51718.89</v>
      </c>
      <c r="IJ50" s="24">
        <v>51659.76</v>
      </c>
      <c r="IK50" s="24">
        <v>48225.08</v>
      </c>
      <c r="IL50" s="24"/>
      <c r="IM50" s="24"/>
      <c r="IN50" s="24"/>
      <c r="IO50" s="25">
        <f>SUM(IC50:IN50)</f>
        <v>441108.57000000007</v>
      </c>
    </row>
    <row r="51" spans="1:249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4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5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6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9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0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1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7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8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9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0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2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1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3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2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>
        <v>0</v>
      </c>
      <c r="IH51" s="24">
        <v>0</v>
      </c>
      <c r="II51" s="24">
        <v>0</v>
      </c>
      <c r="IJ51" s="24">
        <v>0</v>
      </c>
      <c r="IK51" s="24">
        <v>0</v>
      </c>
      <c r="IL51" s="24"/>
      <c r="IM51" s="24"/>
      <c r="IN51" s="24"/>
      <c r="IO51" s="25">
        <f t="shared" ref="IO51:IO62" si="83">SUM(IC51:IN51)</f>
        <v>0</v>
      </c>
    </row>
    <row r="52" spans="1:249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4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5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6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5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6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7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8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9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0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1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7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8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9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0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2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1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3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2"/>
        <v>0</v>
      </c>
      <c r="IC52" s="24">
        <v>0</v>
      </c>
      <c r="ID52" s="24">
        <v>0</v>
      </c>
      <c r="IE52" s="70">
        <v>0</v>
      </c>
      <c r="IF52" s="18">
        <v>0</v>
      </c>
      <c r="IG52" s="18">
        <v>0</v>
      </c>
      <c r="IH52" s="24">
        <v>0</v>
      </c>
      <c r="II52" s="54">
        <v>0</v>
      </c>
      <c r="IJ52" s="24">
        <v>0</v>
      </c>
      <c r="IK52" s="24">
        <v>0</v>
      </c>
      <c r="IL52" s="24"/>
      <c r="IM52" s="24"/>
      <c r="IN52" s="24"/>
      <c r="IO52" s="25">
        <f t="shared" si="83"/>
        <v>0</v>
      </c>
    </row>
    <row r="53" spans="1:249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4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5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6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5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6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7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8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9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0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1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7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8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9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0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2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1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3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2"/>
        <v>12523820.648000002</v>
      </c>
      <c r="IC53" s="24">
        <v>924479.9</v>
      </c>
      <c r="ID53" s="24">
        <v>909397.45</v>
      </c>
      <c r="IE53" s="24">
        <v>1069893.22</v>
      </c>
      <c r="IF53" s="71">
        <v>1014632.24</v>
      </c>
      <c r="IG53" s="71">
        <v>1046575.6199999994</v>
      </c>
      <c r="IH53" s="24">
        <v>1016818.65</v>
      </c>
      <c r="II53" s="24">
        <v>1163953.74</v>
      </c>
      <c r="IJ53" s="24">
        <v>1202762.96</v>
      </c>
      <c r="IK53" s="24">
        <v>1108166.1200000001</v>
      </c>
      <c r="IL53" s="24"/>
      <c r="IM53" s="24"/>
      <c r="IN53" s="24"/>
      <c r="IO53" s="25">
        <f t="shared" si="83"/>
        <v>9456679.9000000004</v>
      </c>
    </row>
    <row r="54" spans="1:249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4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5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6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5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6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7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8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9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0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1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7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8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9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0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2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1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3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2"/>
        <v>1919786.99</v>
      </c>
      <c r="IC54" s="24">
        <v>116790.31</v>
      </c>
      <c r="ID54" s="24">
        <v>130713.09999999999</v>
      </c>
      <c r="IE54" s="24">
        <v>113830.29000000001</v>
      </c>
      <c r="IF54" s="71">
        <v>135311.92000000001</v>
      </c>
      <c r="IG54" s="71">
        <v>135764.04999999996</v>
      </c>
      <c r="IH54" s="24">
        <v>152496.10500000001</v>
      </c>
      <c r="II54" s="24">
        <v>134854.23000000001</v>
      </c>
      <c r="IJ54" s="24">
        <v>131828.75</v>
      </c>
      <c r="IK54" s="24">
        <v>142773.44999999998</v>
      </c>
      <c r="IL54" s="24"/>
      <c r="IM54" s="24"/>
      <c r="IN54" s="24"/>
      <c r="IO54" s="25">
        <f t="shared" si="83"/>
        <v>1194362.2049999998</v>
      </c>
    </row>
    <row r="55" spans="1:249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4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5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6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5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6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7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8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9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0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1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7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8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9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0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2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1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3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2"/>
        <v>0</v>
      </c>
      <c r="IC55" s="24">
        <v>0</v>
      </c>
      <c r="ID55" s="24">
        <v>0</v>
      </c>
      <c r="IE55" s="24">
        <v>0</v>
      </c>
      <c r="IF55" s="71">
        <v>0</v>
      </c>
      <c r="IG55" s="71">
        <v>0</v>
      </c>
      <c r="IH55" s="24">
        <v>0</v>
      </c>
      <c r="II55" s="24">
        <v>0</v>
      </c>
      <c r="IJ55" s="24">
        <v>0</v>
      </c>
      <c r="IK55" s="24">
        <v>0</v>
      </c>
      <c r="IL55" s="24"/>
      <c r="IM55" s="24"/>
      <c r="IN55" s="24"/>
      <c r="IO55" s="25">
        <f t="shared" si="83"/>
        <v>0</v>
      </c>
    </row>
    <row r="56" spans="1:249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4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5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6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5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6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7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8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9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0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1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7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8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9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0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2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1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3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2"/>
        <v>1781139.7</v>
      </c>
      <c r="IC56" s="24">
        <v>136565.64000000001</v>
      </c>
      <c r="ID56" s="24">
        <v>151305.291</v>
      </c>
      <c r="IE56" s="24">
        <v>145381.69899999999</v>
      </c>
      <c r="IF56" s="71">
        <v>152966.26</v>
      </c>
      <c r="IG56" s="71">
        <v>156684.21999999997</v>
      </c>
      <c r="IH56" s="24">
        <v>149212.95000000001</v>
      </c>
      <c r="II56" s="24">
        <v>172423.62</v>
      </c>
      <c r="IJ56" s="24">
        <v>145330.31</v>
      </c>
      <c r="IK56" s="24">
        <v>133023.77000000002</v>
      </c>
      <c r="IL56" s="24"/>
      <c r="IM56" s="24"/>
      <c r="IN56" s="24"/>
      <c r="IO56" s="25">
        <f t="shared" si="83"/>
        <v>1342893.7600000002</v>
      </c>
    </row>
    <row r="57" spans="1:249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4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5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6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5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6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7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8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9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0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1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7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8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9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0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2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1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3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2"/>
        <v>708077.13</v>
      </c>
      <c r="IC57" s="24">
        <v>30119.1</v>
      </c>
      <c r="ID57" s="24">
        <v>33058.75</v>
      </c>
      <c r="IE57" s="24">
        <v>30610.1</v>
      </c>
      <c r="IF57" s="71">
        <v>23612.799999999999</v>
      </c>
      <c r="IG57" s="71">
        <v>25675.259999999991</v>
      </c>
      <c r="IH57" s="24">
        <v>23853.77</v>
      </c>
      <c r="II57" s="24">
        <v>35107.120000000003</v>
      </c>
      <c r="IJ57" s="24">
        <v>27088.82</v>
      </c>
      <c r="IK57" s="24">
        <v>29506.74</v>
      </c>
      <c r="IL57" s="24"/>
      <c r="IM57" s="24"/>
      <c r="IN57" s="24"/>
      <c r="IO57" s="25">
        <f t="shared" si="83"/>
        <v>258632.45999999996</v>
      </c>
    </row>
    <row r="58" spans="1:249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4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5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6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5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6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7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8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9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0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1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7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8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9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0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2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1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3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2"/>
        <v>452433.9</v>
      </c>
      <c r="IC58" s="24">
        <v>26030.2</v>
      </c>
      <c r="ID58" s="24">
        <v>28968.400000000001</v>
      </c>
      <c r="IE58" s="24">
        <v>30789.5</v>
      </c>
      <c r="IF58" s="54">
        <v>32833.599999999999</v>
      </c>
      <c r="IG58" s="18">
        <v>33439.47</v>
      </c>
      <c r="IH58" s="24">
        <v>30746.23</v>
      </c>
      <c r="II58" s="24">
        <v>34551.699999999997</v>
      </c>
      <c r="IJ58" s="24">
        <v>29899.25</v>
      </c>
      <c r="IK58" s="24">
        <v>28697.54</v>
      </c>
      <c r="IL58" s="24"/>
      <c r="IM58" s="24"/>
      <c r="IN58" s="24"/>
      <c r="IO58" s="25">
        <f t="shared" si="83"/>
        <v>275955.89</v>
      </c>
    </row>
    <row r="59" spans="1:249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4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5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6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5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6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7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8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9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0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1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7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8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9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0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2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1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3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2"/>
        <v>0</v>
      </c>
      <c r="IC59" s="24">
        <v>0</v>
      </c>
      <c r="ID59" s="24">
        <v>0</v>
      </c>
      <c r="IE59" s="24">
        <v>0</v>
      </c>
      <c r="IF59" s="54">
        <v>0</v>
      </c>
      <c r="IG59" s="18">
        <v>0</v>
      </c>
      <c r="IH59" s="24">
        <v>0</v>
      </c>
      <c r="II59" s="24">
        <v>0</v>
      </c>
      <c r="IJ59" s="24">
        <v>0</v>
      </c>
      <c r="IK59" s="24">
        <v>0</v>
      </c>
      <c r="IL59" s="24"/>
      <c r="IM59" s="24"/>
      <c r="IN59" s="24"/>
      <c r="IO59" s="25">
        <f t="shared" si="83"/>
        <v>0</v>
      </c>
    </row>
    <row r="60" spans="1:249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4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5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6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5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6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7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8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9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0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1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7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8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9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0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2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1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3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2"/>
        <v>543938.19999999995</v>
      </c>
      <c r="IC60" s="24">
        <v>32548.600000000002</v>
      </c>
      <c r="ID60" s="24">
        <v>43348.800000000003</v>
      </c>
      <c r="IE60" s="24">
        <v>31846</v>
      </c>
      <c r="IF60" s="54">
        <v>36205.599999999999</v>
      </c>
      <c r="IG60" s="18">
        <v>31457.310000000005</v>
      </c>
      <c r="IH60" s="24">
        <v>40168.050000000003</v>
      </c>
      <c r="II60" s="24">
        <v>44400.7</v>
      </c>
      <c r="IJ60" s="24">
        <v>43557.06</v>
      </c>
      <c r="IK60" s="24">
        <v>35826.47</v>
      </c>
      <c r="IL60" s="24"/>
      <c r="IM60" s="24"/>
      <c r="IN60" s="24"/>
      <c r="IO60" s="25">
        <f t="shared" si="83"/>
        <v>339358.58999999997</v>
      </c>
    </row>
    <row r="61" spans="1:249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5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6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7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8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9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0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1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7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8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9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0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2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1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3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2"/>
        <v>1023147.0300000001</v>
      </c>
      <c r="IC61" s="24">
        <v>79538.789999999994</v>
      </c>
      <c r="ID61" s="24">
        <v>74137.66</v>
      </c>
      <c r="IE61" s="24">
        <v>75191.739999999991</v>
      </c>
      <c r="IF61" s="18">
        <v>73612.37</v>
      </c>
      <c r="IG61" s="18">
        <v>67725.329999999987</v>
      </c>
      <c r="IH61" s="24">
        <v>73036.45</v>
      </c>
      <c r="II61" s="24">
        <v>94390.67</v>
      </c>
      <c r="IJ61" s="24">
        <v>85489.17</v>
      </c>
      <c r="IK61" s="24">
        <v>92063.08</v>
      </c>
      <c r="IL61" s="24"/>
      <c r="IM61" s="24"/>
      <c r="IN61" s="24"/>
      <c r="IO61" s="25">
        <f t="shared" si="83"/>
        <v>715185.26</v>
      </c>
    </row>
    <row r="62" spans="1:249" ht="15.95" customHeight="1">
      <c r="A62" s="19" t="s">
        <v>86</v>
      </c>
      <c r="B62" s="19"/>
      <c r="C62" s="20">
        <f t="shared" ref="C62:N62" si="84">SUM(C50:C61)</f>
        <v>0</v>
      </c>
      <c r="D62" s="20">
        <f t="shared" si="84"/>
        <v>0</v>
      </c>
      <c r="E62" s="20">
        <f t="shared" si="84"/>
        <v>0</v>
      </c>
      <c r="F62" s="20">
        <f t="shared" si="84"/>
        <v>0</v>
      </c>
      <c r="G62" s="20">
        <f t="shared" si="84"/>
        <v>0</v>
      </c>
      <c r="H62" s="20">
        <f t="shared" si="84"/>
        <v>0</v>
      </c>
      <c r="I62" s="20">
        <f t="shared" si="84"/>
        <v>0</v>
      </c>
      <c r="J62" s="20">
        <f t="shared" si="84"/>
        <v>0</v>
      </c>
      <c r="K62" s="20">
        <f t="shared" si="84"/>
        <v>0</v>
      </c>
      <c r="L62" s="20">
        <f t="shared" si="84"/>
        <v>0</v>
      </c>
      <c r="M62" s="20">
        <f t="shared" si="84"/>
        <v>0</v>
      </c>
      <c r="N62" s="20">
        <f t="shared" si="84"/>
        <v>861625.4299999997</v>
      </c>
      <c r="O62" s="20">
        <f>SUM(O50:O61)</f>
        <v>861625.4299999997</v>
      </c>
      <c r="P62" s="20">
        <f t="shared" ref="P62:AA62" si="85">SUM(P50:P61)</f>
        <v>1169033.8589999997</v>
      </c>
      <c r="Q62" s="20">
        <f t="shared" si="85"/>
        <v>1085831.0500000007</v>
      </c>
      <c r="R62" s="20">
        <f t="shared" si="85"/>
        <v>970700.45499999996</v>
      </c>
      <c r="S62" s="20">
        <f t="shared" si="85"/>
        <v>1243283.0100000002</v>
      </c>
      <c r="T62" s="20">
        <f t="shared" si="85"/>
        <v>1375799.3900000001</v>
      </c>
      <c r="U62" s="20">
        <f t="shared" si="85"/>
        <v>989512.84999999986</v>
      </c>
      <c r="V62" s="20">
        <f t="shared" si="85"/>
        <v>1491031.27</v>
      </c>
      <c r="W62" s="20">
        <f t="shared" si="85"/>
        <v>1723815.6110000003</v>
      </c>
      <c r="X62" s="20">
        <f t="shared" si="85"/>
        <v>1560973.885</v>
      </c>
      <c r="Y62" s="20">
        <f t="shared" si="85"/>
        <v>1797437.08</v>
      </c>
      <c r="Z62" s="20">
        <f t="shared" si="85"/>
        <v>1381520.3600000003</v>
      </c>
      <c r="AA62" s="20">
        <f t="shared" si="85"/>
        <v>1361073.8099999998</v>
      </c>
      <c r="AB62" s="20">
        <f>SUM(AB50:AB61)</f>
        <v>16150012.630000001</v>
      </c>
      <c r="AC62" s="20">
        <f t="shared" ref="AC62:AN62" si="86">SUM(AC50:AC61)</f>
        <v>1423236.9999999993</v>
      </c>
      <c r="AD62" s="20">
        <f t="shared" si="86"/>
        <v>1702647.4900000002</v>
      </c>
      <c r="AE62" s="20">
        <f t="shared" si="86"/>
        <v>1606110.3200000003</v>
      </c>
      <c r="AF62" s="20">
        <f t="shared" si="86"/>
        <v>1788692.2399999995</v>
      </c>
      <c r="AG62" s="20">
        <f t="shared" si="86"/>
        <v>1405548.8399999999</v>
      </c>
      <c r="AH62" s="20">
        <f t="shared" si="86"/>
        <v>1459600.041</v>
      </c>
      <c r="AI62" s="20">
        <f t="shared" si="86"/>
        <v>1891899.3600000006</v>
      </c>
      <c r="AJ62" s="20">
        <f t="shared" si="86"/>
        <v>2272219.7999999998</v>
      </c>
      <c r="AK62" s="20">
        <f t="shared" si="86"/>
        <v>2375869.8800000008</v>
      </c>
      <c r="AL62" s="20">
        <f t="shared" si="86"/>
        <v>2489874.7800000012</v>
      </c>
      <c r="AM62" s="20">
        <f t="shared" si="86"/>
        <v>2306773.5899999994</v>
      </c>
      <c r="AN62" s="20">
        <f t="shared" si="86"/>
        <v>1918004.0750000007</v>
      </c>
      <c r="AO62" s="20">
        <f>SUM(AO50:AO61)</f>
        <v>22640477.416000005</v>
      </c>
      <c r="AP62" s="20">
        <f t="shared" ref="AP62:BA62" si="87">SUM(AP50:AP61)</f>
        <v>1603176.6000000003</v>
      </c>
      <c r="AQ62" s="20">
        <f t="shared" si="87"/>
        <v>1260892.54</v>
      </c>
      <c r="AR62" s="20">
        <f t="shared" si="87"/>
        <v>1492054.9429999997</v>
      </c>
      <c r="AS62" s="20">
        <f t="shared" si="87"/>
        <v>1525268.139</v>
      </c>
      <c r="AT62" s="20">
        <f t="shared" si="87"/>
        <v>1889506.986</v>
      </c>
      <c r="AU62" s="20">
        <f t="shared" si="87"/>
        <v>1619689.7010000006</v>
      </c>
      <c r="AV62" s="20">
        <f t="shared" si="87"/>
        <v>1363753.8299999996</v>
      </c>
      <c r="AW62" s="20">
        <f t="shared" si="87"/>
        <v>1964254.8670000003</v>
      </c>
      <c r="AX62" s="20">
        <f t="shared" si="87"/>
        <v>1541537</v>
      </c>
      <c r="AY62" s="20">
        <f t="shared" si="87"/>
        <v>1595240.9819999994</v>
      </c>
      <c r="AZ62" s="20">
        <f t="shared" si="87"/>
        <v>1496358.84</v>
      </c>
      <c r="BA62" s="20">
        <f t="shared" si="87"/>
        <v>1791855.08</v>
      </c>
      <c r="BB62" s="20">
        <f>SUM(BB50:BB61)</f>
        <v>19143589.508000001</v>
      </c>
      <c r="BC62" s="20">
        <f t="shared" ref="BC62:BN62" si="88">SUM(BC50:BC61)</f>
        <v>1681903.7199999993</v>
      </c>
      <c r="BD62" s="20">
        <f t="shared" si="88"/>
        <v>1472437.53</v>
      </c>
      <c r="BE62" s="20">
        <f t="shared" si="88"/>
        <v>1517024.7500000002</v>
      </c>
      <c r="BF62" s="20">
        <f t="shared" si="88"/>
        <v>1514733.8100000003</v>
      </c>
      <c r="BG62" s="20">
        <f t="shared" si="88"/>
        <v>1651526.98</v>
      </c>
      <c r="BH62" s="20">
        <f t="shared" si="88"/>
        <v>1712147.9900000005</v>
      </c>
      <c r="BI62" s="20">
        <f t="shared" si="88"/>
        <v>2144800.6199999996</v>
      </c>
      <c r="BJ62" s="20">
        <f t="shared" si="88"/>
        <v>2509202.21</v>
      </c>
      <c r="BK62" s="20">
        <f t="shared" si="88"/>
        <v>2021918.1600000001</v>
      </c>
      <c r="BL62" s="20">
        <f t="shared" si="88"/>
        <v>1956088.7099999997</v>
      </c>
      <c r="BM62" s="20">
        <f t="shared" si="88"/>
        <v>2287075.0599999996</v>
      </c>
      <c r="BN62" s="20">
        <f t="shared" si="88"/>
        <v>2320380.69</v>
      </c>
      <c r="BO62" s="20">
        <f>SUM(BO50:BO61)</f>
        <v>22789240.229999997</v>
      </c>
      <c r="BP62" s="20">
        <f t="shared" ref="BP62:CA62" si="89">SUM(BP50:BP61)</f>
        <v>1773013.7000000002</v>
      </c>
      <c r="BQ62" s="20">
        <f t="shared" si="89"/>
        <v>1938793.0400000005</v>
      </c>
      <c r="BR62" s="20">
        <f t="shared" si="89"/>
        <v>2431778.79</v>
      </c>
      <c r="BS62" s="20">
        <f t="shared" si="89"/>
        <v>1995410.2499999998</v>
      </c>
      <c r="BT62" s="20">
        <f t="shared" si="89"/>
        <v>2360526.17</v>
      </c>
      <c r="BU62" s="20">
        <f t="shared" si="89"/>
        <v>2244085.38</v>
      </c>
      <c r="BV62" s="20">
        <f t="shared" si="89"/>
        <v>2071855.15</v>
      </c>
      <c r="BW62" s="20">
        <f t="shared" si="89"/>
        <v>2229238.5699999994</v>
      </c>
      <c r="BX62" s="20">
        <f t="shared" si="89"/>
        <v>1797453.0900000003</v>
      </c>
      <c r="BY62" s="20">
        <f t="shared" si="89"/>
        <v>1664324.5900000005</v>
      </c>
      <c r="BZ62" s="20">
        <f t="shared" si="89"/>
        <v>1585969.8000000003</v>
      </c>
      <c r="CA62" s="20">
        <f t="shared" si="89"/>
        <v>1620360.4799999995</v>
      </c>
      <c r="CB62" s="20">
        <f>SUM(CB50:CB61)</f>
        <v>23712809.009999998</v>
      </c>
      <c r="CC62" s="20">
        <f t="shared" ref="CC62:CN62" si="90">SUM(CC50:CC61)</f>
        <v>1569910.3999999997</v>
      </c>
      <c r="CD62" s="20">
        <f t="shared" si="90"/>
        <v>1576499.1300000006</v>
      </c>
      <c r="CE62" s="20">
        <f t="shared" si="90"/>
        <v>1692984.59</v>
      </c>
      <c r="CF62" s="20">
        <f t="shared" si="90"/>
        <v>1518161.51</v>
      </c>
      <c r="CG62" s="20">
        <f t="shared" si="90"/>
        <v>1785255.7600000005</v>
      </c>
      <c r="CH62" s="20">
        <f t="shared" si="90"/>
        <v>1746591.4000000004</v>
      </c>
      <c r="CI62" s="20">
        <f t="shared" si="90"/>
        <v>1737120.79</v>
      </c>
      <c r="CJ62" s="20">
        <f t="shared" si="90"/>
        <v>2146140.6000000006</v>
      </c>
      <c r="CK62" s="20">
        <f t="shared" si="90"/>
        <v>2089036.36</v>
      </c>
      <c r="CL62" s="20">
        <f t="shared" si="90"/>
        <v>1946029.3399999996</v>
      </c>
      <c r="CM62" s="20">
        <f t="shared" si="90"/>
        <v>1707193.1600000004</v>
      </c>
      <c r="CN62" s="20">
        <f t="shared" si="90"/>
        <v>1806448.1100000006</v>
      </c>
      <c r="CO62" s="20">
        <f>SUM(CO50:CO61)</f>
        <v>21321371.150000006</v>
      </c>
      <c r="CP62" s="20">
        <f t="shared" ref="CP62:DA62" si="91">SUM(CP50:CP61)</f>
        <v>1639942.1500000004</v>
      </c>
      <c r="CQ62" s="20">
        <f t="shared" si="91"/>
        <v>1542987.2400000002</v>
      </c>
      <c r="CR62" s="20">
        <f t="shared" si="91"/>
        <v>1711162.35</v>
      </c>
      <c r="CS62" s="20">
        <f t="shared" si="91"/>
        <v>1716881.68</v>
      </c>
      <c r="CT62" s="20">
        <f t="shared" si="91"/>
        <v>1730275.8900000004</v>
      </c>
      <c r="CU62" s="20">
        <f t="shared" si="91"/>
        <v>1611518.93</v>
      </c>
      <c r="CV62" s="20">
        <f t="shared" si="91"/>
        <v>1620713.4900000002</v>
      </c>
      <c r="CW62" s="20">
        <f t="shared" si="91"/>
        <v>1704272.22</v>
      </c>
      <c r="CX62" s="20">
        <f t="shared" si="91"/>
        <v>1601577.2000000007</v>
      </c>
      <c r="CY62" s="20">
        <f t="shared" si="91"/>
        <v>1785437.31</v>
      </c>
      <c r="CZ62" s="20">
        <f t="shared" si="91"/>
        <v>1788574.1499999997</v>
      </c>
      <c r="DA62" s="20">
        <f t="shared" si="91"/>
        <v>1934684.7600000002</v>
      </c>
      <c r="DB62" s="20">
        <f>SUM(DB50:DB61)</f>
        <v>20388027.370000001</v>
      </c>
      <c r="DC62" s="20">
        <f t="shared" ref="DC62:DN62" si="92">SUM(DC50:DC61)</f>
        <v>1600268.5299999991</v>
      </c>
      <c r="DD62" s="20">
        <f t="shared" si="92"/>
        <v>1493728.6800000002</v>
      </c>
      <c r="DE62" s="20">
        <f t="shared" si="92"/>
        <v>1691272.3800000001</v>
      </c>
      <c r="DF62" s="20">
        <f t="shared" si="92"/>
        <v>1565455.9099999995</v>
      </c>
      <c r="DG62" s="20">
        <f t="shared" si="92"/>
        <v>1798039.51</v>
      </c>
      <c r="DH62" s="20">
        <f t="shared" si="92"/>
        <v>1726111.1900000004</v>
      </c>
      <c r="DI62" s="20">
        <f t="shared" si="92"/>
        <v>1784607.0699999996</v>
      </c>
      <c r="DJ62" s="20">
        <f t="shared" si="92"/>
        <v>1844615.8700000008</v>
      </c>
      <c r="DK62" s="20">
        <f t="shared" si="92"/>
        <v>1798950.43</v>
      </c>
      <c r="DL62" s="20">
        <f t="shared" si="92"/>
        <v>1879395.1099999994</v>
      </c>
      <c r="DM62" s="20">
        <f t="shared" si="92"/>
        <v>1859581.82</v>
      </c>
      <c r="DN62" s="20">
        <f t="shared" si="92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93">SUM(DT50:DT61)</f>
        <v>1715126.81</v>
      </c>
      <c r="DU62" s="20">
        <f t="shared" si="93"/>
        <v>1554709.8199999998</v>
      </c>
      <c r="DV62" s="20">
        <f t="shared" si="93"/>
        <v>1655886.2299999995</v>
      </c>
      <c r="DW62" s="20">
        <f t="shared" si="93"/>
        <v>1623126.0699999996</v>
      </c>
      <c r="DX62" s="20">
        <f t="shared" si="93"/>
        <v>1531311.9409999994</v>
      </c>
      <c r="DY62" s="20">
        <f t="shared" si="93"/>
        <v>1547857.2549999994</v>
      </c>
      <c r="DZ62" s="20">
        <f t="shared" si="93"/>
        <v>1447722.7669999993</v>
      </c>
      <c r="EA62" s="20">
        <f t="shared" ref="EA62:EF62" si="94">SUM(EA50:EA61)</f>
        <v>1398211.4879999999</v>
      </c>
      <c r="EB62" s="20">
        <f t="shared" si="94"/>
        <v>19003923.810999997</v>
      </c>
      <c r="EC62" s="20">
        <f t="shared" si="94"/>
        <v>1232059.2919999997</v>
      </c>
      <c r="ED62" s="20">
        <f t="shared" si="94"/>
        <v>1183780.96</v>
      </c>
      <c r="EE62" s="20">
        <f t="shared" si="94"/>
        <v>1272986.8199999998</v>
      </c>
      <c r="EF62" s="20">
        <f t="shared" si="94"/>
        <v>1323460.5579999997</v>
      </c>
      <c r="EG62" s="20">
        <f t="shared" ref="EG62:ER62" si="95">SUM(EG50:EG61)</f>
        <v>1286693.4400000002</v>
      </c>
      <c r="EH62" s="20">
        <f t="shared" si="95"/>
        <v>1287702.2999999993</v>
      </c>
      <c r="EI62" s="20">
        <f t="shared" si="95"/>
        <v>1300922.7500000002</v>
      </c>
      <c r="EJ62" s="20">
        <f t="shared" si="95"/>
        <v>1355745.9700000004</v>
      </c>
      <c r="EK62" s="20">
        <f t="shared" si="95"/>
        <v>1339711.5000000002</v>
      </c>
      <c r="EL62" s="20">
        <f t="shared" si="95"/>
        <v>1346427.15</v>
      </c>
      <c r="EM62" s="20">
        <f t="shared" si="95"/>
        <v>1479727.0999999992</v>
      </c>
      <c r="EN62" s="20">
        <f t="shared" si="95"/>
        <v>1530822.27</v>
      </c>
      <c r="EO62" s="20">
        <f t="shared" si="95"/>
        <v>15940040.109999996</v>
      </c>
      <c r="EP62" s="20">
        <f t="shared" si="95"/>
        <v>1211750.6100000001</v>
      </c>
      <c r="EQ62" s="20">
        <f t="shared" si="95"/>
        <v>1154200.94</v>
      </c>
      <c r="ER62" s="20">
        <f t="shared" si="95"/>
        <v>2565073.6999999997</v>
      </c>
      <c r="ES62" s="20">
        <f>SUM(ES50:ES61)</f>
        <v>1929540.8749999991</v>
      </c>
      <c r="ET62" s="20">
        <f t="shared" ref="ET62:FB62" si="96">SUM(ET50:ET61)</f>
        <v>1428215.0819999995</v>
      </c>
      <c r="EU62" s="20">
        <f t="shared" si="96"/>
        <v>1347994.13</v>
      </c>
      <c r="EV62" s="20">
        <f t="shared" si="96"/>
        <v>1332785.21</v>
      </c>
      <c r="EW62" s="20">
        <f t="shared" si="96"/>
        <v>1405565.7400000002</v>
      </c>
      <c r="EX62" s="20">
        <f t="shared" si="96"/>
        <v>1394813.35</v>
      </c>
      <c r="EY62" s="20">
        <f t="shared" si="96"/>
        <v>1328511.5699999998</v>
      </c>
      <c r="EZ62" s="20">
        <f t="shared" si="96"/>
        <v>1405812.0500000003</v>
      </c>
      <c r="FA62" s="20">
        <f t="shared" si="96"/>
        <v>1531623.6899999995</v>
      </c>
      <c r="FB62" s="20">
        <f t="shared" si="96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7">SUM(FG50:FG61)</f>
        <v>1451209.1410000003</v>
      </c>
      <c r="FH62" s="20">
        <f t="shared" si="97"/>
        <v>1354024.0099999998</v>
      </c>
      <c r="FI62" s="20">
        <f t="shared" si="97"/>
        <v>1356878.3399999996</v>
      </c>
      <c r="FJ62" s="20">
        <f t="shared" si="97"/>
        <v>1411082.9939999997</v>
      </c>
      <c r="FK62" s="20">
        <f t="shared" si="97"/>
        <v>1440939.4410000003</v>
      </c>
      <c r="FL62" s="20">
        <f t="shared" si="97"/>
        <v>1380949.8159999999</v>
      </c>
      <c r="FM62" s="20">
        <f t="shared" si="97"/>
        <v>1413920.3039999998</v>
      </c>
      <c r="FN62" s="20">
        <f t="shared" si="97"/>
        <v>1520580.0099999993</v>
      </c>
      <c r="FO62" s="20">
        <f t="shared" si="97"/>
        <v>16633484.767999997</v>
      </c>
      <c r="FP62" s="20">
        <f t="shared" si="97"/>
        <v>1250494.1199999996</v>
      </c>
      <c r="FQ62" s="20">
        <f t="shared" si="97"/>
        <v>1207477.7939999998</v>
      </c>
      <c r="FR62" s="20">
        <f t="shared" si="97"/>
        <v>1486631.7899999998</v>
      </c>
      <c r="FS62" s="20">
        <f>SUM(FS50:FS61)</f>
        <v>1301878.9730000002</v>
      </c>
      <c r="FT62" s="20">
        <f t="shared" ref="FT62:HA62" si="98">SUM(FT50:FT61)</f>
        <v>1465056.9699999997</v>
      </c>
      <c r="FU62" s="20">
        <f t="shared" si="98"/>
        <v>1409977.2900000003</v>
      </c>
      <c r="FV62" s="20">
        <f t="shared" si="98"/>
        <v>1454990.4699999995</v>
      </c>
      <c r="FW62" s="20">
        <f t="shared" si="98"/>
        <v>1634055.2900000003</v>
      </c>
      <c r="FX62" s="20">
        <f t="shared" si="98"/>
        <v>1723442.48</v>
      </c>
      <c r="FY62" s="20">
        <f t="shared" si="98"/>
        <v>1759566.3700000003</v>
      </c>
      <c r="FZ62" s="20">
        <f t="shared" si="98"/>
        <v>1518139.5300000003</v>
      </c>
      <c r="GA62" s="20">
        <f t="shared" si="98"/>
        <v>1720823.38</v>
      </c>
      <c r="GB62" s="20">
        <f t="shared" si="98"/>
        <v>17932534.457000002</v>
      </c>
      <c r="GC62" s="20">
        <f t="shared" si="98"/>
        <v>1442160.55</v>
      </c>
      <c r="GD62" s="20">
        <f t="shared" si="98"/>
        <v>1486899.0399999996</v>
      </c>
      <c r="GE62" s="20">
        <f t="shared" si="98"/>
        <v>838067.97000000044</v>
      </c>
      <c r="GF62" s="20">
        <f t="shared" si="98"/>
        <v>391033.14999999997</v>
      </c>
      <c r="GG62" s="20">
        <f t="shared" si="98"/>
        <v>1103804.5499999998</v>
      </c>
      <c r="GH62" s="20">
        <f t="shared" si="98"/>
        <v>1069977.3600000001</v>
      </c>
      <c r="GI62" s="20">
        <f t="shared" si="98"/>
        <v>1212836.9100000004</v>
      </c>
      <c r="GJ62" s="20">
        <f t="shared" si="98"/>
        <v>1241785.8699999999</v>
      </c>
      <c r="GK62" s="20">
        <f t="shared" si="98"/>
        <v>1202123.7400000002</v>
      </c>
      <c r="GL62" s="20">
        <f t="shared" si="98"/>
        <v>1376741.5300000003</v>
      </c>
      <c r="GM62" s="20">
        <f t="shared" si="98"/>
        <v>1511622.01</v>
      </c>
      <c r="GN62" s="20">
        <f t="shared" si="98"/>
        <v>1823688.1299999994</v>
      </c>
      <c r="GO62" s="20">
        <f t="shared" si="72"/>
        <v>14700740.810000001</v>
      </c>
      <c r="GP62" s="20">
        <f t="shared" si="98"/>
        <v>1449592.9879999994</v>
      </c>
      <c r="GQ62" s="20">
        <f t="shared" si="98"/>
        <v>1187877.6540000001</v>
      </c>
      <c r="GR62" s="20">
        <f t="shared" si="98"/>
        <v>1613777.15</v>
      </c>
      <c r="GS62" s="20">
        <f t="shared" si="98"/>
        <v>1274672.9099999992</v>
      </c>
      <c r="GT62" s="20">
        <f t="shared" si="98"/>
        <v>1467829.4939999999</v>
      </c>
      <c r="GU62" s="20">
        <f t="shared" si="98"/>
        <v>1351577.9299999992</v>
      </c>
      <c r="GV62" s="20">
        <f t="shared" si="98"/>
        <v>1489727.9199999995</v>
      </c>
      <c r="GW62" s="20">
        <f t="shared" si="98"/>
        <v>1415470.1099999996</v>
      </c>
      <c r="GX62" s="20">
        <f t="shared" si="98"/>
        <v>1496822.77</v>
      </c>
      <c r="GY62" s="20">
        <f t="shared" si="98"/>
        <v>1533884.2699999996</v>
      </c>
      <c r="GZ62" s="20">
        <f t="shared" si="98"/>
        <v>1564563.0400000005</v>
      </c>
      <c r="HA62" s="20">
        <f t="shared" si="98"/>
        <v>1892113.7679999997</v>
      </c>
      <c r="HB62" s="20">
        <f t="shared" si="81"/>
        <v>17737910.003999997</v>
      </c>
      <c r="HC62" s="20">
        <f t="shared" ref="HC62:HN62" si="99">SUM(HC50:HC61)</f>
        <v>1372623.64</v>
      </c>
      <c r="HD62" s="20">
        <f t="shared" si="99"/>
        <v>1333488.9600000002</v>
      </c>
      <c r="HE62" s="20">
        <f t="shared" si="99"/>
        <v>1573906.1899999995</v>
      </c>
      <c r="HF62" s="20">
        <f t="shared" si="99"/>
        <v>1515221.2249999999</v>
      </c>
      <c r="HG62" s="20">
        <f t="shared" si="99"/>
        <v>1324290.6240000001</v>
      </c>
      <c r="HH62" s="20">
        <f t="shared" si="99"/>
        <v>1396642.5999999999</v>
      </c>
      <c r="HI62" s="20">
        <f t="shared" si="99"/>
        <v>1525250.2000000009</v>
      </c>
      <c r="HJ62" s="20">
        <f t="shared" si="99"/>
        <v>1662917.3199999994</v>
      </c>
      <c r="HK62" s="20">
        <f t="shared" si="99"/>
        <v>1674141.4099999997</v>
      </c>
      <c r="HL62" s="20">
        <f t="shared" si="99"/>
        <v>1816007.8800000004</v>
      </c>
      <c r="HM62" s="20">
        <f t="shared" si="99"/>
        <v>1577634.4199999995</v>
      </c>
      <c r="HN62" s="20">
        <f t="shared" si="99"/>
        <v>1912996</v>
      </c>
      <c r="HO62" s="20">
        <f t="shared" si="73"/>
        <v>18685120.469000001</v>
      </c>
      <c r="HP62" s="20">
        <f t="shared" ref="HP62:IA62" si="100">SUM(HP50:HP61)</f>
        <v>1557096.7099999995</v>
      </c>
      <c r="HQ62" s="20">
        <f t="shared" si="100"/>
        <v>1387535.7799999998</v>
      </c>
      <c r="HR62" s="20">
        <f t="shared" si="100"/>
        <v>1863267.4600000004</v>
      </c>
      <c r="HS62" s="20">
        <f t="shared" si="100"/>
        <v>1492652.2780000002</v>
      </c>
      <c r="HT62" s="20">
        <f t="shared" si="100"/>
        <v>1632265.96</v>
      </c>
      <c r="HU62" s="20">
        <f t="shared" si="100"/>
        <v>1579520.6099999999</v>
      </c>
      <c r="HV62" s="20">
        <f t="shared" si="100"/>
        <v>1674671.4100000001</v>
      </c>
      <c r="HW62" s="20">
        <f t="shared" si="100"/>
        <v>1803935.77</v>
      </c>
      <c r="HX62" s="20">
        <f t="shared" si="100"/>
        <v>1626140</v>
      </c>
      <c r="HY62" s="20">
        <f t="shared" si="100"/>
        <v>1586631.7699999998</v>
      </c>
      <c r="HZ62" s="20">
        <f t="shared" si="100"/>
        <v>1638015.95</v>
      </c>
      <c r="IA62" s="20">
        <f t="shared" si="100"/>
        <v>1715766.5000000012</v>
      </c>
      <c r="IB62" s="20">
        <f t="shared" si="82"/>
        <v>19557500.197999999</v>
      </c>
      <c r="IC62" s="20">
        <f t="shared" ref="IC62:IN62" si="101">SUM(IC50:IC61)</f>
        <v>1391691.9400000002</v>
      </c>
      <c r="ID62" s="20">
        <f t="shared" si="101"/>
        <v>1420115.0509999997</v>
      </c>
      <c r="IE62" s="20">
        <f t="shared" si="101"/>
        <v>1545903.6490000002</v>
      </c>
      <c r="IF62" s="20">
        <f>SUM(IF50:IF61)</f>
        <v>1517893.5900000003</v>
      </c>
      <c r="IG62" s="20">
        <f t="shared" si="101"/>
        <v>1548724.4799999995</v>
      </c>
      <c r="IH62" s="20">
        <f t="shared" si="101"/>
        <v>1532548.925</v>
      </c>
      <c r="II62" s="20">
        <f t="shared" si="101"/>
        <v>1731400.67</v>
      </c>
      <c r="IJ62" s="20">
        <f t="shared" si="101"/>
        <v>1717616.08</v>
      </c>
      <c r="IK62" s="20">
        <f t="shared" si="101"/>
        <v>1618282.2500000002</v>
      </c>
      <c r="IL62" s="20">
        <f t="shared" si="101"/>
        <v>0</v>
      </c>
      <c r="IM62" s="20">
        <f t="shared" si="101"/>
        <v>0</v>
      </c>
      <c r="IN62" s="20">
        <f t="shared" si="101"/>
        <v>0</v>
      </c>
      <c r="IO62" s="20">
        <f t="shared" si="83"/>
        <v>14024176.635</v>
      </c>
    </row>
    <row r="63" spans="1:249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02">+FC62/1000</f>
        <v>1220.3794500000001</v>
      </c>
      <c r="FD63" s="28">
        <f t="shared" si="102"/>
        <v>1279.6427300000003</v>
      </c>
      <c r="FE63" s="28">
        <f t="shared" si="102"/>
        <v>1487.4767360000008</v>
      </c>
      <c r="FF63" s="28">
        <f t="shared" si="102"/>
        <v>1316.4017960000001</v>
      </c>
      <c r="FG63" s="28">
        <f t="shared" si="102"/>
        <v>1451.2091410000003</v>
      </c>
      <c r="FH63" s="28">
        <f t="shared" si="102"/>
        <v>1354.0240099999999</v>
      </c>
      <c r="FI63" s="28">
        <f t="shared" si="102"/>
        <v>1356.8783399999995</v>
      </c>
      <c r="FJ63" s="28">
        <f t="shared" si="102"/>
        <v>1411.0829939999996</v>
      </c>
      <c r="FP63" s="28">
        <f t="shared" ref="FP63:FW63" si="103">+FP62/1000</f>
        <v>1250.4941199999996</v>
      </c>
      <c r="FQ63" s="28">
        <f t="shared" si="103"/>
        <v>1207.4777939999997</v>
      </c>
      <c r="FR63" s="28">
        <f t="shared" si="103"/>
        <v>1486.6317899999999</v>
      </c>
      <c r="FS63" s="28">
        <f t="shared" si="103"/>
        <v>1301.8789730000003</v>
      </c>
      <c r="FT63" s="28">
        <f t="shared" si="103"/>
        <v>1465.0569699999996</v>
      </c>
      <c r="FU63" s="28">
        <f t="shared" si="103"/>
        <v>1409.9772900000003</v>
      </c>
      <c r="FV63" s="28">
        <f t="shared" si="103"/>
        <v>1454.9904699999995</v>
      </c>
      <c r="FW63" s="28">
        <f t="shared" si="103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14024.176635</v>
      </c>
    </row>
    <row r="64" spans="1:249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49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49" ht="15.95" customHeight="1">
      <c r="A66" s="78" t="s">
        <v>45</v>
      </c>
      <c r="B66" s="22"/>
      <c r="C66" s="74">
        <v>2006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6" t="s">
        <v>51</v>
      </c>
      <c r="P66" s="74">
        <v>2007</v>
      </c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6" t="s">
        <v>52</v>
      </c>
      <c r="AC66" s="74">
        <v>2008</v>
      </c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6" t="s">
        <v>53</v>
      </c>
      <c r="AP66" s="74">
        <v>2009</v>
      </c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6" t="s">
        <v>54</v>
      </c>
      <c r="BC66" s="74">
        <v>2010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6" t="s">
        <v>55</v>
      </c>
      <c r="BP66" s="74">
        <v>2011</v>
      </c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6" t="s">
        <v>56</v>
      </c>
      <c r="CC66" s="74">
        <v>2012</v>
      </c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6" t="s">
        <v>57</v>
      </c>
      <c r="CP66" s="74">
        <v>2013</v>
      </c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6" t="s">
        <v>58</v>
      </c>
      <c r="DC66" s="74">
        <v>2014</v>
      </c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6" t="s">
        <v>59</v>
      </c>
      <c r="DP66" s="74">
        <v>2015</v>
      </c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6" t="s">
        <v>60</v>
      </c>
      <c r="EC66" s="74">
        <v>2016</v>
      </c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6" t="s">
        <v>61</v>
      </c>
      <c r="EP66" s="74">
        <v>2017</v>
      </c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6" t="s">
        <v>62</v>
      </c>
      <c r="FC66" s="74">
        <v>2018</v>
      </c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6" t="s">
        <v>63</v>
      </c>
      <c r="FP66" s="74">
        <v>2019</v>
      </c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6" t="s">
        <v>64</v>
      </c>
      <c r="GC66" s="74">
        <v>2020</v>
      </c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5" t="s">
        <v>65</v>
      </c>
      <c r="GP66" s="74">
        <v>2021</v>
      </c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5" t="s">
        <v>66</v>
      </c>
      <c r="HC66" s="74">
        <v>2022</v>
      </c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5" t="s">
        <v>67</v>
      </c>
      <c r="HP66" s="74">
        <v>2023</v>
      </c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5" t="s">
        <v>68</v>
      </c>
      <c r="IC66" s="74">
        <v>2024</v>
      </c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5" t="s">
        <v>138</v>
      </c>
    </row>
    <row r="67" spans="1:249" ht="15.95" customHeight="1">
      <c r="A67" s="79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7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7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7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7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7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7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7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7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7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7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7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7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7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7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5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5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5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5"/>
      <c r="IC67" s="16" t="s">
        <v>69</v>
      </c>
      <c r="ID67" s="16" t="s">
        <v>70</v>
      </c>
      <c r="IE67" s="16" t="s">
        <v>71</v>
      </c>
      <c r="IF67" s="16" t="s">
        <v>72</v>
      </c>
      <c r="IG67" s="16" t="s">
        <v>73</v>
      </c>
      <c r="IH67" s="16" t="s">
        <v>74</v>
      </c>
      <c r="II67" s="16" t="s">
        <v>75</v>
      </c>
      <c r="IJ67" s="16" t="s">
        <v>76</v>
      </c>
      <c r="IK67" s="16" t="s">
        <v>82</v>
      </c>
      <c r="IL67" s="16" t="s">
        <v>78</v>
      </c>
      <c r="IM67" s="16" t="s">
        <v>79</v>
      </c>
      <c r="IN67" s="16" t="s">
        <v>80</v>
      </c>
      <c r="IO67" s="75"/>
    </row>
    <row r="68" spans="1:249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4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5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6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7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8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9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0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11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12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>
        <v>0</v>
      </c>
      <c r="II68" s="24">
        <v>0</v>
      </c>
      <c r="IJ68" s="24">
        <v>0</v>
      </c>
      <c r="IK68" s="24">
        <v>0</v>
      </c>
      <c r="IL68" s="24"/>
      <c r="IM68" s="24"/>
      <c r="IN68" s="24"/>
      <c r="IO68" s="25">
        <f>SUM(IC68:IN68)</f>
        <v>0</v>
      </c>
    </row>
    <row r="69" spans="1:249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13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14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5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4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5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6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7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8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9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0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6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7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8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9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11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0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12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21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>
        <v>0</v>
      </c>
      <c r="II69" s="24">
        <v>0</v>
      </c>
      <c r="IJ69" s="24">
        <v>0</v>
      </c>
      <c r="IK69" s="24">
        <v>0</v>
      </c>
      <c r="IL69" s="24"/>
      <c r="IM69" s="24"/>
      <c r="IN69" s="24"/>
      <c r="IO69" s="25">
        <f t="shared" ref="IO69:IO80" si="122">SUM(IC69:IN69)</f>
        <v>0</v>
      </c>
    </row>
    <row r="70" spans="1:249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13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14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5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4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5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6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7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8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9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0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6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7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8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9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11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0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2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21"/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>
        <v>0</v>
      </c>
      <c r="II70" s="24">
        <v>0</v>
      </c>
      <c r="IJ70" s="24">
        <v>0</v>
      </c>
      <c r="IK70" s="24">
        <v>0</v>
      </c>
      <c r="IL70" s="24"/>
      <c r="IM70" s="24"/>
      <c r="IN70" s="24"/>
      <c r="IO70" s="25">
        <f t="shared" si="122"/>
        <v>0</v>
      </c>
    </row>
    <row r="71" spans="1:249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13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14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5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4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5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6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7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8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9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0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6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7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8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9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11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0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2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21"/>
        <v>8933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>
        <v>0</v>
      </c>
      <c r="II71" s="24">
        <v>0</v>
      </c>
      <c r="IJ71" s="24">
        <v>0</v>
      </c>
      <c r="IK71" s="24">
        <v>0</v>
      </c>
      <c r="IL71" s="24"/>
      <c r="IM71" s="24"/>
      <c r="IN71" s="24"/>
      <c r="IO71" s="25">
        <f t="shared" si="122"/>
        <v>0</v>
      </c>
    </row>
    <row r="72" spans="1:249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13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14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5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4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5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6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7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8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9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0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6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7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8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9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11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0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2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21"/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>
        <v>0</v>
      </c>
      <c r="II72" s="24">
        <v>0</v>
      </c>
      <c r="IJ72" s="24">
        <v>0</v>
      </c>
      <c r="IK72" s="24">
        <v>0</v>
      </c>
      <c r="IL72" s="24"/>
      <c r="IM72" s="24"/>
      <c r="IN72" s="24"/>
      <c r="IO72" s="25">
        <f t="shared" si="122"/>
        <v>0</v>
      </c>
    </row>
    <row r="73" spans="1:249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13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14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5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4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5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6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7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8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9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0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6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7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8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9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11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0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2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21"/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>
        <v>0</v>
      </c>
      <c r="II73" s="24">
        <v>0</v>
      </c>
      <c r="IJ73" s="24">
        <v>0</v>
      </c>
      <c r="IK73" s="24">
        <v>0</v>
      </c>
      <c r="IL73" s="24"/>
      <c r="IM73" s="24"/>
      <c r="IN73" s="24"/>
      <c r="IO73" s="25">
        <f t="shared" si="122"/>
        <v>0</v>
      </c>
    </row>
    <row r="74" spans="1:249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13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14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5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4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5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6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7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8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9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0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6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7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8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9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11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0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2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21"/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>
        <v>0</v>
      </c>
      <c r="II74" s="24">
        <v>0</v>
      </c>
      <c r="IJ74" s="24">
        <v>0</v>
      </c>
      <c r="IK74" s="24">
        <v>0</v>
      </c>
      <c r="IL74" s="24"/>
      <c r="IM74" s="24"/>
      <c r="IN74" s="24"/>
      <c r="IO74" s="25">
        <f t="shared" si="122"/>
        <v>0</v>
      </c>
    </row>
    <row r="75" spans="1:249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13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14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5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4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5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6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7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8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9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0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6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7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8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9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11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0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2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21"/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>
        <v>0</v>
      </c>
      <c r="II75" s="24">
        <v>0</v>
      </c>
      <c r="IJ75" s="24">
        <v>0</v>
      </c>
      <c r="IK75" s="24">
        <v>0</v>
      </c>
      <c r="IL75" s="24"/>
      <c r="IM75" s="24"/>
      <c r="IN75" s="24"/>
      <c r="IO75" s="25">
        <f t="shared" si="122"/>
        <v>0</v>
      </c>
    </row>
    <row r="76" spans="1:249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13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14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5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4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5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6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7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8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9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0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6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7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8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9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11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0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2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21"/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>
        <v>0</v>
      </c>
      <c r="II76" s="24">
        <v>0</v>
      </c>
      <c r="IJ76" s="24">
        <v>0</v>
      </c>
      <c r="IK76" s="24">
        <v>0</v>
      </c>
      <c r="IL76" s="24"/>
      <c r="IM76" s="24"/>
      <c r="IN76" s="24"/>
      <c r="IO76" s="25">
        <f t="shared" si="122"/>
        <v>0</v>
      </c>
    </row>
    <row r="77" spans="1:249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13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14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5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4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5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6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7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8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9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0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6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7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8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9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11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0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2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21"/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>
        <v>0</v>
      </c>
      <c r="II77" s="24">
        <v>0</v>
      </c>
      <c r="IJ77" s="24">
        <v>0</v>
      </c>
      <c r="IK77" s="24">
        <v>0</v>
      </c>
      <c r="IL77" s="24"/>
      <c r="IM77" s="24"/>
      <c r="IN77" s="24"/>
      <c r="IO77" s="25">
        <f t="shared" si="122"/>
        <v>0</v>
      </c>
    </row>
    <row r="78" spans="1:249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13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14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5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4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5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6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7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8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9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0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6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7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8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9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11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0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2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21"/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>
        <v>0</v>
      </c>
      <c r="II78" s="24">
        <v>0</v>
      </c>
      <c r="IJ78" s="24">
        <v>0</v>
      </c>
      <c r="IK78" s="24">
        <v>0</v>
      </c>
      <c r="IL78" s="24"/>
      <c r="IM78" s="24"/>
      <c r="IN78" s="24"/>
      <c r="IO78" s="25">
        <f t="shared" si="122"/>
        <v>0</v>
      </c>
    </row>
    <row r="79" spans="1:249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4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5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6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7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8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9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0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6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7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8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9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11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0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2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21"/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>
        <v>0</v>
      </c>
      <c r="II79" s="24">
        <v>0</v>
      </c>
      <c r="IJ79" s="24">
        <v>0</v>
      </c>
      <c r="IK79" s="24">
        <v>0</v>
      </c>
      <c r="IL79" s="24"/>
      <c r="IM79" s="24"/>
      <c r="IN79" s="24"/>
      <c r="IO79" s="25">
        <f t="shared" si="122"/>
        <v>0</v>
      </c>
    </row>
    <row r="80" spans="1:249" ht="15.95" customHeight="1">
      <c r="A80" s="19" t="s">
        <v>86</v>
      </c>
      <c r="B80" s="19"/>
      <c r="C80" s="20">
        <f t="shared" ref="C80:M80" si="123">SUM(C68:C79)</f>
        <v>0</v>
      </c>
      <c r="D80" s="20">
        <f t="shared" si="123"/>
        <v>0</v>
      </c>
      <c r="E80" s="20">
        <f t="shared" si="123"/>
        <v>0</v>
      </c>
      <c r="F80" s="20">
        <f t="shared" si="123"/>
        <v>0</v>
      </c>
      <c r="G80" s="20">
        <f t="shared" si="123"/>
        <v>0</v>
      </c>
      <c r="H80" s="20">
        <f t="shared" si="123"/>
        <v>0</v>
      </c>
      <c r="I80" s="20">
        <f t="shared" si="123"/>
        <v>0</v>
      </c>
      <c r="J80" s="20">
        <f t="shared" si="123"/>
        <v>0</v>
      </c>
      <c r="K80" s="20">
        <f t="shared" si="123"/>
        <v>0</v>
      </c>
      <c r="L80" s="20">
        <f t="shared" si="123"/>
        <v>0</v>
      </c>
      <c r="M80" s="20">
        <f t="shared" si="123"/>
        <v>0</v>
      </c>
      <c r="N80" s="20">
        <f>SUM(N68:N79)</f>
        <v>21912.7</v>
      </c>
      <c r="O80" s="20">
        <f>SUM(O68:O79)</f>
        <v>21912.7</v>
      </c>
      <c r="P80" s="20">
        <f t="shared" ref="P80:AA80" si="124">SUM(P68:P79)</f>
        <v>34748.5</v>
      </c>
      <c r="Q80" s="20">
        <f t="shared" si="124"/>
        <v>26681.5</v>
      </c>
      <c r="R80" s="20">
        <f t="shared" si="124"/>
        <v>22</v>
      </c>
      <c r="S80" s="20">
        <f t="shared" si="124"/>
        <v>13996.2</v>
      </c>
      <c r="T80" s="20">
        <f t="shared" si="124"/>
        <v>0</v>
      </c>
      <c r="U80" s="20">
        <f t="shared" si="124"/>
        <v>104</v>
      </c>
      <c r="V80" s="20">
        <f t="shared" si="124"/>
        <v>86</v>
      </c>
      <c r="W80" s="20">
        <f t="shared" si="124"/>
        <v>0</v>
      </c>
      <c r="X80" s="20">
        <f t="shared" si="124"/>
        <v>0</v>
      </c>
      <c r="Y80" s="20">
        <f t="shared" si="124"/>
        <v>0</v>
      </c>
      <c r="Z80" s="20">
        <f t="shared" si="124"/>
        <v>262</v>
      </c>
      <c r="AA80" s="20">
        <f t="shared" si="124"/>
        <v>210</v>
      </c>
      <c r="AB80" s="20">
        <f>SUM(AB68:AB79)</f>
        <v>76110.2</v>
      </c>
      <c r="AC80" s="20">
        <f t="shared" ref="AC80:AN80" si="125">SUM(AC68:AC79)</f>
        <v>300</v>
      </c>
      <c r="AD80" s="20">
        <f t="shared" si="125"/>
        <v>0</v>
      </c>
      <c r="AE80" s="20">
        <f t="shared" si="125"/>
        <v>0</v>
      </c>
      <c r="AF80" s="20">
        <f t="shared" si="125"/>
        <v>0</v>
      </c>
      <c r="AG80" s="20">
        <f t="shared" si="125"/>
        <v>0</v>
      </c>
      <c r="AH80" s="20">
        <f t="shared" si="125"/>
        <v>0</v>
      </c>
      <c r="AI80" s="20">
        <f t="shared" si="125"/>
        <v>5100</v>
      </c>
      <c r="AJ80" s="20">
        <f t="shared" si="125"/>
        <v>0</v>
      </c>
      <c r="AK80" s="20">
        <f t="shared" si="125"/>
        <v>0</v>
      </c>
      <c r="AL80" s="20">
        <f t="shared" si="125"/>
        <v>42690</v>
      </c>
      <c r="AM80" s="20">
        <f t="shared" si="125"/>
        <v>0</v>
      </c>
      <c r="AN80" s="20">
        <f t="shared" si="125"/>
        <v>7927</v>
      </c>
      <c r="AO80" s="20">
        <f>SUM(AO68:AO79)</f>
        <v>56017</v>
      </c>
      <c r="AP80" s="20">
        <f t="shared" ref="AP80:BA80" si="126">SUM(AP68:AP79)</f>
        <v>26592</v>
      </c>
      <c r="AQ80" s="20">
        <f t="shared" si="126"/>
        <v>35826</v>
      </c>
      <c r="AR80" s="20">
        <f t="shared" si="126"/>
        <v>14500</v>
      </c>
      <c r="AS80" s="20">
        <f t="shared" si="126"/>
        <v>988</v>
      </c>
      <c r="AT80" s="20">
        <f t="shared" si="126"/>
        <v>7943</v>
      </c>
      <c r="AU80" s="20">
        <f t="shared" si="126"/>
        <v>4363</v>
      </c>
      <c r="AV80" s="20">
        <f t="shared" si="126"/>
        <v>16089.1</v>
      </c>
      <c r="AW80" s="20">
        <f t="shared" si="126"/>
        <v>25746.799999999999</v>
      </c>
      <c r="AX80" s="20">
        <f t="shared" si="126"/>
        <v>12842.5</v>
      </c>
      <c r="AY80" s="20">
        <f t="shared" si="126"/>
        <v>67637.8</v>
      </c>
      <c r="AZ80" s="20">
        <f t="shared" si="126"/>
        <v>26030.799999999999</v>
      </c>
      <c r="BA80" s="20">
        <f t="shared" si="126"/>
        <v>8818.65</v>
      </c>
      <c r="BB80" s="20">
        <f>SUM(BB68:BB79)</f>
        <v>247377.65</v>
      </c>
      <c r="BC80" s="20">
        <f t="shared" ref="BC80:BN80" si="127">SUM(BC68:BC79)</f>
        <v>8969.7000000000007</v>
      </c>
      <c r="BD80" s="20">
        <f t="shared" si="127"/>
        <v>11454.8</v>
      </c>
      <c r="BE80" s="20">
        <f t="shared" si="127"/>
        <v>3465.8</v>
      </c>
      <c r="BF80" s="20">
        <f t="shared" si="127"/>
        <v>26631.29</v>
      </c>
      <c r="BG80" s="20">
        <f t="shared" si="127"/>
        <v>9354.7000000000007</v>
      </c>
      <c r="BH80" s="20">
        <f t="shared" si="127"/>
        <v>5.7</v>
      </c>
      <c r="BI80" s="20">
        <f t="shared" si="127"/>
        <v>0</v>
      </c>
      <c r="BJ80" s="20">
        <f t="shared" si="127"/>
        <v>0</v>
      </c>
      <c r="BK80" s="20">
        <f t="shared" si="127"/>
        <v>10</v>
      </c>
      <c r="BL80" s="20">
        <f t="shared" si="127"/>
        <v>135</v>
      </c>
      <c r="BM80" s="20">
        <f t="shared" si="127"/>
        <v>0</v>
      </c>
      <c r="BN80" s="20">
        <f t="shared" si="127"/>
        <v>0</v>
      </c>
      <c r="BO80" s="20">
        <f>SUM(BO68:BO79)</f>
        <v>60026.990000000005</v>
      </c>
      <c r="BP80" s="20">
        <f t="shared" ref="BP80:CA80" si="128">SUM(BP68:BP79)</f>
        <v>0</v>
      </c>
      <c r="BQ80" s="20">
        <f t="shared" si="128"/>
        <v>0</v>
      </c>
      <c r="BR80" s="20">
        <f t="shared" si="128"/>
        <v>34</v>
      </c>
      <c r="BS80" s="20">
        <f t="shared" si="128"/>
        <v>0</v>
      </c>
      <c r="BT80" s="20">
        <f t="shared" si="128"/>
        <v>0</v>
      </c>
      <c r="BU80" s="20">
        <f t="shared" si="128"/>
        <v>0</v>
      </c>
      <c r="BV80" s="20">
        <f t="shared" si="128"/>
        <v>0</v>
      </c>
      <c r="BW80" s="20">
        <f t="shared" si="128"/>
        <v>820</v>
      </c>
      <c r="BX80" s="20">
        <f t="shared" si="128"/>
        <v>0</v>
      </c>
      <c r="BY80" s="20">
        <f t="shared" si="128"/>
        <v>0</v>
      </c>
      <c r="BZ80" s="20">
        <f t="shared" si="128"/>
        <v>1465</v>
      </c>
      <c r="CA80" s="20">
        <f t="shared" si="128"/>
        <v>751</v>
      </c>
      <c r="CB80" s="20">
        <f>SUM(CB68:CB79)</f>
        <v>3070</v>
      </c>
      <c r="CC80" s="20">
        <f t="shared" ref="CC80:CN80" si="129">SUM(CC68:CC79)</f>
        <v>0</v>
      </c>
      <c r="CD80" s="20">
        <f t="shared" si="129"/>
        <v>0</v>
      </c>
      <c r="CE80" s="20">
        <f t="shared" si="129"/>
        <v>1100</v>
      </c>
      <c r="CF80" s="20">
        <f t="shared" si="129"/>
        <v>0</v>
      </c>
      <c r="CG80" s="20">
        <f t="shared" si="129"/>
        <v>0</v>
      </c>
      <c r="CH80" s="20">
        <f t="shared" si="129"/>
        <v>18456.900000000001</v>
      </c>
      <c r="CI80" s="20">
        <f t="shared" si="129"/>
        <v>0</v>
      </c>
      <c r="CJ80" s="20">
        <f t="shared" si="129"/>
        <v>1913</v>
      </c>
      <c r="CK80" s="20">
        <f t="shared" si="129"/>
        <v>11728.3</v>
      </c>
      <c r="CL80" s="20">
        <f t="shared" si="129"/>
        <v>11931.029999999999</v>
      </c>
      <c r="CM80" s="20">
        <f t="shared" si="129"/>
        <v>9378.4</v>
      </c>
      <c r="CN80" s="20">
        <f t="shared" si="129"/>
        <v>4221.5</v>
      </c>
      <c r="CO80" s="20">
        <f>SUM(CO68:CO79)</f>
        <v>58729.13</v>
      </c>
      <c r="CP80" s="20">
        <f t="shared" ref="CP80:DA80" si="130">SUM(CP68:CP79)</f>
        <v>666.59999999999991</v>
      </c>
      <c r="CQ80" s="20">
        <f t="shared" si="130"/>
        <v>659.2</v>
      </c>
      <c r="CR80" s="20">
        <f t="shared" si="130"/>
        <v>4231.3999999999996</v>
      </c>
      <c r="CS80" s="20">
        <f t="shared" si="130"/>
        <v>5310</v>
      </c>
      <c r="CT80" s="20">
        <f t="shared" si="130"/>
        <v>4289.2000000000007</v>
      </c>
      <c r="CU80" s="20">
        <f t="shared" si="130"/>
        <v>3790.8999999999996</v>
      </c>
      <c r="CV80" s="20">
        <f t="shared" si="130"/>
        <v>3459.6</v>
      </c>
      <c r="CW80" s="20">
        <f t="shared" si="130"/>
        <v>4121.7</v>
      </c>
      <c r="CX80" s="20">
        <f t="shared" si="130"/>
        <v>4393</v>
      </c>
      <c r="CY80" s="20">
        <f t="shared" si="130"/>
        <v>4489.6000000000004</v>
      </c>
      <c r="CZ80" s="20">
        <f t="shared" si="130"/>
        <v>5981.6000000000022</v>
      </c>
      <c r="DA80" s="20">
        <f t="shared" si="130"/>
        <v>2544.5</v>
      </c>
      <c r="DB80" s="20">
        <f>SUM(DB68:DB79)</f>
        <v>43937.3</v>
      </c>
      <c r="DC80" s="20">
        <f t="shared" ref="DC80:DN80" si="131">SUM(DC68:DC79)</f>
        <v>1889.6</v>
      </c>
      <c r="DD80" s="20">
        <f t="shared" si="131"/>
        <v>3312.5</v>
      </c>
      <c r="DE80" s="20">
        <f t="shared" si="131"/>
        <v>4047</v>
      </c>
      <c r="DF80" s="20">
        <f t="shared" si="131"/>
        <v>3338.7</v>
      </c>
      <c r="DG80" s="20">
        <f t="shared" si="131"/>
        <v>3260.1</v>
      </c>
      <c r="DH80" s="20">
        <f t="shared" si="131"/>
        <v>3635.8999999999996</v>
      </c>
      <c r="DI80" s="20">
        <f t="shared" si="131"/>
        <v>6800.2</v>
      </c>
      <c r="DJ80" s="20">
        <f t="shared" si="131"/>
        <v>3027.4</v>
      </c>
      <c r="DK80" s="20">
        <f t="shared" si="131"/>
        <v>3358.8</v>
      </c>
      <c r="DL80" s="20">
        <f t="shared" si="131"/>
        <v>6183.6</v>
      </c>
      <c r="DM80" s="20">
        <f t="shared" si="131"/>
        <v>4532.6000000000004</v>
      </c>
      <c r="DN80" s="20">
        <f t="shared" si="131"/>
        <v>4752.8999999999996</v>
      </c>
      <c r="DO80" s="20">
        <f>SUM(DO68:DO79)</f>
        <v>48139.3</v>
      </c>
      <c r="DP80" s="20">
        <f t="shared" ref="DP80:FB80" si="132">SUM(DP68:DP79)</f>
        <v>2643.7999999999997</v>
      </c>
      <c r="DQ80" s="20">
        <f t="shared" si="132"/>
        <v>2576.4</v>
      </c>
      <c r="DR80" s="20">
        <f t="shared" si="132"/>
        <v>3874.2000000000003</v>
      </c>
      <c r="DS80" s="20">
        <f t="shared" si="132"/>
        <v>5660.5999999999995</v>
      </c>
      <c r="DT80" s="20">
        <f t="shared" si="132"/>
        <v>3821.0000000000005</v>
      </c>
      <c r="DU80" s="20">
        <f t="shared" si="132"/>
        <v>4761.2000000000007</v>
      </c>
      <c r="DV80" s="20">
        <f t="shared" si="132"/>
        <v>5836.2000000000007</v>
      </c>
      <c r="DW80" s="20">
        <f t="shared" si="132"/>
        <v>4727.3999999999996</v>
      </c>
      <c r="DX80" s="20">
        <f t="shared" si="132"/>
        <v>14509.4</v>
      </c>
      <c r="DY80" s="20">
        <f t="shared" si="132"/>
        <v>0</v>
      </c>
      <c r="DZ80" s="20">
        <f t="shared" si="132"/>
        <v>0</v>
      </c>
      <c r="EA80" s="20">
        <f t="shared" si="132"/>
        <v>0</v>
      </c>
      <c r="EB80" s="20">
        <f t="shared" si="132"/>
        <v>48410.200000000004</v>
      </c>
      <c r="EC80" s="20">
        <f t="shared" si="132"/>
        <v>0</v>
      </c>
      <c r="ED80" s="20">
        <f t="shared" si="132"/>
        <v>0</v>
      </c>
      <c r="EE80" s="20">
        <f t="shared" si="132"/>
        <v>0</v>
      </c>
      <c r="EF80" s="20">
        <f t="shared" si="132"/>
        <v>0</v>
      </c>
      <c r="EG80" s="20">
        <f t="shared" si="132"/>
        <v>0</v>
      </c>
      <c r="EH80" s="20">
        <f t="shared" si="132"/>
        <v>0</v>
      </c>
      <c r="EI80" s="20">
        <f t="shared" si="132"/>
        <v>0</v>
      </c>
      <c r="EJ80" s="20">
        <f t="shared" si="132"/>
        <v>0</v>
      </c>
      <c r="EK80" s="20">
        <f t="shared" si="132"/>
        <v>0</v>
      </c>
      <c r="EL80" s="20">
        <f t="shared" si="132"/>
        <v>0</v>
      </c>
      <c r="EM80" s="20">
        <f t="shared" si="132"/>
        <v>0</v>
      </c>
      <c r="EN80" s="20">
        <f t="shared" si="132"/>
        <v>0</v>
      </c>
      <c r="EO80" s="20">
        <f t="shared" si="132"/>
        <v>0</v>
      </c>
      <c r="EP80" s="20">
        <f t="shared" si="132"/>
        <v>0</v>
      </c>
      <c r="EQ80" s="20">
        <f t="shared" si="132"/>
        <v>0</v>
      </c>
      <c r="ER80" s="20">
        <f t="shared" si="132"/>
        <v>86188</v>
      </c>
      <c r="ES80" s="20">
        <f t="shared" si="132"/>
        <v>0</v>
      </c>
      <c r="ET80" s="20">
        <f t="shared" si="132"/>
        <v>0</v>
      </c>
      <c r="EU80" s="20">
        <f t="shared" si="132"/>
        <v>3260</v>
      </c>
      <c r="EV80" s="20">
        <f t="shared" si="132"/>
        <v>37944</v>
      </c>
      <c r="EW80" s="20">
        <f t="shared" si="132"/>
        <v>0</v>
      </c>
      <c r="EX80" s="20">
        <f t="shared" si="132"/>
        <v>0</v>
      </c>
      <c r="EY80" s="20">
        <f t="shared" si="132"/>
        <v>0</v>
      </c>
      <c r="EZ80" s="20">
        <f t="shared" si="132"/>
        <v>12600</v>
      </c>
      <c r="FA80" s="20">
        <f t="shared" si="132"/>
        <v>14700</v>
      </c>
      <c r="FB80" s="20">
        <f t="shared" si="132"/>
        <v>154692</v>
      </c>
      <c r="FC80" s="20">
        <f t="shared" ref="FC80:FL80" si="133">SUM(FC68:FC79)</f>
        <v>0</v>
      </c>
      <c r="FD80" s="20">
        <f t="shared" si="133"/>
        <v>0</v>
      </c>
      <c r="FE80" s="20">
        <f t="shared" si="133"/>
        <v>0</v>
      </c>
      <c r="FF80" s="20">
        <f t="shared" si="133"/>
        <v>0</v>
      </c>
      <c r="FG80" s="20">
        <f t="shared" si="133"/>
        <v>0</v>
      </c>
      <c r="FH80" s="20">
        <f t="shared" si="133"/>
        <v>0</v>
      </c>
      <c r="FI80" s="20">
        <f t="shared" si="133"/>
        <v>0</v>
      </c>
      <c r="FJ80" s="20">
        <f t="shared" si="133"/>
        <v>0</v>
      </c>
      <c r="FK80" s="20">
        <f t="shared" si="133"/>
        <v>0</v>
      </c>
      <c r="FL80" s="20">
        <f t="shared" si="133"/>
        <v>0</v>
      </c>
      <c r="FM80" s="20">
        <f t="shared" ref="FM80:FY80" si="134">SUM(FM68:FM79)</f>
        <v>0</v>
      </c>
      <c r="FN80" s="20">
        <f t="shared" si="134"/>
        <v>0</v>
      </c>
      <c r="FO80" s="20">
        <f t="shared" si="134"/>
        <v>0</v>
      </c>
      <c r="FP80" s="20">
        <f t="shared" si="134"/>
        <v>14544</v>
      </c>
      <c r="FQ80" s="20">
        <f t="shared" si="134"/>
        <v>0</v>
      </c>
      <c r="FR80" s="20">
        <f t="shared" si="134"/>
        <v>1476</v>
      </c>
      <c r="FS80" s="20">
        <f t="shared" si="134"/>
        <v>0</v>
      </c>
      <c r="FT80" s="20">
        <f t="shared" si="134"/>
        <v>0</v>
      </c>
      <c r="FU80" s="20">
        <f t="shared" si="134"/>
        <v>371</v>
      </c>
      <c r="FV80" s="20">
        <f t="shared" si="134"/>
        <v>18098</v>
      </c>
      <c r="FW80" s="20">
        <f t="shared" si="134"/>
        <v>1848.5</v>
      </c>
      <c r="FX80" s="20">
        <f t="shared" si="134"/>
        <v>20087</v>
      </c>
      <c r="FY80" s="20">
        <f t="shared" si="134"/>
        <v>18900</v>
      </c>
      <c r="FZ80" s="20">
        <f t="shared" ref="FZ80:HA80" si="135">SUM(FZ68:FZ79)</f>
        <v>35056.92</v>
      </c>
      <c r="GA80" s="20">
        <f t="shared" si="135"/>
        <v>21891</v>
      </c>
      <c r="GB80" s="20">
        <f t="shared" si="135"/>
        <v>132272.41999999998</v>
      </c>
      <c r="GC80" s="20">
        <f t="shared" si="135"/>
        <v>3043</v>
      </c>
      <c r="GD80" s="20">
        <f t="shared" si="135"/>
        <v>1885</v>
      </c>
      <c r="GE80" s="20">
        <f t="shared" si="135"/>
        <v>6645</v>
      </c>
      <c r="GF80" s="20">
        <f t="shared" si="135"/>
        <v>663.3</v>
      </c>
      <c r="GG80" s="20">
        <f t="shared" si="135"/>
        <v>2071</v>
      </c>
      <c r="GH80" s="20">
        <f t="shared" si="135"/>
        <v>3091</v>
      </c>
      <c r="GI80" s="20">
        <f t="shared" si="135"/>
        <v>11392</v>
      </c>
      <c r="GJ80" s="20">
        <f t="shared" si="135"/>
        <v>4029</v>
      </c>
      <c r="GK80" s="20">
        <f t="shared" si="135"/>
        <v>5579</v>
      </c>
      <c r="GL80" s="20">
        <f t="shared" si="135"/>
        <v>801</v>
      </c>
      <c r="GM80" s="20">
        <f t="shared" si="135"/>
        <v>1640</v>
      </c>
      <c r="GN80" s="20">
        <f t="shared" si="135"/>
        <v>2028</v>
      </c>
      <c r="GO80" s="20">
        <f t="shared" si="111"/>
        <v>42867.3</v>
      </c>
      <c r="GP80" s="20">
        <f t="shared" si="135"/>
        <v>719</v>
      </c>
      <c r="GQ80" s="20">
        <f t="shared" si="135"/>
        <v>2844</v>
      </c>
      <c r="GR80" s="20">
        <f t="shared" si="135"/>
        <v>3089</v>
      </c>
      <c r="GS80" s="20">
        <f t="shared" si="135"/>
        <v>4655</v>
      </c>
      <c r="GT80" s="20">
        <f t="shared" si="135"/>
        <v>4097</v>
      </c>
      <c r="GU80" s="20">
        <f t="shared" si="135"/>
        <v>2885</v>
      </c>
      <c r="GV80" s="20">
        <f t="shared" si="135"/>
        <v>1087</v>
      </c>
      <c r="GW80" s="20">
        <f t="shared" si="135"/>
        <v>974</v>
      </c>
      <c r="GX80" s="20">
        <f t="shared" si="135"/>
        <v>986</v>
      </c>
      <c r="GY80" s="20">
        <f t="shared" si="135"/>
        <v>866</v>
      </c>
      <c r="GZ80" s="20">
        <f t="shared" si="135"/>
        <v>1274</v>
      </c>
      <c r="HA80" s="20">
        <f t="shared" si="135"/>
        <v>2744</v>
      </c>
      <c r="HB80" s="20">
        <f>SUM(GP80:HA80)</f>
        <v>26220</v>
      </c>
      <c r="HC80" s="20">
        <f t="shared" ref="HC80:HN80" si="136">SUM(HC68:HC79)</f>
        <v>1801</v>
      </c>
      <c r="HD80" s="20">
        <f t="shared" si="136"/>
        <v>430</v>
      </c>
      <c r="HE80" s="20">
        <f t="shared" si="136"/>
        <v>487</v>
      </c>
      <c r="HF80" s="20">
        <f t="shared" si="136"/>
        <v>2322</v>
      </c>
      <c r="HG80" s="20">
        <f t="shared" si="136"/>
        <v>1540</v>
      </c>
      <c r="HH80" s="20">
        <f t="shared" si="136"/>
        <v>1170</v>
      </c>
      <c r="HI80" s="20">
        <f t="shared" si="136"/>
        <v>748</v>
      </c>
      <c r="HJ80" s="20">
        <f t="shared" si="136"/>
        <v>1005</v>
      </c>
      <c r="HK80" s="20">
        <f t="shared" si="136"/>
        <v>1014</v>
      </c>
      <c r="HL80" s="20">
        <f t="shared" si="136"/>
        <v>488</v>
      </c>
      <c r="HM80" s="20">
        <f t="shared" si="136"/>
        <v>0</v>
      </c>
      <c r="HN80" s="20">
        <f t="shared" si="136"/>
        <v>0</v>
      </c>
      <c r="HO80" s="20">
        <f t="shared" si="112"/>
        <v>11005</v>
      </c>
      <c r="HP80" s="20">
        <f t="shared" ref="HP80:IA80" si="137">SUM(HP68:HP79)</f>
        <v>0</v>
      </c>
      <c r="HQ80" s="20">
        <f t="shared" si="137"/>
        <v>0</v>
      </c>
      <c r="HR80" s="20">
        <f t="shared" si="137"/>
        <v>0</v>
      </c>
      <c r="HS80" s="20">
        <f t="shared" si="137"/>
        <v>511</v>
      </c>
      <c r="HT80" s="20">
        <f t="shared" si="137"/>
        <v>4500</v>
      </c>
      <c r="HU80" s="20">
        <f t="shared" si="137"/>
        <v>717</v>
      </c>
      <c r="HV80" s="20">
        <f t="shared" si="137"/>
        <v>1966</v>
      </c>
      <c r="HW80" s="20">
        <f t="shared" si="137"/>
        <v>612</v>
      </c>
      <c r="HX80" s="20">
        <f t="shared" si="137"/>
        <v>360</v>
      </c>
      <c r="HY80" s="20">
        <f t="shared" si="137"/>
        <v>267</v>
      </c>
      <c r="HZ80" s="20">
        <f t="shared" si="137"/>
        <v>0</v>
      </c>
      <c r="IA80" s="20">
        <f t="shared" si="137"/>
        <v>0</v>
      </c>
      <c r="IB80" s="20">
        <f t="shared" si="121"/>
        <v>8933</v>
      </c>
      <c r="IC80" s="20">
        <f t="shared" ref="IC80:IN80" si="138">SUM(IC68:IC79)</f>
        <v>0</v>
      </c>
      <c r="ID80" s="20">
        <f t="shared" si="138"/>
        <v>0</v>
      </c>
      <c r="IE80" s="20">
        <f t="shared" si="138"/>
        <v>0</v>
      </c>
      <c r="IF80" s="20">
        <f t="shared" si="138"/>
        <v>0</v>
      </c>
      <c r="IG80" s="20">
        <f t="shared" si="138"/>
        <v>0</v>
      </c>
      <c r="IH80" s="20">
        <f t="shared" si="138"/>
        <v>0</v>
      </c>
      <c r="II80" s="20">
        <f t="shared" si="138"/>
        <v>0</v>
      </c>
      <c r="IJ80" s="20">
        <f t="shared" si="138"/>
        <v>0</v>
      </c>
      <c r="IK80" s="20">
        <f t="shared" si="138"/>
        <v>0</v>
      </c>
      <c r="IL80" s="20">
        <f t="shared" si="138"/>
        <v>0</v>
      </c>
      <c r="IM80" s="20">
        <f t="shared" si="138"/>
        <v>0</v>
      </c>
      <c r="IN80" s="20">
        <f t="shared" si="138"/>
        <v>0</v>
      </c>
      <c r="IO80" s="20">
        <f t="shared" si="122"/>
        <v>0</v>
      </c>
    </row>
    <row r="81" spans="1:249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9">+FC80/1000</f>
        <v>0</v>
      </c>
      <c r="FD81" s="29">
        <f t="shared" si="139"/>
        <v>0</v>
      </c>
      <c r="FE81" s="29">
        <f t="shared" si="139"/>
        <v>0</v>
      </c>
      <c r="FF81" s="29">
        <f t="shared" si="139"/>
        <v>0</v>
      </c>
      <c r="FG81" s="29">
        <f t="shared" si="139"/>
        <v>0</v>
      </c>
      <c r="FH81" s="29">
        <f t="shared" si="139"/>
        <v>0</v>
      </c>
      <c r="FI81" s="29">
        <f t="shared" si="139"/>
        <v>0</v>
      </c>
      <c r="FJ81" s="29">
        <f t="shared" si="139"/>
        <v>0</v>
      </c>
      <c r="FK81" s="29">
        <f t="shared" si="139"/>
        <v>0</v>
      </c>
      <c r="FL81" s="29">
        <f t="shared" si="139"/>
        <v>0</v>
      </c>
      <c r="FP81" s="29">
        <f t="shared" ref="FP81:FY81" si="140">+FP80/1000</f>
        <v>14.544</v>
      </c>
      <c r="FQ81" s="29">
        <f t="shared" si="140"/>
        <v>0</v>
      </c>
      <c r="FR81" s="29">
        <f t="shared" si="140"/>
        <v>1.476</v>
      </c>
      <c r="FS81" s="29">
        <f t="shared" si="140"/>
        <v>0</v>
      </c>
      <c r="FT81" s="29">
        <f t="shared" si="140"/>
        <v>0</v>
      </c>
      <c r="FU81" s="29">
        <f t="shared" si="140"/>
        <v>0.371</v>
      </c>
      <c r="FV81" s="29">
        <f t="shared" si="140"/>
        <v>18.097999999999999</v>
      </c>
      <c r="FW81" s="29">
        <f t="shared" si="140"/>
        <v>1.8485</v>
      </c>
      <c r="FX81" s="29">
        <f t="shared" si="140"/>
        <v>20.087</v>
      </c>
      <c r="FY81" s="29">
        <f t="shared" si="140"/>
        <v>18.899999999999999</v>
      </c>
      <c r="HE81" s="29">
        <f>HE80*0.001</f>
        <v>0.48699999999999999</v>
      </c>
    </row>
    <row r="82" spans="1:249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49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49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49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49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49" ht="15.95" customHeight="1">
      <c r="A87" s="78" t="s">
        <v>45</v>
      </c>
      <c r="B87" s="22"/>
      <c r="C87" s="74">
        <v>2006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6" t="s">
        <v>51</v>
      </c>
      <c r="P87" s="74">
        <v>2007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6" t="s">
        <v>52</v>
      </c>
      <c r="AC87" s="74">
        <v>2008</v>
      </c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6" t="s">
        <v>53</v>
      </c>
      <c r="AP87" s="74">
        <v>2009</v>
      </c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6" t="s">
        <v>54</v>
      </c>
      <c r="BC87" s="74">
        <v>2010</v>
      </c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6" t="s">
        <v>55</v>
      </c>
      <c r="BP87" s="74">
        <v>2011</v>
      </c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6" t="s">
        <v>56</v>
      </c>
      <c r="CC87" s="74">
        <v>2012</v>
      </c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6" t="s">
        <v>57</v>
      </c>
      <c r="CP87" s="74">
        <v>2013</v>
      </c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6" t="s">
        <v>58</v>
      </c>
      <c r="DC87" s="74">
        <v>2014</v>
      </c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6" t="s">
        <v>59</v>
      </c>
      <c r="DP87" s="74">
        <v>2015</v>
      </c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6" t="s">
        <v>60</v>
      </c>
      <c r="EC87" s="74">
        <v>2016</v>
      </c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6" t="s">
        <v>61</v>
      </c>
      <c r="EP87" s="74">
        <v>2017</v>
      </c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6" t="s">
        <v>62</v>
      </c>
      <c r="FC87" s="74">
        <v>2018</v>
      </c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6" t="s">
        <v>63</v>
      </c>
      <c r="FP87" s="74">
        <v>2019</v>
      </c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6" t="s">
        <v>64</v>
      </c>
      <c r="GC87" s="74">
        <v>2020</v>
      </c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5" t="s">
        <v>65</v>
      </c>
      <c r="GP87" s="74">
        <v>2021</v>
      </c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5" t="s">
        <v>66</v>
      </c>
      <c r="HC87" s="74">
        <v>2022</v>
      </c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5" t="s">
        <v>67</v>
      </c>
      <c r="HP87" s="74">
        <v>2023</v>
      </c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5" t="s">
        <v>68</v>
      </c>
      <c r="IC87" s="74">
        <v>2024</v>
      </c>
      <c r="ID87" s="74"/>
      <c r="IE87" s="74"/>
      <c r="IF87" s="74"/>
      <c r="IG87" s="74"/>
      <c r="IH87" s="74"/>
      <c r="II87" s="74"/>
      <c r="IJ87" s="74"/>
      <c r="IK87" s="74"/>
      <c r="IL87" s="74"/>
      <c r="IM87" s="74"/>
      <c r="IN87" s="74"/>
      <c r="IO87" s="75" t="s">
        <v>138</v>
      </c>
    </row>
    <row r="88" spans="1:249" ht="15.95" customHeight="1">
      <c r="A88" s="79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7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7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7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7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7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7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7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7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7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7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7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7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7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7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5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5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5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5"/>
      <c r="IC88" s="16" t="s">
        <v>69</v>
      </c>
      <c r="ID88" s="16" t="s">
        <v>70</v>
      </c>
      <c r="IE88" s="16" t="s">
        <v>71</v>
      </c>
      <c r="IF88" s="16" t="s">
        <v>72</v>
      </c>
      <c r="IG88" s="16" t="s">
        <v>73</v>
      </c>
      <c r="IH88" s="16" t="s">
        <v>74</v>
      </c>
      <c r="II88" s="16" t="s">
        <v>75</v>
      </c>
      <c r="IJ88" s="16" t="s">
        <v>76</v>
      </c>
      <c r="IK88" s="16" t="s">
        <v>82</v>
      </c>
      <c r="IL88" s="16" t="s">
        <v>78</v>
      </c>
      <c r="IM88" s="16" t="s">
        <v>79</v>
      </c>
      <c r="IN88" s="16" t="s">
        <v>80</v>
      </c>
      <c r="IO88" s="75"/>
    </row>
    <row r="89" spans="1:249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41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42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43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44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45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46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7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8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9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v>390</v>
      </c>
      <c r="IG89" s="24">
        <v>420</v>
      </c>
      <c r="IH89" s="24">
        <v>424</v>
      </c>
      <c r="II89" s="24">
        <v>426</v>
      </c>
      <c r="IJ89" s="24">
        <v>422</v>
      </c>
      <c r="IK89" s="24">
        <v>398</v>
      </c>
      <c r="IL89" s="24"/>
      <c r="IM89" s="24"/>
      <c r="IN89" s="24"/>
      <c r="IO89" s="25">
        <f>SUM(IC89:IN89)</f>
        <v>3718</v>
      </c>
    </row>
    <row r="90" spans="1:249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50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51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52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41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42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43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44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45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46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7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53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54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55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56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8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57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9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58">SUM(HP90:IA90)</f>
        <v>498</v>
      </c>
      <c r="IC90" s="24">
        <v>42</v>
      </c>
      <c r="ID90" s="24">
        <v>44</v>
      </c>
      <c r="IE90" s="24">
        <v>52</v>
      </c>
      <c r="IF90" s="24">
        <v>54</v>
      </c>
      <c r="IG90" s="24">
        <v>40</v>
      </c>
      <c r="IH90" s="24">
        <v>46</v>
      </c>
      <c r="II90" s="24">
        <v>58</v>
      </c>
      <c r="IJ90" s="24">
        <v>64</v>
      </c>
      <c r="IK90" s="24">
        <v>60</v>
      </c>
      <c r="IL90" s="24"/>
      <c r="IM90" s="24"/>
      <c r="IN90" s="24"/>
      <c r="IO90" s="25">
        <f t="shared" ref="IO90:IO100" si="159">SUM(IC90:IN90)</f>
        <v>460</v>
      </c>
    </row>
    <row r="91" spans="1:249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50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51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52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41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42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43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44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45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46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7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53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54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55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56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8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57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9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58"/>
        <v>148</v>
      </c>
      <c r="IC91" s="24">
        <v>0</v>
      </c>
      <c r="ID91" s="24">
        <v>2</v>
      </c>
      <c r="IE91" s="24">
        <v>4</v>
      </c>
      <c r="IF91" s="24">
        <v>2</v>
      </c>
      <c r="IG91" s="24">
        <v>4</v>
      </c>
      <c r="IH91" s="24">
        <v>2</v>
      </c>
      <c r="II91" s="24">
        <v>38</v>
      </c>
      <c r="IJ91" s="24">
        <v>64</v>
      </c>
      <c r="IK91" s="24">
        <v>66</v>
      </c>
      <c r="IL91" s="24"/>
      <c r="IM91" s="24"/>
      <c r="IN91" s="24"/>
      <c r="IO91" s="25">
        <f t="shared" si="159"/>
        <v>182</v>
      </c>
    </row>
    <row r="92" spans="1:249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50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51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52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41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42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43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44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45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46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7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53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54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55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56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8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57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9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58"/>
        <v>10995</v>
      </c>
      <c r="IC92" s="24">
        <v>812</v>
      </c>
      <c r="ID92" s="24">
        <v>814</v>
      </c>
      <c r="IE92" s="24">
        <v>866</v>
      </c>
      <c r="IF92" s="54">
        <v>880</v>
      </c>
      <c r="IG92" s="54">
        <v>904</v>
      </c>
      <c r="IH92" s="24">
        <v>933</v>
      </c>
      <c r="II92" s="24">
        <v>1001</v>
      </c>
      <c r="IJ92" s="24">
        <v>1077</v>
      </c>
      <c r="IK92" s="24">
        <v>1014</v>
      </c>
      <c r="IL92" s="24"/>
      <c r="IM92" s="24"/>
      <c r="IN92" s="24"/>
      <c r="IO92" s="25">
        <f t="shared" si="159"/>
        <v>8301</v>
      </c>
    </row>
    <row r="93" spans="1:249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50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51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52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41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42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43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44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45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46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7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53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54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55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56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8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57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9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58"/>
        <v>19773</v>
      </c>
      <c r="IC93" s="24">
        <v>1252</v>
      </c>
      <c r="ID93" s="24">
        <v>1380</v>
      </c>
      <c r="IE93" s="24">
        <v>1431</v>
      </c>
      <c r="IF93" s="54">
        <v>1412</v>
      </c>
      <c r="IG93" s="54">
        <v>1413</v>
      </c>
      <c r="IH93" s="24">
        <v>1261</v>
      </c>
      <c r="II93" s="24">
        <v>1661</v>
      </c>
      <c r="IJ93" s="24">
        <v>1704</v>
      </c>
      <c r="IK93" s="24">
        <v>1534</v>
      </c>
      <c r="IL93" s="24"/>
      <c r="IM93" s="24"/>
      <c r="IN93" s="24"/>
      <c r="IO93" s="25">
        <f t="shared" si="159"/>
        <v>13048</v>
      </c>
    </row>
    <row r="94" spans="1:249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50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51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52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41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42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43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44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45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46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7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53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54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55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56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8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57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9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58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>
        <v>150</v>
      </c>
      <c r="IH94" s="24">
        <v>166</v>
      </c>
      <c r="II94" s="24">
        <v>147</v>
      </c>
      <c r="IJ94" s="24">
        <v>118</v>
      </c>
      <c r="IK94" s="24">
        <v>108</v>
      </c>
      <c r="IL94" s="24"/>
      <c r="IM94" s="24"/>
      <c r="IN94" s="24"/>
      <c r="IO94" s="25">
        <f t="shared" si="159"/>
        <v>1417</v>
      </c>
    </row>
    <row r="95" spans="1:249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50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51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52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41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42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43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44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45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46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7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53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54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55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56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8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57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9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58"/>
        <v>11889</v>
      </c>
      <c r="IC95" s="24">
        <v>1051</v>
      </c>
      <c r="ID95" s="24">
        <v>932</v>
      </c>
      <c r="IE95" s="24">
        <v>1023</v>
      </c>
      <c r="IF95" s="54">
        <v>873</v>
      </c>
      <c r="IG95" s="54">
        <v>1049</v>
      </c>
      <c r="IH95" s="24">
        <v>1059</v>
      </c>
      <c r="II95" s="24">
        <v>1107</v>
      </c>
      <c r="IJ95" s="24">
        <v>1168</v>
      </c>
      <c r="IK95" s="24">
        <v>1141</v>
      </c>
      <c r="IL95" s="24"/>
      <c r="IM95" s="24"/>
      <c r="IN95" s="24"/>
      <c r="IO95" s="25">
        <f t="shared" si="159"/>
        <v>9403</v>
      </c>
    </row>
    <row r="96" spans="1:249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50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51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52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41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42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43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44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45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46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7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53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54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55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56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8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57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9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58"/>
        <v>16784</v>
      </c>
      <c r="IC96" s="24">
        <v>1042</v>
      </c>
      <c r="ID96" s="24">
        <v>1063</v>
      </c>
      <c r="IE96" s="24">
        <v>1268</v>
      </c>
      <c r="IF96" s="18">
        <v>1056</v>
      </c>
      <c r="IG96" s="54">
        <v>1306</v>
      </c>
      <c r="IH96" s="24">
        <v>1233</v>
      </c>
      <c r="II96" s="24">
        <v>1342</v>
      </c>
      <c r="IJ96" s="24">
        <v>1437</v>
      </c>
      <c r="IK96" s="24">
        <v>1431</v>
      </c>
      <c r="IL96" s="24"/>
      <c r="IM96" s="24"/>
      <c r="IN96" s="24"/>
      <c r="IO96" s="25">
        <f t="shared" si="159"/>
        <v>11178</v>
      </c>
    </row>
    <row r="97" spans="1:249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50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51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52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41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42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43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44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45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46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7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53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54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55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56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8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57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9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58"/>
        <v>3136</v>
      </c>
      <c r="IC97" s="24">
        <v>323</v>
      </c>
      <c r="ID97" s="24">
        <v>262</v>
      </c>
      <c r="IE97" s="24">
        <v>239</v>
      </c>
      <c r="IF97" s="18">
        <v>218</v>
      </c>
      <c r="IG97" s="54">
        <v>287</v>
      </c>
      <c r="IH97" s="24">
        <v>248</v>
      </c>
      <c r="II97" s="24">
        <v>266</v>
      </c>
      <c r="IJ97" s="24">
        <v>281</v>
      </c>
      <c r="IK97" s="24">
        <v>274</v>
      </c>
      <c r="IL97" s="24"/>
      <c r="IM97" s="24"/>
      <c r="IN97" s="24"/>
      <c r="IO97" s="25">
        <f t="shared" si="159"/>
        <v>2398</v>
      </c>
    </row>
    <row r="98" spans="1:249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50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51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52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41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42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43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44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45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46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7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53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54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55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56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8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57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9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58"/>
        <v>57636</v>
      </c>
      <c r="IC98" s="24">
        <v>4810</v>
      </c>
      <c r="ID98" s="24">
        <v>5665</v>
      </c>
      <c r="IE98" s="24">
        <v>6517</v>
      </c>
      <c r="IF98" s="54">
        <v>7407</v>
      </c>
      <c r="IG98" s="18">
        <v>4970</v>
      </c>
      <c r="IH98" s="24">
        <v>3842</v>
      </c>
      <c r="II98" s="24">
        <v>4336</v>
      </c>
      <c r="IJ98" s="24">
        <v>4309</v>
      </c>
      <c r="IK98" s="24">
        <v>4789</v>
      </c>
      <c r="IL98" s="24"/>
      <c r="IM98" s="24"/>
      <c r="IN98" s="24"/>
      <c r="IO98" s="25">
        <f t="shared" si="159"/>
        <v>46645</v>
      </c>
    </row>
    <row r="99" spans="1:249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50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51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52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41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42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43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44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45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46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7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53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54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55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56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8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57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9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58"/>
        <v>13509</v>
      </c>
      <c r="IC99" s="24">
        <v>754</v>
      </c>
      <c r="ID99" s="24">
        <v>978</v>
      </c>
      <c r="IE99" s="24">
        <v>1249</v>
      </c>
      <c r="IF99" s="54">
        <v>1067</v>
      </c>
      <c r="IG99" s="18">
        <v>1014</v>
      </c>
      <c r="IH99" s="24">
        <v>1300</v>
      </c>
      <c r="II99" s="24">
        <v>1243</v>
      </c>
      <c r="IJ99" s="24">
        <v>1204</v>
      </c>
      <c r="IK99" s="24">
        <v>1122</v>
      </c>
      <c r="IL99" s="24"/>
      <c r="IM99" s="24"/>
      <c r="IN99" s="24"/>
      <c r="IO99" s="25">
        <f t="shared" si="159"/>
        <v>9931</v>
      </c>
    </row>
    <row r="100" spans="1:249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41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42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43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44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45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46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7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53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54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55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56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8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57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9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58"/>
        <v>10237</v>
      </c>
      <c r="IC100" s="24">
        <v>789</v>
      </c>
      <c r="ID100" s="24">
        <v>811</v>
      </c>
      <c r="IE100" s="24">
        <v>824</v>
      </c>
      <c r="IF100" s="18">
        <v>793</v>
      </c>
      <c r="IG100" s="18">
        <v>724</v>
      </c>
      <c r="IH100" s="24">
        <v>858</v>
      </c>
      <c r="II100" s="24">
        <v>950</v>
      </c>
      <c r="IJ100" s="24">
        <v>836</v>
      </c>
      <c r="IK100" s="24">
        <v>891</v>
      </c>
      <c r="IL100" s="24"/>
      <c r="IM100" s="24"/>
      <c r="IN100" s="24"/>
      <c r="IO100" s="25">
        <f t="shared" si="159"/>
        <v>7476</v>
      </c>
    </row>
    <row r="101" spans="1:249" ht="15.95" customHeight="1">
      <c r="A101" s="19" t="s">
        <v>86</v>
      </c>
      <c r="B101" s="19"/>
      <c r="C101" s="20">
        <f t="shared" ref="C101:N101" si="160">SUM(C89:C100)</f>
        <v>0</v>
      </c>
      <c r="D101" s="20">
        <f t="shared" si="160"/>
        <v>0</v>
      </c>
      <c r="E101" s="20">
        <f t="shared" si="160"/>
        <v>0</v>
      </c>
      <c r="F101" s="20">
        <f t="shared" si="160"/>
        <v>0</v>
      </c>
      <c r="G101" s="20">
        <f t="shared" si="160"/>
        <v>0</v>
      </c>
      <c r="H101" s="20">
        <f t="shared" si="160"/>
        <v>0</v>
      </c>
      <c r="I101" s="20">
        <f t="shared" si="160"/>
        <v>0</v>
      </c>
      <c r="J101" s="20">
        <f t="shared" si="160"/>
        <v>0</v>
      </c>
      <c r="K101" s="20">
        <f t="shared" si="160"/>
        <v>0</v>
      </c>
      <c r="L101" s="20">
        <f t="shared" si="160"/>
        <v>0</v>
      </c>
      <c r="M101" s="20">
        <f t="shared" si="160"/>
        <v>0</v>
      </c>
      <c r="N101" s="20">
        <f t="shared" si="160"/>
        <v>1676</v>
      </c>
      <c r="O101" s="20">
        <f>SUM(O89:O100)</f>
        <v>1676</v>
      </c>
      <c r="P101" s="20">
        <f t="shared" ref="P101:AA101" si="161">SUM(P89:P100)</f>
        <v>2388</v>
      </c>
      <c r="Q101" s="20">
        <f t="shared" si="161"/>
        <v>2457</v>
      </c>
      <c r="R101" s="20">
        <f t="shared" si="161"/>
        <v>2660</v>
      </c>
      <c r="S101" s="20">
        <f t="shared" si="161"/>
        <v>2648</v>
      </c>
      <c r="T101" s="20">
        <f t="shared" si="161"/>
        <v>2703</v>
      </c>
      <c r="U101" s="20">
        <f t="shared" si="161"/>
        <v>2594</v>
      </c>
      <c r="V101" s="20">
        <f t="shared" si="161"/>
        <v>3108</v>
      </c>
      <c r="W101" s="20">
        <f t="shared" si="161"/>
        <v>3272</v>
      </c>
      <c r="X101" s="20">
        <f t="shared" si="161"/>
        <v>3247</v>
      </c>
      <c r="Y101" s="20">
        <f t="shared" si="161"/>
        <v>3261</v>
      </c>
      <c r="Z101" s="20">
        <f t="shared" si="161"/>
        <v>3071</v>
      </c>
      <c r="AA101" s="20">
        <f t="shared" si="161"/>
        <v>3327</v>
      </c>
      <c r="AB101" s="20">
        <f>SUM(AB89:AB100)</f>
        <v>34736</v>
      </c>
      <c r="AC101" s="20">
        <f t="shared" ref="AC101:AN101" si="162">SUM(AC89:AC100)</f>
        <v>3342</v>
      </c>
      <c r="AD101" s="20">
        <f t="shared" si="162"/>
        <v>4319</v>
      </c>
      <c r="AE101" s="20">
        <f t="shared" si="162"/>
        <v>5282</v>
      </c>
      <c r="AF101" s="20">
        <f t="shared" si="162"/>
        <v>5574</v>
      </c>
      <c r="AG101" s="20">
        <f t="shared" si="162"/>
        <v>5147</v>
      </c>
      <c r="AH101" s="20">
        <f t="shared" si="162"/>
        <v>6829</v>
      </c>
      <c r="AI101" s="20">
        <f t="shared" si="162"/>
        <v>8202</v>
      </c>
      <c r="AJ101" s="20">
        <f t="shared" si="162"/>
        <v>7519</v>
      </c>
      <c r="AK101" s="20">
        <f t="shared" si="162"/>
        <v>7343</v>
      </c>
      <c r="AL101" s="20">
        <f t="shared" si="162"/>
        <v>6122</v>
      </c>
      <c r="AM101" s="20">
        <f t="shared" si="162"/>
        <v>5417</v>
      </c>
      <c r="AN101" s="20">
        <f t="shared" si="162"/>
        <v>6917</v>
      </c>
      <c r="AO101" s="20">
        <f>SUM(AO89:AO100)</f>
        <v>72013</v>
      </c>
      <c r="AP101" s="20">
        <f t="shared" ref="AP101:BA101" si="163">SUM(AP89:AP100)</f>
        <v>6158</v>
      </c>
      <c r="AQ101" s="20">
        <f t="shared" si="163"/>
        <v>7353</v>
      </c>
      <c r="AR101" s="20">
        <f t="shared" si="163"/>
        <v>7753</v>
      </c>
      <c r="AS101" s="20">
        <f t="shared" si="163"/>
        <v>6817</v>
      </c>
      <c r="AT101" s="20">
        <f t="shared" si="163"/>
        <v>7380</v>
      </c>
      <c r="AU101" s="20">
        <f t="shared" si="163"/>
        <v>9179</v>
      </c>
      <c r="AV101" s="20">
        <f t="shared" si="163"/>
        <v>9291</v>
      </c>
      <c r="AW101" s="20">
        <f t="shared" si="163"/>
        <v>9118</v>
      </c>
      <c r="AX101" s="20">
        <f t="shared" si="163"/>
        <v>10346</v>
      </c>
      <c r="AY101" s="20">
        <f t="shared" si="163"/>
        <v>10659</v>
      </c>
      <c r="AZ101" s="20">
        <f t="shared" si="163"/>
        <v>7177</v>
      </c>
      <c r="BA101" s="20">
        <f t="shared" si="163"/>
        <v>6730</v>
      </c>
      <c r="BB101" s="20">
        <f>SUM(BB89:BB100)</f>
        <v>97961</v>
      </c>
      <c r="BC101" s="20">
        <f t="shared" ref="BC101:BN101" si="164">SUM(BC89:BC100)</f>
        <v>7605</v>
      </c>
      <c r="BD101" s="20">
        <f t="shared" si="164"/>
        <v>7399</v>
      </c>
      <c r="BE101" s="20">
        <f t="shared" si="164"/>
        <v>8462</v>
      </c>
      <c r="BF101" s="20">
        <f t="shared" si="164"/>
        <v>8438</v>
      </c>
      <c r="BG101" s="20">
        <f t="shared" si="164"/>
        <v>8584</v>
      </c>
      <c r="BH101" s="20">
        <f t="shared" si="164"/>
        <v>7653</v>
      </c>
      <c r="BI101" s="20">
        <f t="shared" si="164"/>
        <v>8796</v>
      </c>
      <c r="BJ101" s="20">
        <f t="shared" si="164"/>
        <v>9866</v>
      </c>
      <c r="BK101" s="20">
        <f t="shared" si="164"/>
        <v>8413</v>
      </c>
      <c r="BL101" s="20">
        <f t="shared" si="164"/>
        <v>7646</v>
      </c>
      <c r="BM101" s="20">
        <f t="shared" si="164"/>
        <v>7827</v>
      </c>
      <c r="BN101" s="20">
        <f t="shared" si="164"/>
        <v>6697</v>
      </c>
      <c r="BO101" s="20">
        <f>SUM(BO89:BO100)</f>
        <v>97386</v>
      </c>
      <c r="BP101" s="20">
        <f t="shared" ref="BP101:CA101" si="165">SUM(BP89:BP100)</f>
        <v>6780</v>
      </c>
      <c r="BQ101" s="20">
        <f t="shared" si="165"/>
        <v>8666</v>
      </c>
      <c r="BR101" s="20">
        <f t="shared" si="165"/>
        <v>8220</v>
      </c>
      <c r="BS101" s="20">
        <f t="shared" si="165"/>
        <v>8260</v>
      </c>
      <c r="BT101" s="20">
        <f t="shared" si="165"/>
        <v>8750</v>
      </c>
      <c r="BU101" s="20">
        <f t="shared" si="165"/>
        <v>7383</v>
      </c>
      <c r="BV101" s="20">
        <f t="shared" si="165"/>
        <v>8947</v>
      </c>
      <c r="BW101" s="20">
        <f t="shared" si="165"/>
        <v>9796</v>
      </c>
      <c r="BX101" s="20">
        <f t="shared" si="165"/>
        <v>8158</v>
      </c>
      <c r="BY101" s="20">
        <f t="shared" si="165"/>
        <v>8143</v>
      </c>
      <c r="BZ101" s="20">
        <f t="shared" si="165"/>
        <v>8915</v>
      </c>
      <c r="CA101" s="20">
        <f t="shared" si="165"/>
        <v>7919</v>
      </c>
      <c r="CB101" s="20">
        <f>SUM(CB89:CB100)</f>
        <v>99937</v>
      </c>
      <c r="CC101" s="20">
        <f t="shared" ref="CC101:CN101" si="166">SUM(CC89:CC100)</f>
        <v>8268</v>
      </c>
      <c r="CD101" s="20">
        <f t="shared" si="166"/>
        <v>8860</v>
      </c>
      <c r="CE101" s="20">
        <f t="shared" si="166"/>
        <v>9962</v>
      </c>
      <c r="CF101" s="20">
        <f t="shared" si="166"/>
        <v>8305</v>
      </c>
      <c r="CG101" s="20">
        <f t="shared" si="166"/>
        <v>7932</v>
      </c>
      <c r="CH101" s="20">
        <f t="shared" si="166"/>
        <v>9433</v>
      </c>
      <c r="CI101" s="20">
        <f t="shared" si="166"/>
        <v>7632</v>
      </c>
      <c r="CJ101" s="20">
        <f t="shared" si="166"/>
        <v>9556</v>
      </c>
      <c r="CK101" s="20">
        <f t="shared" si="166"/>
        <v>8887</v>
      </c>
      <c r="CL101" s="20">
        <f t="shared" si="166"/>
        <v>9542</v>
      </c>
      <c r="CM101" s="20">
        <f t="shared" si="166"/>
        <v>8858</v>
      </c>
      <c r="CN101" s="20">
        <f t="shared" si="166"/>
        <v>7808</v>
      </c>
      <c r="CO101" s="20">
        <f>SUM(CO89:CO100)</f>
        <v>105043</v>
      </c>
      <c r="CP101" s="20">
        <f t="shared" ref="CP101:DA101" si="167">SUM(CP89:CP100)</f>
        <v>7260</v>
      </c>
      <c r="CQ101" s="20">
        <f t="shared" si="167"/>
        <v>7464</v>
      </c>
      <c r="CR101" s="20">
        <f t="shared" si="167"/>
        <v>7694</v>
      </c>
      <c r="CS101" s="20">
        <f t="shared" si="167"/>
        <v>7472</v>
      </c>
      <c r="CT101" s="20">
        <f t="shared" si="167"/>
        <v>7445</v>
      </c>
      <c r="CU101" s="20">
        <f t="shared" si="167"/>
        <v>6469</v>
      </c>
      <c r="CV101" s="20">
        <f t="shared" si="167"/>
        <v>8427</v>
      </c>
      <c r="CW101" s="20">
        <f t="shared" si="167"/>
        <v>9690</v>
      </c>
      <c r="CX101" s="20">
        <f t="shared" si="167"/>
        <v>9419</v>
      </c>
      <c r="CY101" s="20">
        <f t="shared" si="167"/>
        <v>9737</v>
      </c>
      <c r="CZ101" s="20">
        <f t="shared" si="167"/>
        <v>8708</v>
      </c>
      <c r="DA101" s="20">
        <f t="shared" si="167"/>
        <v>8630</v>
      </c>
      <c r="DB101" s="20">
        <f>SUM(DB89:DB100)</f>
        <v>98415</v>
      </c>
      <c r="DC101" s="20">
        <f t="shared" ref="DC101:DN101" si="168">SUM(DC89:DC100)</f>
        <v>7729</v>
      </c>
      <c r="DD101" s="20">
        <f t="shared" si="168"/>
        <v>8744</v>
      </c>
      <c r="DE101" s="20">
        <f t="shared" si="168"/>
        <v>8830</v>
      </c>
      <c r="DF101" s="20">
        <f t="shared" si="168"/>
        <v>6901</v>
      </c>
      <c r="DG101" s="20">
        <f t="shared" si="168"/>
        <v>9535</v>
      </c>
      <c r="DH101" s="20">
        <f t="shared" si="168"/>
        <v>9700</v>
      </c>
      <c r="DI101" s="20">
        <f t="shared" si="168"/>
        <v>9685</v>
      </c>
      <c r="DJ101" s="20">
        <f t="shared" si="168"/>
        <v>10324</v>
      </c>
      <c r="DK101" s="20">
        <f t="shared" si="168"/>
        <v>10576</v>
      </c>
      <c r="DL101" s="20">
        <f t="shared" si="168"/>
        <v>10636</v>
      </c>
      <c r="DM101" s="20">
        <f t="shared" si="168"/>
        <v>10550</v>
      </c>
      <c r="DN101" s="20">
        <f t="shared" si="168"/>
        <v>8603</v>
      </c>
      <c r="DO101" s="20">
        <f>SUM(DO89:DO100)</f>
        <v>111813</v>
      </c>
      <c r="DP101" s="20">
        <f t="shared" ref="DP101:DZ101" si="169">SUM(DP89:DP100)</f>
        <v>8940</v>
      </c>
      <c r="DQ101" s="20">
        <f t="shared" si="169"/>
        <v>9216</v>
      </c>
      <c r="DR101" s="20">
        <f t="shared" si="169"/>
        <v>10349</v>
      </c>
      <c r="DS101" s="20">
        <f t="shared" si="169"/>
        <v>9699</v>
      </c>
      <c r="DT101" s="20">
        <f t="shared" si="169"/>
        <v>9570</v>
      </c>
      <c r="DU101" s="20">
        <f t="shared" si="169"/>
        <v>9745</v>
      </c>
      <c r="DV101" s="20">
        <f t="shared" si="169"/>
        <v>9576</v>
      </c>
      <c r="DW101" s="20">
        <f t="shared" si="169"/>
        <v>10328</v>
      </c>
      <c r="DX101" s="20">
        <f t="shared" si="169"/>
        <v>11357</v>
      </c>
      <c r="DY101" s="20">
        <f t="shared" si="169"/>
        <v>10508</v>
      </c>
      <c r="DZ101" s="20">
        <f t="shared" si="169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70">SUM(EC89:EC100)</f>
        <v>9340</v>
      </c>
      <c r="ED101" s="20">
        <f t="shared" si="170"/>
        <v>10865</v>
      </c>
      <c r="EE101" s="20">
        <f t="shared" si="170"/>
        <v>10963</v>
      </c>
      <c r="EF101" s="20">
        <f t="shared" si="170"/>
        <v>9606</v>
      </c>
      <c r="EG101" s="20">
        <f t="shared" si="170"/>
        <v>10836</v>
      </c>
      <c r="EH101" s="20">
        <f t="shared" si="170"/>
        <v>10363</v>
      </c>
      <c r="EI101" s="20">
        <f t="shared" si="170"/>
        <v>10345</v>
      </c>
      <c r="EJ101" s="20">
        <f t="shared" si="170"/>
        <v>11262</v>
      </c>
      <c r="EK101" s="20">
        <f t="shared" si="170"/>
        <v>12550</v>
      </c>
      <c r="EL101" s="20">
        <f t="shared" si="170"/>
        <v>11403</v>
      </c>
      <c r="EM101" s="20">
        <f t="shared" si="170"/>
        <v>10390</v>
      </c>
      <c r="EN101" s="20">
        <f t="shared" si="170"/>
        <v>9717</v>
      </c>
      <c r="EO101" s="20">
        <f t="shared" si="170"/>
        <v>127640</v>
      </c>
      <c r="EP101" s="20">
        <f t="shared" si="170"/>
        <v>10223</v>
      </c>
      <c r="EQ101" s="20">
        <f t="shared" si="170"/>
        <v>11307</v>
      </c>
      <c r="ER101" s="20">
        <f t="shared" si="170"/>
        <v>13222</v>
      </c>
      <c r="ES101" s="20">
        <f t="shared" si="170"/>
        <v>11045</v>
      </c>
      <c r="ET101" s="20">
        <f t="shared" si="170"/>
        <v>11267</v>
      </c>
      <c r="EU101" s="20">
        <f t="shared" si="170"/>
        <v>13078</v>
      </c>
      <c r="EV101" s="20">
        <f t="shared" si="170"/>
        <v>10342</v>
      </c>
      <c r="EW101" s="20">
        <f t="shared" si="170"/>
        <v>12455</v>
      </c>
      <c r="EX101" s="20">
        <f t="shared" si="170"/>
        <v>12025</v>
      </c>
      <c r="EY101" s="20">
        <f t="shared" si="170"/>
        <v>13702</v>
      </c>
      <c r="EZ101" s="20">
        <f t="shared" si="170"/>
        <v>13085</v>
      </c>
      <c r="FA101" s="20">
        <f t="shared" si="170"/>
        <v>11851</v>
      </c>
      <c r="FB101" s="20">
        <f t="shared" si="170"/>
        <v>143602</v>
      </c>
      <c r="FC101" s="20">
        <f t="shared" ref="FC101:FO101" si="171">SUM(FC89:FC100)</f>
        <v>13131</v>
      </c>
      <c r="FD101" s="20">
        <f t="shared" si="171"/>
        <v>14757</v>
      </c>
      <c r="FE101" s="20">
        <f t="shared" si="171"/>
        <v>12115</v>
      </c>
      <c r="FF101" s="20">
        <f t="shared" si="171"/>
        <v>12363</v>
      </c>
      <c r="FG101" s="20">
        <f t="shared" si="171"/>
        <v>13337</v>
      </c>
      <c r="FH101" s="20">
        <f t="shared" si="171"/>
        <v>11514</v>
      </c>
      <c r="FI101" s="20">
        <f t="shared" si="171"/>
        <v>14082</v>
      </c>
      <c r="FJ101" s="20">
        <f t="shared" si="171"/>
        <v>13174</v>
      </c>
      <c r="FK101" s="20">
        <f t="shared" si="171"/>
        <v>12772</v>
      </c>
      <c r="FL101" s="20">
        <f t="shared" si="171"/>
        <v>14454</v>
      </c>
      <c r="FM101" s="20">
        <f t="shared" si="171"/>
        <v>9906</v>
      </c>
      <c r="FN101" s="20">
        <f t="shared" si="171"/>
        <v>10685</v>
      </c>
      <c r="FO101" s="20">
        <f t="shared" si="171"/>
        <v>152290</v>
      </c>
      <c r="FP101" s="20">
        <f t="shared" ref="FP101:HA101" si="172">SUM(FP89:FP100)</f>
        <v>11587</v>
      </c>
      <c r="FQ101" s="20">
        <f t="shared" si="172"/>
        <v>14570</v>
      </c>
      <c r="FR101" s="20">
        <f t="shared" si="172"/>
        <v>15511</v>
      </c>
      <c r="FS101" s="20">
        <f t="shared" si="172"/>
        <v>13217</v>
      </c>
      <c r="FT101" s="20">
        <f t="shared" si="172"/>
        <v>14124</v>
      </c>
      <c r="FU101" s="20">
        <f t="shared" si="172"/>
        <v>13852</v>
      </c>
      <c r="FV101" s="20">
        <f t="shared" si="172"/>
        <v>13804</v>
      </c>
      <c r="FW101" s="20">
        <f t="shared" si="172"/>
        <v>13428</v>
      </c>
      <c r="FX101" s="20">
        <f t="shared" si="172"/>
        <v>13913</v>
      </c>
      <c r="FY101" s="20">
        <f t="shared" si="172"/>
        <v>15142</v>
      </c>
      <c r="FZ101" s="20">
        <f t="shared" si="172"/>
        <v>13621</v>
      </c>
      <c r="GA101" s="20">
        <f t="shared" si="172"/>
        <v>11761</v>
      </c>
      <c r="GB101" s="53">
        <f t="shared" si="172"/>
        <v>164530</v>
      </c>
      <c r="GC101" s="20">
        <f t="shared" si="172"/>
        <v>12725</v>
      </c>
      <c r="GD101" s="20">
        <f t="shared" si="172"/>
        <v>14833</v>
      </c>
      <c r="GE101" s="20">
        <f t="shared" si="172"/>
        <v>7881</v>
      </c>
      <c r="GF101" s="20">
        <f t="shared" si="172"/>
        <v>1481</v>
      </c>
      <c r="GG101" s="20">
        <f t="shared" si="172"/>
        <v>2161</v>
      </c>
      <c r="GH101" s="20">
        <f t="shared" si="172"/>
        <v>4399</v>
      </c>
      <c r="GI101" s="20">
        <f t="shared" si="172"/>
        <v>5124</v>
      </c>
      <c r="GJ101" s="20">
        <f t="shared" si="172"/>
        <v>5208</v>
      </c>
      <c r="GK101" s="20">
        <f t="shared" si="172"/>
        <v>5825</v>
      </c>
      <c r="GL101" s="20">
        <f t="shared" si="172"/>
        <v>10362</v>
      </c>
      <c r="GM101" s="20">
        <f t="shared" si="172"/>
        <v>11404</v>
      </c>
      <c r="GN101" s="20">
        <f t="shared" si="172"/>
        <v>9953</v>
      </c>
      <c r="GO101" s="20">
        <f t="shared" si="148"/>
        <v>91356</v>
      </c>
      <c r="GP101" s="20">
        <f t="shared" si="172"/>
        <v>9709</v>
      </c>
      <c r="GQ101" s="20">
        <f t="shared" si="172"/>
        <v>7752</v>
      </c>
      <c r="GR101" s="20">
        <f t="shared" si="172"/>
        <v>10055</v>
      </c>
      <c r="GS101" s="20">
        <f t="shared" si="172"/>
        <v>8304</v>
      </c>
      <c r="GT101" s="20">
        <f t="shared" si="172"/>
        <v>9993</v>
      </c>
      <c r="GU101" s="20">
        <f t="shared" si="172"/>
        <v>10070</v>
      </c>
      <c r="GV101" s="20">
        <f t="shared" si="172"/>
        <v>11308</v>
      </c>
      <c r="GW101" s="20">
        <f t="shared" si="172"/>
        <v>13069</v>
      </c>
      <c r="GX101" s="20">
        <f t="shared" si="172"/>
        <v>12157</v>
      </c>
      <c r="GY101" s="20">
        <f t="shared" si="172"/>
        <v>11858</v>
      </c>
      <c r="GZ101" s="20">
        <f t="shared" si="172"/>
        <v>12606</v>
      </c>
      <c r="HA101" s="20">
        <f t="shared" si="172"/>
        <v>10082</v>
      </c>
      <c r="HB101" s="20">
        <f t="shared" si="157"/>
        <v>126963</v>
      </c>
      <c r="HC101" s="20">
        <f t="shared" ref="HC101:HN101" si="173">SUM(HC89:HC100)</f>
        <v>9498</v>
      </c>
      <c r="HD101" s="20">
        <f t="shared" si="173"/>
        <v>12062</v>
      </c>
      <c r="HE101" s="20">
        <f t="shared" si="173"/>
        <v>12952</v>
      </c>
      <c r="HF101" s="20">
        <f t="shared" si="173"/>
        <v>11883</v>
      </c>
      <c r="HG101" s="20">
        <f t="shared" si="173"/>
        <v>11668</v>
      </c>
      <c r="HH101" s="20">
        <f t="shared" si="173"/>
        <v>12580</v>
      </c>
      <c r="HI101" s="20">
        <f t="shared" si="173"/>
        <v>11763</v>
      </c>
      <c r="HJ101" s="20">
        <f t="shared" si="173"/>
        <v>13549</v>
      </c>
      <c r="HK101" s="20">
        <f t="shared" si="173"/>
        <v>13379</v>
      </c>
      <c r="HL101" s="20">
        <f t="shared" si="173"/>
        <v>13637</v>
      </c>
      <c r="HM101" s="20">
        <f t="shared" si="173"/>
        <v>13382</v>
      </c>
      <c r="HN101" s="20">
        <f t="shared" si="173"/>
        <v>9501</v>
      </c>
      <c r="HO101" s="20">
        <f t="shared" si="149"/>
        <v>145854</v>
      </c>
      <c r="HP101" s="20">
        <f t="shared" ref="HP101:HZ101" si="174">SUM(HP89:HP100)</f>
        <v>11571</v>
      </c>
      <c r="HQ101" s="20">
        <f t="shared" si="174"/>
        <v>13359</v>
      </c>
      <c r="HR101" s="20">
        <f t="shared" si="174"/>
        <v>13709</v>
      </c>
      <c r="HS101" s="20">
        <f t="shared" si="174"/>
        <v>11178</v>
      </c>
      <c r="HT101" s="20">
        <f>SUM(HT89:HT100)</f>
        <v>12687</v>
      </c>
      <c r="HU101" s="20">
        <f t="shared" si="174"/>
        <v>13417</v>
      </c>
      <c r="HV101" s="20">
        <f t="shared" si="174"/>
        <v>13839</v>
      </c>
      <c r="HW101" s="20">
        <f t="shared" si="174"/>
        <v>13562</v>
      </c>
      <c r="HX101" s="20">
        <f t="shared" si="174"/>
        <v>12585</v>
      </c>
      <c r="HY101" s="20">
        <f t="shared" si="174"/>
        <v>12091</v>
      </c>
      <c r="HZ101" s="20">
        <f t="shared" si="174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14049</v>
      </c>
      <c r="IF101" s="20">
        <f>SUM(IF89:IF100)</f>
        <v>14302</v>
      </c>
      <c r="IG101" s="20">
        <f>SUM(IG89:IG100)</f>
        <v>12281</v>
      </c>
      <c r="IH101" s="20">
        <f t="shared" ref="IH101:IN101" si="175">SUM(IH89:IH100)</f>
        <v>11372</v>
      </c>
      <c r="II101" s="20">
        <f t="shared" si="175"/>
        <v>12575</v>
      </c>
      <c r="IJ101" s="20">
        <f t="shared" si="175"/>
        <v>12684</v>
      </c>
      <c r="IK101" s="20">
        <f t="shared" si="175"/>
        <v>12828</v>
      </c>
      <c r="IL101" s="20">
        <f t="shared" si="175"/>
        <v>0</v>
      </c>
      <c r="IM101" s="20">
        <f t="shared" si="175"/>
        <v>0</v>
      </c>
      <c r="IN101" s="20">
        <f t="shared" si="175"/>
        <v>0</v>
      </c>
      <c r="IO101" s="20">
        <f>SUM(IC101:IN101)</f>
        <v>114157</v>
      </c>
    </row>
    <row r="102" spans="1:249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49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49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49" ht="15.95" customHeight="1">
      <c r="A105" s="22" t="s">
        <v>45</v>
      </c>
      <c r="B105" s="22"/>
      <c r="C105" s="80">
        <v>2006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2"/>
      <c r="O105" s="76" t="s">
        <v>51</v>
      </c>
      <c r="P105" s="80">
        <v>2007</v>
      </c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2"/>
      <c r="AB105" s="76" t="s">
        <v>52</v>
      </c>
      <c r="AC105" s="80">
        <v>2008</v>
      </c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2"/>
      <c r="AO105" s="76" t="s">
        <v>53</v>
      </c>
      <c r="AP105" s="80">
        <v>2009</v>
      </c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2"/>
      <c r="BB105" s="76" t="s">
        <v>54</v>
      </c>
      <c r="BC105" s="80">
        <v>2010</v>
      </c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2"/>
      <c r="BO105" s="76" t="s">
        <v>55</v>
      </c>
      <c r="BP105" s="80">
        <v>2011</v>
      </c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2"/>
      <c r="CB105" s="76" t="s">
        <v>56</v>
      </c>
      <c r="CC105" s="80">
        <v>2012</v>
      </c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2"/>
      <c r="CO105" s="76" t="s">
        <v>57</v>
      </c>
      <c r="CP105" s="80">
        <v>2013</v>
      </c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2"/>
      <c r="DB105" s="76" t="s">
        <v>58</v>
      </c>
      <c r="DC105" s="80">
        <v>2014</v>
      </c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2"/>
      <c r="DO105" s="76" t="s">
        <v>59</v>
      </c>
      <c r="DP105" s="80">
        <v>2015</v>
      </c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2"/>
      <c r="EB105" s="76" t="s">
        <v>60</v>
      </c>
      <c r="EC105" s="74">
        <v>2016</v>
      </c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6" t="s">
        <v>61</v>
      </c>
      <c r="EP105" s="74">
        <v>2017</v>
      </c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6" t="s">
        <v>62</v>
      </c>
      <c r="FC105" s="74">
        <v>2018</v>
      </c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6" t="s">
        <v>63</v>
      </c>
      <c r="FP105" s="74">
        <v>2019</v>
      </c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6" t="s">
        <v>64</v>
      </c>
      <c r="GC105" s="74">
        <v>2020</v>
      </c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5" t="s">
        <v>65</v>
      </c>
      <c r="GP105" s="74">
        <v>2021</v>
      </c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5" t="s">
        <v>66</v>
      </c>
      <c r="HC105" s="74">
        <v>2022</v>
      </c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5" t="s">
        <v>67</v>
      </c>
      <c r="HP105" s="74">
        <v>2023</v>
      </c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5" t="s">
        <v>68</v>
      </c>
      <c r="IC105" s="74">
        <v>2024</v>
      </c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5" t="s">
        <v>138</v>
      </c>
    </row>
    <row r="106" spans="1:249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7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7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7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7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7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7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7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7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7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7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7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7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7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7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5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5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5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5"/>
      <c r="IC106" s="16" t="s">
        <v>69</v>
      </c>
      <c r="ID106" s="16" t="s">
        <v>70</v>
      </c>
      <c r="IE106" s="16" t="s">
        <v>71</v>
      </c>
      <c r="IF106" s="16" t="s">
        <v>72</v>
      </c>
      <c r="IG106" s="16" t="s">
        <v>73</v>
      </c>
      <c r="IH106" s="16" t="s">
        <v>74</v>
      </c>
      <c r="II106" s="16" t="s">
        <v>75</v>
      </c>
      <c r="IJ106" s="16" t="s">
        <v>76</v>
      </c>
      <c r="IK106" s="16" t="s">
        <v>82</v>
      </c>
      <c r="IL106" s="16" t="s">
        <v>78</v>
      </c>
      <c r="IM106" s="16" t="s">
        <v>79</v>
      </c>
      <c r="IN106" s="16" t="s">
        <v>80</v>
      </c>
      <c r="IO106" s="75"/>
    </row>
    <row r="107" spans="1:249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7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7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7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8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8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8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8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8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>
        <v>0</v>
      </c>
      <c r="II107" s="24">
        <v>0</v>
      </c>
      <c r="IJ107" s="24">
        <v>0</v>
      </c>
      <c r="IK107" s="24">
        <v>0</v>
      </c>
      <c r="IL107" s="24"/>
      <c r="IM107" s="24"/>
      <c r="IN107" s="24"/>
      <c r="IO107" s="25">
        <f>SUM(IC107:IN107)</f>
        <v>0</v>
      </c>
    </row>
    <row r="108" spans="1:249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8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8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8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7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7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7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8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8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8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8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8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9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9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8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9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8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193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>
        <v>0</v>
      </c>
      <c r="II108" s="24">
        <v>0</v>
      </c>
      <c r="IJ108" s="24">
        <v>0</v>
      </c>
      <c r="IK108" s="24">
        <v>0</v>
      </c>
      <c r="IL108" s="24"/>
      <c r="IM108" s="24"/>
      <c r="IN108" s="24"/>
      <c r="IO108" s="25">
        <f t="shared" ref="IO108:IO118" si="194">SUM(IC108:IN108)</f>
        <v>0</v>
      </c>
    </row>
    <row r="109" spans="1:249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8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8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8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7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7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7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8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8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8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8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8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9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9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8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9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193"/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>
        <v>0</v>
      </c>
      <c r="II109" s="24">
        <v>0</v>
      </c>
      <c r="IJ109" s="24">
        <v>0</v>
      </c>
      <c r="IK109" s="24">
        <v>0</v>
      </c>
      <c r="IL109" s="24"/>
      <c r="IM109" s="24"/>
      <c r="IN109" s="24"/>
      <c r="IO109" s="25">
        <f t="shared" si="194"/>
        <v>0</v>
      </c>
    </row>
    <row r="110" spans="1:249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8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8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8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7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7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7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8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8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8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8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8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9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9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8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9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193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>
        <v>17</v>
      </c>
      <c r="IH110" s="24">
        <v>13</v>
      </c>
      <c r="II110" s="24">
        <v>10</v>
      </c>
      <c r="IJ110" s="24">
        <v>11</v>
      </c>
      <c r="IK110" s="24">
        <v>13</v>
      </c>
      <c r="IL110" s="24"/>
      <c r="IM110" s="24"/>
      <c r="IN110" s="24"/>
      <c r="IO110" s="25">
        <f t="shared" si="194"/>
        <v>137</v>
      </c>
    </row>
    <row r="111" spans="1:249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8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8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8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7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7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7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8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8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8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8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8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9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9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8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9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193"/>
        <v>10</v>
      </c>
      <c r="IC111" s="24">
        <v>0</v>
      </c>
      <c r="ID111" s="24">
        <v>4</v>
      </c>
      <c r="IE111" s="24">
        <v>0</v>
      </c>
      <c r="IF111" s="24">
        <v>0</v>
      </c>
      <c r="IG111" s="54">
        <v>5</v>
      </c>
      <c r="IH111" s="24">
        <v>0</v>
      </c>
      <c r="II111" s="24">
        <v>3</v>
      </c>
      <c r="IJ111" s="24">
        <v>5</v>
      </c>
      <c r="IK111" s="24">
        <v>0</v>
      </c>
      <c r="IL111" s="24"/>
      <c r="IM111" s="24"/>
      <c r="IN111" s="24"/>
      <c r="IO111" s="25">
        <f t="shared" si="194"/>
        <v>17</v>
      </c>
    </row>
    <row r="112" spans="1:249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8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8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8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7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7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7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8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8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8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8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8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9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9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8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9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193"/>
        <v>12</v>
      </c>
      <c r="IC112" s="24">
        <v>0</v>
      </c>
      <c r="ID112" s="24">
        <v>0</v>
      </c>
      <c r="IE112" s="24">
        <v>0</v>
      </c>
      <c r="IF112" s="18">
        <v>0</v>
      </c>
      <c r="IG112" s="54">
        <v>0</v>
      </c>
      <c r="IH112" s="24">
        <v>4</v>
      </c>
      <c r="II112" s="24">
        <v>2</v>
      </c>
      <c r="IJ112" s="24">
        <v>0</v>
      </c>
      <c r="IK112" s="24">
        <v>0</v>
      </c>
      <c r="IL112" s="24"/>
      <c r="IM112" s="24"/>
      <c r="IN112" s="24"/>
      <c r="IO112" s="25">
        <f t="shared" si="194"/>
        <v>6</v>
      </c>
    </row>
    <row r="113" spans="1:249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8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8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8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7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7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7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8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8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8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8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8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9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9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8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9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193"/>
        <v>5</v>
      </c>
      <c r="IC113" s="24">
        <v>2</v>
      </c>
      <c r="ID113" s="24">
        <v>2</v>
      </c>
      <c r="IE113" s="24">
        <v>0</v>
      </c>
      <c r="IF113" s="54">
        <v>0</v>
      </c>
      <c r="IG113" s="54">
        <v>0</v>
      </c>
      <c r="IH113" s="24">
        <v>2</v>
      </c>
      <c r="II113" s="24">
        <v>0</v>
      </c>
      <c r="IJ113" s="24">
        <v>2</v>
      </c>
      <c r="IK113" s="24">
        <v>2</v>
      </c>
      <c r="IL113" s="24"/>
      <c r="IM113" s="24"/>
      <c r="IN113" s="24"/>
      <c r="IO113" s="25">
        <f t="shared" si="194"/>
        <v>10</v>
      </c>
    </row>
    <row r="114" spans="1:249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8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8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8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7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7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7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8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8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8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8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8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9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9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8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9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193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>
        <v>34</v>
      </c>
      <c r="IH114" s="24">
        <v>34</v>
      </c>
      <c r="II114" s="24">
        <v>32</v>
      </c>
      <c r="IJ114" s="24">
        <v>31</v>
      </c>
      <c r="IK114" s="24">
        <v>34</v>
      </c>
      <c r="IL114" s="24"/>
      <c r="IM114" s="24"/>
      <c r="IN114" s="24"/>
      <c r="IO114" s="25">
        <f t="shared" si="194"/>
        <v>340</v>
      </c>
    </row>
    <row r="115" spans="1:249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8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8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8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7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7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7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8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8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8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8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8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9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9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8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9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193"/>
        <v>223</v>
      </c>
      <c r="IC115" s="24">
        <v>12</v>
      </c>
      <c r="ID115" s="24">
        <v>18</v>
      </c>
      <c r="IE115" s="18">
        <v>16</v>
      </c>
      <c r="IF115" s="18">
        <v>14</v>
      </c>
      <c r="IG115" s="18">
        <v>10</v>
      </c>
      <c r="IH115" s="24">
        <v>23</v>
      </c>
      <c r="II115" s="24">
        <v>14</v>
      </c>
      <c r="IJ115" s="24">
        <v>19</v>
      </c>
      <c r="IK115" s="24">
        <v>16</v>
      </c>
      <c r="IL115" s="24"/>
      <c r="IM115" s="24"/>
      <c r="IN115" s="24"/>
      <c r="IO115" s="25">
        <f t="shared" si="194"/>
        <v>142</v>
      </c>
    </row>
    <row r="116" spans="1:249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8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8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8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7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7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7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8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8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8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8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8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9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9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8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9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193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>
        <v>21</v>
      </c>
      <c r="IH116" s="24">
        <v>17</v>
      </c>
      <c r="II116" s="24">
        <v>20</v>
      </c>
      <c r="IJ116" s="24">
        <v>12</v>
      </c>
      <c r="IK116" s="24">
        <v>28</v>
      </c>
      <c r="IL116" s="24"/>
      <c r="IM116" s="24"/>
      <c r="IN116" s="24"/>
      <c r="IO116" s="25">
        <f t="shared" si="194"/>
        <v>170</v>
      </c>
    </row>
    <row r="117" spans="1:249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8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8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8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7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7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7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8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8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8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8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8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9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9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8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9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193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>
        <v>34</v>
      </c>
      <c r="IH117" s="24">
        <v>21</v>
      </c>
      <c r="II117" s="24">
        <v>20</v>
      </c>
      <c r="IJ117" s="24">
        <v>18</v>
      </c>
      <c r="IK117" s="24">
        <v>23</v>
      </c>
      <c r="IL117" s="24"/>
      <c r="IM117" s="24"/>
      <c r="IN117" s="24"/>
      <c r="IO117" s="25">
        <f t="shared" si="194"/>
        <v>210</v>
      </c>
    </row>
    <row r="118" spans="1:249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7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7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7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8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8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8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8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8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9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9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8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9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193"/>
        <v>110</v>
      </c>
      <c r="IC118" s="24">
        <v>2</v>
      </c>
      <c r="ID118" s="24">
        <v>3</v>
      </c>
      <c r="IE118" s="24">
        <v>8</v>
      </c>
      <c r="IF118" s="24">
        <v>2</v>
      </c>
      <c r="IG118" s="24">
        <v>4</v>
      </c>
      <c r="IH118" s="24">
        <v>4</v>
      </c>
      <c r="II118" s="24">
        <v>10</v>
      </c>
      <c r="IJ118" s="24">
        <v>4</v>
      </c>
      <c r="IK118" s="24">
        <v>6</v>
      </c>
      <c r="IL118" s="24"/>
      <c r="IM118" s="24"/>
      <c r="IN118" s="24"/>
      <c r="IO118" s="25">
        <f t="shared" si="194"/>
        <v>43</v>
      </c>
    </row>
    <row r="119" spans="1:249" ht="15.95" customHeight="1">
      <c r="A119" s="19" t="s">
        <v>86</v>
      </c>
      <c r="B119" s="19"/>
      <c r="C119" s="20">
        <f t="shared" ref="C119:N119" si="195">SUM(C107:C118)</f>
        <v>0</v>
      </c>
      <c r="D119" s="20">
        <f t="shared" si="195"/>
        <v>0</v>
      </c>
      <c r="E119" s="20">
        <f t="shared" si="195"/>
        <v>0</v>
      </c>
      <c r="F119" s="20">
        <f t="shared" si="195"/>
        <v>0</v>
      </c>
      <c r="G119" s="20">
        <f t="shared" si="195"/>
        <v>0</v>
      </c>
      <c r="H119" s="20">
        <f t="shared" si="195"/>
        <v>0</v>
      </c>
      <c r="I119" s="20">
        <f t="shared" si="195"/>
        <v>0</v>
      </c>
      <c r="J119" s="20">
        <f t="shared" si="195"/>
        <v>0</v>
      </c>
      <c r="K119" s="20">
        <f t="shared" si="195"/>
        <v>0</v>
      </c>
      <c r="L119" s="20">
        <f t="shared" si="195"/>
        <v>0</v>
      </c>
      <c r="M119" s="20">
        <f t="shared" si="195"/>
        <v>0</v>
      </c>
      <c r="N119" s="20">
        <f t="shared" si="195"/>
        <v>13</v>
      </c>
      <c r="O119" s="20">
        <f>SUM(O107:O118)</f>
        <v>13</v>
      </c>
      <c r="P119" s="20">
        <f t="shared" ref="P119:AA119" si="196">SUM(P107:P118)</f>
        <v>31</v>
      </c>
      <c r="Q119" s="20">
        <f t="shared" si="196"/>
        <v>32</v>
      </c>
      <c r="R119" s="20">
        <f t="shared" si="196"/>
        <v>18</v>
      </c>
      <c r="S119" s="20">
        <f t="shared" si="196"/>
        <v>15</v>
      </c>
      <c r="T119" s="20">
        <f t="shared" si="196"/>
        <v>22</v>
      </c>
      <c r="U119" s="20">
        <f t="shared" si="196"/>
        <v>26</v>
      </c>
      <c r="V119" s="20">
        <f t="shared" si="196"/>
        <v>28</v>
      </c>
      <c r="W119" s="20">
        <f t="shared" si="196"/>
        <v>35</v>
      </c>
      <c r="X119" s="20">
        <f t="shared" si="196"/>
        <v>18</v>
      </c>
      <c r="Y119" s="20">
        <f t="shared" si="196"/>
        <v>39</v>
      </c>
      <c r="Z119" s="20">
        <f t="shared" si="196"/>
        <v>20</v>
      </c>
      <c r="AA119" s="20">
        <f t="shared" si="196"/>
        <v>35</v>
      </c>
      <c r="AB119" s="20">
        <f>SUM(AB107:AB118)</f>
        <v>319</v>
      </c>
      <c r="AC119" s="20">
        <f t="shared" ref="AC119:AN119" si="197">SUM(AC107:AC118)</f>
        <v>16</v>
      </c>
      <c r="AD119" s="20">
        <f t="shared" si="197"/>
        <v>41</v>
      </c>
      <c r="AE119" s="20">
        <f t="shared" si="197"/>
        <v>45</v>
      </c>
      <c r="AF119" s="20">
        <f t="shared" si="197"/>
        <v>29</v>
      </c>
      <c r="AG119" s="20">
        <f t="shared" si="197"/>
        <v>40</v>
      </c>
      <c r="AH119" s="20">
        <f t="shared" si="197"/>
        <v>42</v>
      </c>
      <c r="AI119" s="20">
        <f t="shared" si="197"/>
        <v>59</v>
      </c>
      <c r="AJ119" s="20">
        <f t="shared" si="197"/>
        <v>30</v>
      </c>
      <c r="AK119" s="20">
        <f t="shared" si="197"/>
        <v>23</v>
      </c>
      <c r="AL119" s="20">
        <f t="shared" si="197"/>
        <v>42</v>
      </c>
      <c r="AM119" s="20">
        <f t="shared" si="197"/>
        <v>98</v>
      </c>
      <c r="AN119" s="20">
        <f t="shared" si="197"/>
        <v>29</v>
      </c>
      <c r="AO119" s="20">
        <f>SUM(AO107:AO118)</f>
        <v>494</v>
      </c>
      <c r="AP119" s="20">
        <f t="shared" ref="AP119:BA119" si="198">SUM(AP107:AP118)</f>
        <v>27</v>
      </c>
      <c r="AQ119" s="20">
        <f t="shared" si="198"/>
        <v>14</v>
      </c>
      <c r="AR119" s="20">
        <f t="shared" si="198"/>
        <v>53</v>
      </c>
      <c r="AS119" s="20">
        <f t="shared" si="198"/>
        <v>53</v>
      </c>
      <c r="AT119" s="20">
        <f t="shared" si="198"/>
        <v>54</v>
      </c>
      <c r="AU119" s="20">
        <f t="shared" si="198"/>
        <v>51</v>
      </c>
      <c r="AV119" s="20">
        <f t="shared" si="198"/>
        <v>50</v>
      </c>
      <c r="AW119" s="20">
        <f t="shared" si="198"/>
        <v>59</v>
      </c>
      <c r="AX119" s="20">
        <f t="shared" si="198"/>
        <v>40</v>
      </c>
      <c r="AY119" s="20">
        <f t="shared" si="198"/>
        <v>29</v>
      </c>
      <c r="AZ119" s="20">
        <f t="shared" si="198"/>
        <v>32</v>
      </c>
      <c r="BA119" s="20">
        <f t="shared" si="198"/>
        <v>35</v>
      </c>
      <c r="BB119" s="20">
        <f>SUM(BB107:BB118)</f>
        <v>497</v>
      </c>
      <c r="BC119" s="20">
        <f t="shared" ref="BC119:BN119" si="199">SUM(BC107:BC118)</f>
        <v>51</v>
      </c>
      <c r="BD119" s="20">
        <f t="shared" si="199"/>
        <v>41</v>
      </c>
      <c r="BE119" s="20">
        <f t="shared" si="199"/>
        <v>73</v>
      </c>
      <c r="BF119" s="20">
        <f t="shared" si="199"/>
        <v>44</v>
      </c>
      <c r="BG119" s="20">
        <f t="shared" si="199"/>
        <v>64</v>
      </c>
      <c r="BH119" s="20">
        <f t="shared" si="199"/>
        <v>76</v>
      </c>
      <c r="BI119" s="20">
        <f t="shared" si="199"/>
        <v>34</v>
      </c>
      <c r="BJ119" s="20">
        <f t="shared" si="199"/>
        <v>60</v>
      </c>
      <c r="BK119" s="20">
        <f t="shared" si="199"/>
        <v>68</v>
      </c>
      <c r="BL119" s="20">
        <f t="shared" si="199"/>
        <v>59</v>
      </c>
      <c r="BM119" s="20">
        <f t="shared" si="199"/>
        <v>47</v>
      </c>
      <c r="BN119" s="20">
        <f t="shared" si="199"/>
        <v>68</v>
      </c>
      <c r="BO119" s="20">
        <f>SUM(BO107:BO118)</f>
        <v>685</v>
      </c>
      <c r="BP119" s="20">
        <f t="shared" ref="BP119:CA119" si="200">SUM(BP107:BP118)</f>
        <v>53</v>
      </c>
      <c r="BQ119" s="20">
        <f t="shared" si="200"/>
        <v>47</v>
      </c>
      <c r="BR119" s="20">
        <f t="shared" si="200"/>
        <v>89</v>
      </c>
      <c r="BS119" s="20">
        <f t="shared" si="200"/>
        <v>64</v>
      </c>
      <c r="BT119" s="20">
        <f t="shared" si="200"/>
        <v>54</v>
      </c>
      <c r="BU119" s="20">
        <f t="shared" si="200"/>
        <v>51</v>
      </c>
      <c r="BV119" s="20">
        <f t="shared" si="200"/>
        <v>66</v>
      </c>
      <c r="BW119" s="20">
        <f t="shared" si="200"/>
        <v>63</v>
      </c>
      <c r="BX119" s="20">
        <f t="shared" si="200"/>
        <v>52</v>
      </c>
      <c r="BY119" s="20">
        <f t="shared" si="200"/>
        <v>87</v>
      </c>
      <c r="BZ119" s="20">
        <f t="shared" si="200"/>
        <v>88</v>
      </c>
      <c r="CA119" s="20">
        <f t="shared" si="200"/>
        <v>80</v>
      </c>
      <c r="CB119" s="20">
        <f>SUM(CB107:CB118)</f>
        <v>794</v>
      </c>
      <c r="CC119" s="20">
        <f t="shared" ref="CC119:CN119" si="201">SUM(CC107:CC118)</f>
        <v>147</v>
      </c>
      <c r="CD119" s="20">
        <f t="shared" si="201"/>
        <v>65</v>
      </c>
      <c r="CE119" s="20">
        <f t="shared" si="201"/>
        <v>85</v>
      </c>
      <c r="CF119" s="20">
        <f t="shared" si="201"/>
        <v>70</v>
      </c>
      <c r="CG119" s="20">
        <f t="shared" si="201"/>
        <v>81</v>
      </c>
      <c r="CH119" s="20">
        <f t="shared" si="201"/>
        <v>83</v>
      </c>
      <c r="CI119" s="20">
        <f t="shared" si="201"/>
        <v>67</v>
      </c>
      <c r="CJ119" s="20">
        <f t="shared" si="201"/>
        <v>82</v>
      </c>
      <c r="CK119" s="20">
        <f t="shared" si="201"/>
        <v>95</v>
      </c>
      <c r="CL119" s="20">
        <f t="shared" si="201"/>
        <v>100</v>
      </c>
      <c r="CM119" s="20">
        <f t="shared" si="201"/>
        <v>98</v>
      </c>
      <c r="CN119" s="20">
        <f t="shared" si="201"/>
        <v>106</v>
      </c>
      <c r="CO119" s="20">
        <f>SUM(CO107:CO118)</f>
        <v>1079</v>
      </c>
      <c r="CP119" s="20">
        <f t="shared" ref="CP119:EW119" si="202">SUM(CP107:CP118)</f>
        <v>95</v>
      </c>
      <c r="CQ119" s="20">
        <f t="shared" si="202"/>
        <v>98</v>
      </c>
      <c r="CR119" s="20">
        <f t="shared" si="202"/>
        <v>114</v>
      </c>
      <c r="CS119" s="20">
        <f t="shared" si="202"/>
        <v>83</v>
      </c>
      <c r="CT119" s="20">
        <f t="shared" si="202"/>
        <v>79</v>
      </c>
      <c r="CU119" s="20">
        <f t="shared" si="202"/>
        <v>92</v>
      </c>
      <c r="CV119" s="20">
        <f t="shared" si="202"/>
        <v>73</v>
      </c>
      <c r="CW119" s="20">
        <f t="shared" si="202"/>
        <v>84</v>
      </c>
      <c r="CX119" s="20">
        <f t="shared" si="202"/>
        <v>84</v>
      </c>
      <c r="CY119" s="20">
        <f t="shared" si="202"/>
        <v>82</v>
      </c>
      <c r="CZ119" s="20">
        <f t="shared" si="202"/>
        <v>139</v>
      </c>
      <c r="DA119" s="20">
        <f t="shared" si="202"/>
        <v>112</v>
      </c>
      <c r="DB119" s="20">
        <f t="shared" si="202"/>
        <v>1135</v>
      </c>
      <c r="DC119" s="20">
        <f t="shared" si="202"/>
        <v>114</v>
      </c>
      <c r="DD119" s="20">
        <f t="shared" si="202"/>
        <v>86</v>
      </c>
      <c r="DE119" s="20">
        <f t="shared" si="202"/>
        <v>121</v>
      </c>
      <c r="DF119" s="20">
        <f t="shared" si="202"/>
        <v>131</v>
      </c>
      <c r="DG119" s="20">
        <f t="shared" si="202"/>
        <v>128</v>
      </c>
      <c r="DH119" s="20">
        <f t="shared" si="202"/>
        <v>97</v>
      </c>
      <c r="DI119" s="20">
        <f t="shared" si="202"/>
        <v>111</v>
      </c>
      <c r="DJ119" s="20">
        <f t="shared" si="202"/>
        <v>115</v>
      </c>
      <c r="DK119" s="20">
        <f t="shared" si="202"/>
        <v>102</v>
      </c>
      <c r="DL119" s="20">
        <f t="shared" si="202"/>
        <v>104</v>
      </c>
      <c r="DM119" s="20">
        <f t="shared" si="202"/>
        <v>96</v>
      </c>
      <c r="DN119" s="20">
        <f t="shared" si="202"/>
        <v>104</v>
      </c>
      <c r="DO119" s="20">
        <f t="shared" si="202"/>
        <v>1309</v>
      </c>
      <c r="DP119" s="20">
        <f t="shared" si="202"/>
        <v>126</v>
      </c>
      <c r="DQ119" s="20">
        <f t="shared" si="202"/>
        <v>79</v>
      </c>
      <c r="DR119" s="20">
        <f t="shared" si="202"/>
        <v>134</v>
      </c>
      <c r="DS119" s="20">
        <f t="shared" si="202"/>
        <v>75</v>
      </c>
      <c r="DT119" s="20">
        <f t="shared" si="202"/>
        <v>96</v>
      </c>
      <c r="DU119" s="20">
        <f t="shared" si="202"/>
        <v>89</v>
      </c>
      <c r="DV119" s="20">
        <f t="shared" si="202"/>
        <v>115</v>
      </c>
      <c r="DW119" s="20">
        <f t="shared" si="202"/>
        <v>109</v>
      </c>
      <c r="DX119" s="20">
        <f t="shared" si="202"/>
        <v>83</v>
      </c>
      <c r="DY119" s="20">
        <f t="shared" si="202"/>
        <v>127</v>
      </c>
      <c r="DZ119" s="20">
        <f t="shared" si="202"/>
        <v>99</v>
      </c>
      <c r="EA119" s="20">
        <f t="shared" si="202"/>
        <v>88</v>
      </c>
      <c r="EB119" s="20">
        <f t="shared" si="202"/>
        <v>1220</v>
      </c>
      <c r="EC119" s="20">
        <f t="shared" si="202"/>
        <v>78</v>
      </c>
      <c r="ED119" s="20">
        <f t="shared" si="202"/>
        <v>54</v>
      </c>
      <c r="EE119" s="20">
        <f t="shared" si="202"/>
        <v>46</v>
      </c>
      <c r="EF119" s="20">
        <f t="shared" si="202"/>
        <v>60</v>
      </c>
      <c r="EG119" s="20">
        <f t="shared" si="202"/>
        <v>37</v>
      </c>
      <c r="EH119" s="20">
        <f t="shared" si="202"/>
        <v>73</v>
      </c>
      <c r="EI119" s="20">
        <f t="shared" si="202"/>
        <v>87</v>
      </c>
      <c r="EJ119" s="20">
        <f t="shared" si="202"/>
        <v>99</v>
      </c>
      <c r="EK119" s="20">
        <f>SUM(EK107:EK118)</f>
        <v>89</v>
      </c>
      <c r="EL119" s="20">
        <f t="shared" si="202"/>
        <v>91</v>
      </c>
      <c r="EM119" s="20">
        <f t="shared" si="202"/>
        <v>101</v>
      </c>
      <c r="EN119" s="20">
        <f t="shared" si="202"/>
        <v>93</v>
      </c>
      <c r="EO119" s="20">
        <f t="shared" si="202"/>
        <v>908</v>
      </c>
      <c r="EP119" s="20">
        <f t="shared" si="202"/>
        <v>93</v>
      </c>
      <c r="EQ119" s="20">
        <f t="shared" si="202"/>
        <v>80</v>
      </c>
      <c r="ER119" s="20">
        <f t="shared" si="202"/>
        <v>97</v>
      </c>
      <c r="ES119" s="20">
        <f t="shared" si="202"/>
        <v>81</v>
      </c>
      <c r="ET119" s="20">
        <f t="shared" si="202"/>
        <v>67</v>
      </c>
      <c r="EU119" s="20">
        <f t="shared" si="202"/>
        <v>81</v>
      </c>
      <c r="EV119" s="20">
        <f t="shared" si="202"/>
        <v>98</v>
      </c>
      <c r="EW119" s="20">
        <f t="shared" si="202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03">SUM(FC107:FC118)</f>
        <v>189</v>
      </c>
      <c r="FD119" s="20">
        <f t="shared" si="203"/>
        <v>123</v>
      </c>
      <c r="FE119" s="20">
        <f t="shared" si="203"/>
        <v>131</v>
      </c>
      <c r="FF119" s="20">
        <f t="shared" si="203"/>
        <v>163</v>
      </c>
      <c r="FG119" s="20">
        <f t="shared" si="203"/>
        <v>82</v>
      </c>
      <c r="FH119" s="20">
        <f t="shared" si="203"/>
        <v>98</v>
      </c>
      <c r="FI119" s="20">
        <f t="shared" si="203"/>
        <v>101</v>
      </c>
      <c r="FJ119" s="20">
        <f t="shared" si="203"/>
        <v>129</v>
      </c>
      <c r="FK119" s="20">
        <f>SUM(FK107:FK118)</f>
        <v>111</v>
      </c>
      <c r="FL119" s="20">
        <f t="shared" ref="FL119:FW119" si="204">SUM(FL107:FL118)</f>
        <v>152</v>
      </c>
      <c r="FM119" s="20">
        <f t="shared" si="204"/>
        <v>151</v>
      </c>
      <c r="FN119" s="20">
        <f t="shared" si="204"/>
        <v>131</v>
      </c>
      <c r="FO119" s="20">
        <f t="shared" si="204"/>
        <v>1561</v>
      </c>
      <c r="FP119" s="20">
        <f t="shared" si="204"/>
        <v>162</v>
      </c>
      <c r="FQ119" s="20">
        <f t="shared" si="204"/>
        <v>167</v>
      </c>
      <c r="FR119" s="20">
        <f t="shared" si="204"/>
        <v>183</v>
      </c>
      <c r="FS119" s="20">
        <f t="shared" si="204"/>
        <v>162</v>
      </c>
      <c r="FT119" s="20">
        <f t="shared" si="204"/>
        <v>176</v>
      </c>
      <c r="FU119" s="20">
        <f t="shared" si="204"/>
        <v>148</v>
      </c>
      <c r="FV119" s="20">
        <f t="shared" si="204"/>
        <v>177</v>
      </c>
      <c r="FW119" s="20">
        <f t="shared" si="204"/>
        <v>172</v>
      </c>
      <c r="FX119" s="20">
        <f>SUM(FX107:FX118)</f>
        <v>182</v>
      </c>
      <c r="FY119" s="20">
        <f t="shared" ref="FY119:HA119" si="205">SUM(FY107:FY118)</f>
        <v>189</v>
      </c>
      <c r="FZ119" s="20">
        <f t="shared" si="205"/>
        <v>219</v>
      </c>
      <c r="GA119" s="20">
        <f t="shared" si="205"/>
        <v>210</v>
      </c>
      <c r="GB119" s="20">
        <f t="shared" si="205"/>
        <v>2147</v>
      </c>
      <c r="GC119" s="20">
        <f t="shared" si="205"/>
        <v>172</v>
      </c>
      <c r="GD119" s="20">
        <f t="shared" si="205"/>
        <v>176</v>
      </c>
      <c r="GE119" s="20">
        <f t="shared" si="205"/>
        <v>124</v>
      </c>
      <c r="GF119" s="20">
        <f t="shared" si="205"/>
        <v>22</v>
      </c>
      <c r="GG119" s="20">
        <f t="shared" si="205"/>
        <v>30</v>
      </c>
      <c r="GH119" s="20">
        <f t="shared" si="205"/>
        <v>32</v>
      </c>
      <c r="GI119" s="20">
        <f t="shared" si="205"/>
        <v>43</v>
      </c>
      <c r="GJ119" s="20">
        <f t="shared" si="205"/>
        <v>41</v>
      </c>
      <c r="GK119" s="20">
        <f t="shared" si="205"/>
        <v>55</v>
      </c>
      <c r="GL119" s="20">
        <f t="shared" si="205"/>
        <v>57</v>
      </c>
      <c r="GM119" s="20">
        <f t="shared" si="205"/>
        <v>107</v>
      </c>
      <c r="GN119" s="20">
        <f t="shared" si="205"/>
        <v>95</v>
      </c>
      <c r="GO119" s="20">
        <f t="shared" si="183"/>
        <v>954</v>
      </c>
      <c r="GP119" s="20">
        <f t="shared" si="205"/>
        <v>73</v>
      </c>
      <c r="GQ119" s="20">
        <f t="shared" si="205"/>
        <v>92</v>
      </c>
      <c r="GR119" s="20">
        <f t="shared" si="205"/>
        <v>108</v>
      </c>
      <c r="GS119" s="20">
        <f t="shared" si="205"/>
        <v>123</v>
      </c>
      <c r="GT119" s="20">
        <f t="shared" si="205"/>
        <v>105</v>
      </c>
      <c r="GU119" s="20">
        <f t="shared" si="205"/>
        <v>107</v>
      </c>
      <c r="GV119" s="20">
        <f t="shared" si="205"/>
        <v>127</v>
      </c>
      <c r="GW119" s="20">
        <f t="shared" si="205"/>
        <v>150</v>
      </c>
      <c r="GX119" s="20">
        <f t="shared" si="205"/>
        <v>148</v>
      </c>
      <c r="GY119" s="20">
        <f t="shared" si="205"/>
        <v>188</v>
      </c>
      <c r="GZ119" s="20">
        <f t="shared" si="205"/>
        <v>223</v>
      </c>
      <c r="HA119" s="20">
        <f t="shared" si="205"/>
        <v>198</v>
      </c>
      <c r="HB119" s="20">
        <f t="shared" si="192"/>
        <v>1642</v>
      </c>
      <c r="HC119" s="20">
        <f t="shared" ref="HC119:HN119" si="206">SUM(HC107:HC118)</f>
        <v>189</v>
      </c>
      <c r="HD119" s="20">
        <f t="shared" si="206"/>
        <v>195</v>
      </c>
      <c r="HE119" s="20">
        <f t="shared" si="206"/>
        <v>230</v>
      </c>
      <c r="HF119" s="20">
        <f t="shared" si="206"/>
        <v>205</v>
      </c>
      <c r="HG119" s="20">
        <f t="shared" si="206"/>
        <v>189</v>
      </c>
      <c r="HH119" s="20">
        <f t="shared" si="206"/>
        <v>169</v>
      </c>
      <c r="HI119" s="20">
        <f t="shared" si="206"/>
        <v>219</v>
      </c>
      <c r="HJ119" s="20">
        <f t="shared" si="206"/>
        <v>195</v>
      </c>
      <c r="HK119" s="20">
        <f t="shared" si="206"/>
        <v>157</v>
      </c>
      <c r="HL119" s="20">
        <f t="shared" si="206"/>
        <v>129</v>
      </c>
      <c r="HM119" s="20">
        <f t="shared" si="206"/>
        <v>133</v>
      </c>
      <c r="HN119" s="20">
        <f t="shared" si="206"/>
        <v>158</v>
      </c>
      <c r="HO119" s="20">
        <f t="shared" si="184"/>
        <v>2168</v>
      </c>
      <c r="HP119" s="20">
        <f t="shared" ref="HP119:IA119" si="207">SUM(HP107:HP118)</f>
        <v>127</v>
      </c>
      <c r="HQ119" s="20">
        <f t="shared" si="207"/>
        <v>115</v>
      </c>
      <c r="HR119" s="20">
        <f t="shared" si="207"/>
        <v>146</v>
      </c>
      <c r="HS119" s="20">
        <f t="shared" si="207"/>
        <v>122</v>
      </c>
      <c r="HT119" s="20">
        <f t="shared" si="207"/>
        <v>99</v>
      </c>
      <c r="HU119" s="20">
        <f t="shared" si="207"/>
        <v>111</v>
      </c>
      <c r="HV119" s="20">
        <f t="shared" si="207"/>
        <v>249</v>
      </c>
      <c r="HW119" s="20">
        <f t="shared" si="207"/>
        <v>124</v>
      </c>
      <c r="HX119" s="20">
        <f t="shared" si="207"/>
        <v>111</v>
      </c>
      <c r="HY119" s="20">
        <f t="shared" si="207"/>
        <v>130</v>
      </c>
      <c r="HZ119" s="20">
        <f t="shared" si="207"/>
        <v>151</v>
      </c>
      <c r="IA119" s="20">
        <f t="shared" si="207"/>
        <v>151</v>
      </c>
      <c r="IB119" s="20">
        <f>SUM(HP119:IA119)</f>
        <v>1636</v>
      </c>
      <c r="IC119" s="20">
        <f t="shared" ref="IC119:IN119" si="208">SUM(IC107:IC118)</f>
        <v>119</v>
      </c>
      <c r="ID119" s="20">
        <f t="shared" si="208"/>
        <v>101</v>
      </c>
      <c r="IE119" s="20">
        <f t="shared" si="208"/>
        <v>137</v>
      </c>
      <c r="IF119" s="20">
        <f>SUM(IF107:IF118)</f>
        <v>140</v>
      </c>
      <c r="IG119" s="20">
        <f t="shared" si="208"/>
        <v>125</v>
      </c>
      <c r="IH119" s="20">
        <f t="shared" si="208"/>
        <v>118</v>
      </c>
      <c r="II119" s="20">
        <f t="shared" si="208"/>
        <v>111</v>
      </c>
      <c r="IJ119" s="20">
        <f t="shared" si="208"/>
        <v>102</v>
      </c>
      <c r="IK119" s="20">
        <f t="shared" si="208"/>
        <v>122</v>
      </c>
      <c r="IL119" s="20">
        <f t="shared" si="208"/>
        <v>0</v>
      </c>
      <c r="IM119" s="20">
        <f t="shared" si="208"/>
        <v>0</v>
      </c>
      <c r="IN119" s="20">
        <f t="shared" si="208"/>
        <v>0</v>
      </c>
      <c r="IO119" s="20">
        <f>SUM(IC119:IN119)</f>
        <v>1075</v>
      </c>
    </row>
    <row r="120" spans="1:249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49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49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49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49" ht="15.95" customHeight="1">
      <c r="A124" s="78" t="s">
        <v>118</v>
      </c>
      <c r="B124" s="36"/>
      <c r="C124" s="80">
        <v>2006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76" t="s">
        <v>51</v>
      </c>
      <c r="P124" s="80">
        <v>2007</v>
      </c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2"/>
      <c r="AB124" s="76" t="s">
        <v>52</v>
      </c>
      <c r="AC124" s="80">
        <v>2008</v>
      </c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2"/>
      <c r="AO124" s="76" t="s">
        <v>53</v>
      </c>
      <c r="AP124" s="80">
        <v>2009</v>
      </c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2"/>
      <c r="BB124" s="76" t="s">
        <v>54</v>
      </c>
      <c r="BC124" s="80">
        <v>2010</v>
      </c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2"/>
      <c r="BO124" s="76" t="s">
        <v>55</v>
      </c>
      <c r="BP124" s="80">
        <v>2011</v>
      </c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2"/>
      <c r="CB124" s="76" t="s">
        <v>56</v>
      </c>
      <c r="CC124" s="80">
        <v>2012</v>
      </c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2"/>
      <c r="CO124" s="76" t="s">
        <v>57</v>
      </c>
      <c r="CP124" s="80">
        <v>2013</v>
      </c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2"/>
      <c r="DB124" s="76" t="s">
        <v>58</v>
      </c>
      <c r="DC124" s="80">
        <v>2014</v>
      </c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2"/>
      <c r="DO124" s="76" t="s">
        <v>59</v>
      </c>
      <c r="DP124" s="80">
        <v>2015</v>
      </c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2"/>
      <c r="EB124" s="76" t="s">
        <v>60</v>
      </c>
      <c r="EC124" s="74">
        <v>2016</v>
      </c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6" t="s">
        <v>61</v>
      </c>
      <c r="EP124" s="74">
        <v>2017</v>
      </c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6" t="s">
        <v>62</v>
      </c>
      <c r="FC124" s="74">
        <v>2018</v>
      </c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6" t="s">
        <v>63</v>
      </c>
      <c r="FP124" s="74">
        <v>2019</v>
      </c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6" t="s">
        <v>64</v>
      </c>
      <c r="GC124" s="74">
        <v>2020</v>
      </c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5" t="s">
        <v>65</v>
      </c>
      <c r="GP124" s="74">
        <v>2021</v>
      </c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5" t="s">
        <v>66</v>
      </c>
      <c r="HC124" s="74">
        <v>2022</v>
      </c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5" t="s">
        <v>67</v>
      </c>
      <c r="HP124" s="74">
        <v>2023</v>
      </c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5" t="s">
        <v>68</v>
      </c>
      <c r="IC124" s="74">
        <v>2024</v>
      </c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5" t="s">
        <v>138</v>
      </c>
    </row>
    <row r="125" spans="1:249" ht="15.95" customHeight="1">
      <c r="A125" s="79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7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7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7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7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7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7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7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7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7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7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7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7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7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7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5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5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5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5"/>
      <c r="IC125" s="16" t="s">
        <v>69</v>
      </c>
      <c r="ID125" s="16" t="s">
        <v>70</v>
      </c>
      <c r="IE125" s="16" t="s">
        <v>71</v>
      </c>
      <c r="IF125" s="16" t="s">
        <v>72</v>
      </c>
      <c r="IG125" s="16" t="s">
        <v>73</v>
      </c>
      <c r="IH125" s="16" t="s">
        <v>74</v>
      </c>
      <c r="II125" s="16" t="s">
        <v>75</v>
      </c>
      <c r="IJ125" s="16" t="s">
        <v>76</v>
      </c>
      <c r="IK125" s="16" t="s">
        <v>82</v>
      </c>
      <c r="IL125" s="16" t="s">
        <v>78</v>
      </c>
      <c r="IM125" s="16" t="s">
        <v>79</v>
      </c>
      <c r="IN125" s="16" t="s">
        <v>80</v>
      </c>
      <c r="IO125" s="75"/>
    </row>
    <row r="126" spans="1:249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>
        <v>2702119.0399999986</v>
      </c>
      <c r="IH126" s="24">
        <v>2649661.9500000002</v>
      </c>
      <c r="II126" s="24">
        <v>2838303.58</v>
      </c>
      <c r="IJ126" s="24">
        <v>3065926.19</v>
      </c>
      <c r="IK126" s="24">
        <v>2821037.46</v>
      </c>
      <c r="IL126" s="24"/>
      <c r="IM126" s="24"/>
      <c r="IN126" s="24"/>
      <c r="IO126" s="25">
        <f>SUM(IC126:IN126)</f>
        <v>24886608.739999998</v>
      </c>
    </row>
    <row r="127" spans="1:249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>
        <v>369760.92</v>
      </c>
      <c r="IH127" s="24">
        <v>373395.96</v>
      </c>
      <c r="II127" s="24">
        <v>412291.16000000003</v>
      </c>
      <c r="IJ127" s="24">
        <v>415074.9</v>
      </c>
      <c r="IK127" s="24">
        <v>411322.68000000005</v>
      </c>
      <c r="IL127" s="24"/>
      <c r="IM127" s="24"/>
      <c r="IN127" s="24"/>
      <c r="IO127" s="25">
        <f>SUM(IC127:IN127)</f>
        <v>3461733.3600000003</v>
      </c>
    </row>
    <row r="128" spans="1:249" s="38" customFormat="1" ht="15.95" customHeight="1">
      <c r="A128" s="16" t="s">
        <v>121</v>
      </c>
      <c r="B128" s="16"/>
      <c r="C128" s="20">
        <f t="shared" ref="C128:BN128" si="209">SUM(C126:C127)</f>
        <v>0</v>
      </c>
      <c r="D128" s="20">
        <f t="shared" si="209"/>
        <v>0</v>
      </c>
      <c r="E128" s="20">
        <f t="shared" si="209"/>
        <v>0</v>
      </c>
      <c r="F128" s="20">
        <f t="shared" si="209"/>
        <v>0</v>
      </c>
      <c r="G128" s="20">
        <f t="shared" si="209"/>
        <v>0</v>
      </c>
      <c r="H128" s="20">
        <f t="shared" si="209"/>
        <v>0</v>
      </c>
      <c r="I128" s="20">
        <f t="shared" si="209"/>
        <v>0</v>
      </c>
      <c r="J128" s="20">
        <f t="shared" si="209"/>
        <v>0</v>
      </c>
      <c r="K128" s="20">
        <f t="shared" si="209"/>
        <v>0</v>
      </c>
      <c r="L128" s="20">
        <f t="shared" si="209"/>
        <v>0</v>
      </c>
      <c r="M128" s="20">
        <f t="shared" si="209"/>
        <v>0</v>
      </c>
      <c r="N128" s="20">
        <f t="shared" si="209"/>
        <v>0</v>
      </c>
      <c r="O128" s="20">
        <f t="shared" si="209"/>
        <v>0</v>
      </c>
      <c r="P128" s="20">
        <f t="shared" si="209"/>
        <v>947699.28</v>
      </c>
      <c r="Q128" s="20">
        <f t="shared" si="209"/>
        <v>965336.55</v>
      </c>
      <c r="R128" s="20">
        <f t="shared" si="209"/>
        <v>936982</v>
      </c>
      <c r="S128" s="20">
        <f t="shared" si="209"/>
        <v>1023654.4500000001</v>
      </c>
      <c r="T128" s="20">
        <f t="shared" si="209"/>
        <v>1005911.0399999999</v>
      </c>
      <c r="U128" s="20">
        <f t="shared" si="209"/>
        <v>864610.36</v>
      </c>
      <c r="V128" s="20">
        <f t="shared" si="209"/>
        <v>1120367.8500000001</v>
      </c>
      <c r="W128" s="20">
        <f t="shared" si="209"/>
        <v>1098702.3</v>
      </c>
      <c r="X128" s="20">
        <f t="shared" si="209"/>
        <v>1071789.9099999999</v>
      </c>
      <c r="Y128" s="20">
        <f t="shared" si="209"/>
        <v>1049807.06</v>
      </c>
      <c r="Z128" s="20">
        <f t="shared" si="209"/>
        <v>1132796.8700000001</v>
      </c>
      <c r="AA128" s="20">
        <f t="shared" si="209"/>
        <v>1223713.1399999999</v>
      </c>
      <c r="AB128" s="20">
        <f t="shared" si="209"/>
        <v>12441370.809999999</v>
      </c>
      <c r="AC128" s="20">
        <f t="shared" si="209"/>
        <v>1134862.6882</v>
      </c>
      <c r="AD128" s="20">
        <f t="shared" si="209"/>
        <v>1303908.6544999999</v>
      </c>
      <c r="AE128" s="20">
        <f t="shared" si="209"/>
        <v>973605.00000000012</v>
      </c>
      <c r="AF128" s="20">
        <f t="shared" si="209"/>
        <v>1194517.44</v>
      </c>
      <c r="AG128" s="20">
        <f t="shared" si="209"/>
        <v>1163627.4702689098</v>
      </c>
      <c r="AH128" s="20">
        <f t="shared" si="209"/>
        <v>1125249.2</v>
      </c>
      <c r="AI128" s="20">
        <f t="shared" si="209"/>
        <v>1329467.1399999999</v>
      </c>
      <c r="AJ128" s="20">
        <f t="shared" si="209"/>
        <v>1289734.56</v>
      </c>
      <c r="AK128" s="20">
        <f t="shared" si="209"/>
        <v>1824201.3499999999</v>
      </c>
      <c r="AL128" s="20">
        <f t="shared" si="209"/>
        <v>1645865.68</v>
      </c>
      <c r="AM128" s="20">
        <f t="shared" si="209"/>
        <v>1549458.72</v>
      </c>
      <c r="AN128" s="20">
        <f t="shared" si="209"/>
        <v>2039186.1300000001</v>
      </c>
      <c r="AO128" s="20">
        <f t="shared" si="209"/>
        <v>16573684.03296891</v>
      </c>
      <c r="AP128" s="20">
        <f t="shared" si="209"/>
        <v>1822503.3</v>
      </c>
      <c r="AQ128" s="20">
        <f t="shared" si="209"/>
        <v>1751180.06</v>
      </c>
      <c r="AR128" s="20">
        <f t="shared" si="209"/>
        <v>1942571.3000000003</v>
      </c>
      <c r="AS128" s="20">
        <f t="shared" si="209"/>
        <v>1808855.1699999997</v>
      </c>
      <c r="AT128" s="20">
        <f t="shared" si="209"/>
        <v>1975903.69</v>
      </c>
      <c r="AU128" s="20">
        <f t="shared" si="209"/>
        <v>1877844.3599999999</v>
      </c>
      <c r="AV128" s="20">
        <f t="shared" si="209"/>
        <v>1781016.8900000001</v>
      </c>
      <c r="AW128" s="20">
        <f t="shared" si="209"/>
        <v>1853272.7799999998</v>
      </c>
      <c r="AX128" s="20">
        <f t="shared" si="209"/>
        <v>1738375.64</v>
      </c>
      <c r="AY128" s="20">
        <f t="shared" si="209"/>
        <v>1863889.6099999999</v>
      </c>
      <c r="AZ128" s="20">
        <f t="shared" si="209"/>
        <v>1849012.04</v>
      </c>
      <c r="BA128" s="20">
        <f t="shared" si="209"/>
        <v>2173635.41</v>
      </c>
      <c r="BB128" s="20">
        <f t="shared" si="209"/>
        <v>22438060.25</v>
      </c>
      <c r="BC128" s="20">
        <f t="shared" si="209"/>
        <v>2172392.2599999998</v>
      </c>
      <c r="BD128" s="20">
        <f t="shared" si="209"/>
        <v>2154373.2000000002</v>
      </c>
      <c r="BE128" s="20">
        <f t="shared" si="209"/>
        <v>1862844.29</v>
      </c>
      <c r="BF128" s="20">
        <f t="shared" si="209"/>
        <v>1739202.73</v>
      </c>
      <c r="BG128" s="20">
        <f t="shared" si="209"/>
        <v>1944835.67</v>
      </c>
      <c r="BH128" s="20">
        <f t="shared" si="209"/>
        <v>2189011.4499999997</v>
      </c>
      <c r="BI128" s="20">
        <f t="shared" si="209"/>
        <v>2475609.31</v>
      </c>
      <c r="BJ128" s="20">
        <f t="shared" si="209"/>
        <v>2516281.7999999998</v>
      </c>
      <c r="BK128" s="20">
        <f t="shared" si="209"/>
        <v>2485067.81</v>
      </c>
      <c r="BL128" s="20">
        <f t="shared" si="209"/>
        <v>2385735.1199999992</v>
      </c>
      <c r="BM128" s="20">
        <f t="shared" si="209"/>
        <v>2476397.7600000007</v>
      </c>
      <c r="BN128" s="20">
        <f t="shared" si="209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10">SUM(BQ126:BQ127)</f>
        <v>953556.95</v>
      </c>
      <c r="BR128" s="20">
        <f t="shared" si="210"/>
        <v>959516.89999999991</v>
      </c>
      <c r="BS128" s="20">
        <f t="shared" si="210"/>
        <v>893858.12</v>
      </c>
      <c r="BT128" s="20">
        <f t="shared" si="210"/>
        <v>948391.02</v>
      </c>
      <c r="BU128" s="20">
        <f t="shared" si="210"/>
        <v>923676.62999999989</v>
      </c>
      <c r="BV128" s="20">
        <f t="shared" si="210"/>
        <v>937297.02</v>
      </c>
      <c r="BW128" s="20">
        <f t="shared" si="210"/>
        <v>1043883.43</v>
      </c>
      <c r="BX128" s="20">
        <f t="shared" si="210"/>
        <v>903885.88</v>
      </c>
      <c r="BY128" s="20">
        <f t="shared" si="210"/>
        <v>927990.18</v>
      </c>
      <c r="BZ128" s="20">
        <f t="shared" si="210"/>
        <v>928769.6100000001</v>
      </c>
      <c r="CA128" s="20">
        <f t="shared" si="210"/>
        <v>937021.21999999986</v>
      </c>
      <c r="CB128" s="20">
        <f t="shared" si="210"/>
        <v>11286692.32</v>
      </c>
      <c r="CC128" s="20">
        <f t="shared" si="210"/>
        <v>1145730.8400000003</v>
      </c>
      <c r="CD128" s="20">
        <f t="shared" si="210"/>
        <v>1152337.56</v>
      </c>
      <c r="CE128" s="20">
        <f t="shared" si="210"/>
        <v>1125210.4600000002</v>
      </c>
      <c r="CF128" s="20">
        <f t="shared" si="210"/>
        <v>1058182.72</v>
      </c>
      <c r="CG128" s="20">
        <f t="shared" si="210"/>
        <v>1092945.6400000001</v>
      </c>
      <c r="CH128" s="20">
        <f t="shared" si="210"/>
        <v>1089635.93</v>
      </c>
      <c r="CI128" s="20">
        <f t="shared" si="210"/>
        <v>1123486.9000000001</v>
      </c>
      <c r="CJ128" s="20">
        <f t="shared" si="210"/>
        <v>1288758.19</v>
      </c>
      <c r="CK128" s="20">
        <f t="shared" si="210"/>
        <v>1176635.78</v>
      </c>
      <c r="CL128" s="20">
        <f t="shared" si="210"/>
        <v>1304591.33</v>
      </c>
      <c r="CM128" s="20">
        <f t="shared" si="210"/>
        <v>1236894.6000000001</v>
      </c>
      <c r="CN128" s="20">
        <f t="shared" si="210"/>
        <v>1270587.2000000002</v>
      </c>
      <c r="CO128" s="20">
        <f t="shared" si="210"/>
        <v>14064997.15</v>
      </c>
      <c r="CP128" s="20">
        <f t="shared" si="210"/>
        <v>1445527.6687354611</v>
      </c>
      <c r="CQ128" s="20">
        <f t="shared" si="210"/>
        <v>1400674.79</v>
      </c>
      <c r="CR128" s="20">
        <f t="shared" si="210"/>
        <v>1442096.24</v>
      </c>
      <c r="CS128" s="20">
        <f t="shared" si="210"/>
        <v>1313113.42</v>
      </c>
      <c r="CT128" s="20">
        <f t="shared" si="210"/>
        <v>1382226.3000000003</v>
      </c>
      <c r="CU128" s="20">
        <f t="shared" si="210"/>
        <v>1380073.4399999997</v>
      </c>
      <c r="CV128" s="20">
        <f t="shared" si="210"/>
        <v>1423186.1800000002</v>
      </c>
      <c r="CW128" s="20">
        <f t="shared" si="210"/>
        <v>1514566.41</v>
      </c>
      <c r="CX128" s="20">
        <f t="shared" si="210"/>
        <v>1421628.08</v>
      </c>
      <c r="CY128" s="20">
        <f t="shared" si="210"/>
        <v>1537643.4899999995</v>
      </c>
      <c r="CZ128" s="20">
        <f t="shared" si="210"/>
        <v>1487793.17</v>
      </c>
      <c r="DA128" s="20">
        <f t="shared" si="210"/>
        <v>1481490.5699999998</v>
      </c>
      <c r="DB128" s="20">
        <f t="shared" si="210"/>
        <v>17230019.758735459</v>
      </c>
      <c r="DC128" s="20">
        <f t="shared" si="210"/>
        <v>1583863.8799999997</v>
      </c>
      <c r="DD128" s="20">
        <f t="shared" si="210"/>
        <v>1494275.0400000003</v>
      </c>
      <c r="DE128" s="20">
        <f t="shared" si="210"/>
        <v>1538953.31</v>
      </c>
      <c r="DF128" s="20">
        <f t="shared" si="210"/>
        <v>1406652.44</v>
      </c>
      <c r="DG128" s="20">
        <f t="shared" si="210"/>
        <v>1495841.1599999997</v>
      </c>
      <c r="DH128" s="20">
        <f t="shared" si="210"/>
        <v>1499920.4400000002</v>
      </c>
      <c r="DI128" s="20">
        <f t="shared" si="210"/>
        <v>1662446.31</v>
      </c>
      <c r="DJ128" s="20">
        <f t="shared" si="210"/>
        <v>1703467.6000000003</v>
      </c>
      <c r="DK128" s="20">
        <f t="shared" si="210"/>
        <v>1613801.4500000002</v>
      </c>
      <c r="DL128" s="20">
        <f t="shared" si="210"/>
        <v>1654521.85</v>
      </c>
      <c r="DM128" s="20">
        <f t="shared" si="210"/>
        <v>1591464.1</v>
      </c>
      <c r="DN128" s="20">
        <f t="shared" si="210"/>
        <v>1638560.3400000003</v>
      </c>
      <c r="DO128" s="20">
        <f>SUM(DO126:DO127)</f>
        <v>18883767.920000002</v>
      </c>
      <c r="DP128" s="20">
        <f t="shared" ref="DP128:EA128" si="211">SUM(DP126:DP127)</f>
        <v>1756357.7299999995</v>
      </c>
      <c r="DQ128" s="20">
        <f t="shared" si="211"/>
        <v>1734860.73</v>
      </c>
      <c r="DR128" s="20">
        <f t="shared" si="211"/>
        <v>1707238.4499999997</v>
      </c>
      <c r="DS128" s="20">
        <f t="shared" si="211"/>
        <v>1595708.9299999997</v>
      </c>
      <c r="DT128" s="20">
        <f t="shared" si="211"/>
        <v>1602068.3199999998</v>
      </c>
      <c r="DU128" s="20">
        <f t="shared" si="211"/>
        <v>1606932.6499999994</v>
      </c>
      <c r="DV128" s="20">
        <f t="shared" si="211"/>
        <v>1702245.87</v>
      </c>
      <c r="DW128" s="20">
        <f t="shared" si="211"/>
        <v>1785628.8000000003</v>
      </c>
      <c r="DX128" s="20">
        <f t="shared" si="211"/>
        <v>1649857.9500000002</v>
      </c>
      <c r="DY128" s="20">
        <f t="shared" si="211"/>
        <v>1777206.2799999998</v>
      </c>
      <c r="DZ128" s="20">
        <f t="shared" si="211"/>
        <v>1639878.2399999998</v>
      </c>
      <c r="EA128" s="20">
        <f t="shared" si="211"/>
        <v>1708040.4100000001</v>
      </c>
      <c r="EB128" s="20">
        <f>SUM(EB126:EB127)</f>
        <v>20266024.359999999</v>
      </c>
      <c r="EC128" s="20">
        <f t="shared" ref="EC128:FB128" si="212">SUM(EC126:EC127)</f>
        <v>1797231.6</v>
      </c>
      <c r="ED128" s="20">
        <f t="shared" si="212"/>
        <v>1852846.7000000002</v>
      </c>
      <c r="EE128" s="20">
        <f t="shared" si="212"/>
        <v>1671749</v>
      </c>
      <c r="EF128" s="20">
        <f t="shared" si="212"/>
        <v>1632385.0999999999</v>
      </c>
      <c r="EG128" s="20">
        <f t="shared" si="212"/>
        <v>1756168.33</v>
      </c>
      <c r="EH128" s="20">
        <f t="shared" si="212"/>
        <v>1701469.76</v>
      </c>
      <c r="EI128" s="20">
        <f t="shared" si="212"/>
        <v>1821923.09</v>
      </c>
      <c r="EJ128" s="20">
        <f t="shared" si="212"/>
        <v>1947838.5499999998</v>
      </c>
      <c r="EK128" s="20">
        <f t="shared" si="212"/>
        <v>1777510.62</v>
      </c>
      <c r="EL128" s="20">
        <f t="shared" si="212"/>
        <v>1886739.8099999998</v>
      </c>
      <c r="EM128" s="20">
        <f t="shared" si="212"/>
        <v>1770125.01</v>
      </c>
      <c r="EN128" s="20">
        <f t="shared" si="212"/>
        <v>1816874.37</v>
      </c>
      <c r="EO128" s="20">
        <f t="shared" si="212"/>
        <v>21432861.940000001</v>
      </c>
      <c r="EP128" s="20">
        <f t="shared" si="212"/>
        <v>2019371.32</v>
      </c>
      <c r="EQ128" s="20">
        <f t="shared" si="212"/>
        <v>1936101.5900000003</v>
      </c>
      <c r="ER128" s="20">
        <f t="shared" si="212"/>
        <v>2019569.6099999999</v>
      </c>
      <c r="ES128" s="20">
        <f t="shared" si="212"/>
        <v>1799546.1099999999</v>
      </c>
      <c r="ET128" s="20">
        <f t="shared" si="212"/>
        <v>1913339.79</v>
      </c>
      <c r="EU128" s="20">
        <f t="shared" si="212"/>
        <v>1899722.7299999995</v>
      </c>
      <c r="EV128" s="20">
        <f t="shared" si="212"/>
        <v>2109219.0700000003</v>
      </c>
      <c r="EW128" s="20">
        <f t="shared" si="212"/>
        <v>2216452.5999999996</v>
      </c>
      <c r="EX128" s="20">
        <f t="shared" si="212"/>
        <v>2040502.77</v>
      </c>
      <c r="EY128" s="20">
        <f t="shared" si="212"/>
        <v>2144569.67</v>
      </c>
      <c r="EZ128" s="20">
        <f t="shared" si="212"/>
        <v>2061562.29</v>
      </c>
      <c r="FA128" s="20">
        <f t="shared" si="212"/>
        <v>2131705.06</v>
      </c>
      <c r="FB128" s="20">
        <f t="shared" si="212"/>
        <v>24291662.609999999</v>
      </c>
      <c r="FC128" s="20">
        <f t="shared" ref="FC128:FK128" si="213">SUM(FC126:FC127)</f>
        <v>2264874.0299999998</v>
      </c>
      <c r="FD128" s="20">
        <f t="shared" si="213"/>
        <v>2147272.6300000004</v>
      </c>
      <c r="FE128" s="20">
        <f t="shared" si="213"/>
        <v>2164214.84</v>
      </c>
      <c r="FF128" s="20">
        <f t="shared" si="213"/>
        <v>2012980.9999999998</v>
      </c>
      <c r="FG128" s="20">
        <f t="shared" si="213"/>
        <v>2108716.84</v>
      </c>
      <c r="FH128" s="20">
        <f t="shared" si="213"/>
        <v>2048631.2600000002</v>
      </c>
      <c r="FI128" s="20">
        <f t="shared" si="213"/>
        <v>2291859.9900000002</v>
      </c>
      <c r="FJ128" s="20">
        <f t="shared" si="213"/>
        <v>2349179.1900000004</v>
      </c>
      <c r="FK128" s="20">
        <f t="shared" si="213"/>
        <v>2162682.9699999997</v>
      </c>
      <c r="FL128" s="20">
        <f>SUM(FL126:FL127)</f>
        <v>2292858.83</v>
      </c>
      <c r="FM128" s="20">
        <f t="shared" ref="FM128:FX128" si="214">SUM(FM126:FM127)</f>
        <v>2453305.9300000002</v>
      </c>
      <c r="FN128" s="20">
        <f t="shared" si="214"/>
        <v>2251795.11</v>
      </c>
      <c r="FO128" s="20">
        <f t="shared" si="214"/>
        <v>26548372.620000005</v>
      </c>
      <c r="FP128" s="20">
        <f t="shared" si="214"/>
        <v>2361867.34</v>
      </c>
      <c r="FQ128" s="20">
        <f t="shared" si="214"/>
        <v>2233906.89</v>
      </c>
      <c r="FR128" s="20">
        <f t="shared" si="214"/>
        <v>2296989.6</v>
      </c>
      <c r="FS128" s="20">
        <f t="shared" si="214"/>
        <v>2322678.11</v>
      </c>
      <c r="FT128" s="20">
        <f t="shared" si="214"/>
        <v>2437181.7800000003</v>
      </c>
      <c r="FU128" s="20">
        <f t="shared" si="214"/>
        <v>2344674.1500000018</v>
      </c>
      <c r="FV128" s="20">
        <f t="shared" si="214"/>
        <v>2570522.4</v>
      </c>
      <c r="FW128" s="20">
        <f t="shared" si="214"/>
        <v>2745918.3300000005</v>
      </c>
      <c r="FX128" s="20">
        <f t="shared" si="214"/>
        <v>2519495.8499999996</v>
      </c>
      <c r="FY128" s="20">
        <f>SUM(FY126:FY127)</f>
        <v>2464422.2999999998</v>
      </c>
      <c r="FZ128" s="20">
        <f t="shared" ref="FZ128:HA128" si="215">SUM(FZ126:FZ127)</f>
        <v>2473026.5900000008</v>
      </c>
      <c r="GA128" s="20">
        <f t="shared" si="215"/>
        <v>2539852.600000002</v>
      </c>
      <c r="GB128" s="20">
        <f t="shared" si="215"/>
        <v>29310535.940000005</v>
      </c>
      <c r="GC128" s="20">
        <f t="shared" si="215"/>
        <v>2642985.7599999993</v>
      </c>
      <c r="GD128" s="20">
        <f t="shared" si="215"/>
        <v>2628225.7799999989</v>
      </c>
      <c r="GE128" s="20">
        <f t="shared" si="215"/>
        <v>1513315.8499999992</v>
      </c>
      <c r="GF128" s="20">
        <f t="shared" si="215"/>
        <v>179029.64</v>
      </c>
      <c r="GG128" s="20">
        <f t="shared" si="215"/>
        <v>124460.86999999992</v>
      </c>
      <c r="GH128" s="20">
        <f t="shared" si="215"/>
        <v>182360.15999999983</v>
      </c>
      <c r="GI128" s="20">
        <f t="shared" si="215"/>
        <v>324287.40999999992</v>
      </c>
      <c r="GJ128" s="20">
        <f t="shared" si="215"/>
        <v>512087.75000000047</v>
      </c>
      <c r="GK128" s="20">
        <f t="shared" si="215"/>
        <v>647994.15000000026</v>
      </c>
      <c r="GL128" s="20">
        <f t="shared" si="215"/>
        <v>968482.43999999936</v>
      </c>
      <c r="GM128" s="20">
        <f t="shared" si="215"/>
        <v>1226288.7700000005</v>
      </c>
      <c r="GN128" s="20">
        <f t="shared" si="215"/>
        <v>1545235.6299999985</v>
      </c>
      <c r="GO128" s="20">
        <f>SUM(GC128:GN128)</f>
        <v>12494754.209999997</v>
      </c>
      <c r="GP128" s="20">
        <f t="shared" si="215"/>
        <v>1448855.6099999996</v>
      </c>
      <c r="GQ128" s="20">
        <f t="shared" si="215"/>
        <v>747961.73000000045</v>
      </c>
      <c r="GR128" s="20">
        <f t="shared" si="215"/>
        <v>1047543.9700000009</v>
      </c>
      <c r="GS128" s="20">
        <f t="shared" si="215"/>
        <v>981003.96000000043</v>
      </c>
      <c r="GT128" s="20">
        <f t="shared" si="215"/>
        <v>1187212.8599999999</v>
      </c>
      <c r="GU128" s="20">
        <f t="shared" si="215"/>
        <v>1293029.5300000005</v>
      </c>
      <c r="GV128" s="20">
        <f t="shared" si="215"/>
        <v>1550687.9999999991</v>
      </c>
      <c r="GW128" s="20">
        <f t="shared" si="215"/>
        <v>1692517.8599999994</v>
      </c>
      <c r="GX128" s="20">
        <f t="shared" si="215"/>
        <v>1625117.699999999</v>
      </c>
      <c r="GY128" s="20">
        <f t="shared" si="215"/>
        <v>1739144.3599999989</v>
      </c>
      <c r="GZ128" s="20">
        <f t="shared" si="215"/>
        <v>1832647.6099999989</v>
      </c>
      <c r="HA128" s="20">
        <f t="shared" si="215"/>
        <v>1843712.7399999993</v>
      </c>
      <c r="HB128" s="20">
        <f>SUM(GP128:HA128)</f>
        <v>16989435.929999996</v>
      </c>
      <c r="HC128" s="20">
        <f t="shared" ref="HC128:HN128" si="216">SUM(HC126:HC127)</f>
        <v>1863810.1599999978</v>
      </c>
      <c r="HD128" s="20">
        <f t="shared" si="216"/>
        <v>1797517.9800000016</v>
      </c>
      <c r="HE128" s="20">
        <f t="shared" si="216"/>
        <v>1934377.9399999995</v>
      </c>
      <c r="HF128" s="20">
        <f t="shared" si="216"/>
        <v>1767897.5999999985</v>
      </c>
      <c r="HG128" s="20">
        <f t="shared" si="216"/>
        <v>1859009.3699999992</v>
      </c>
      <c r="HH128" s="20">
        <f t="shared" si="216"/>
        <v>1837783.2299999991</v>
      </c>
      <c r="HI128" s="20">
        <f t="shared" si="216"/>
        <v>2091765.3899999987</v>
      </c>
      <c r="HJ128" s="20">
        <f t="shared" si="216"/>
        <v>2298132.9099999974</v>
      </c>
      <c r="HK128" s="20">
        <f t="shared" si="216"/>
        <v>2140196.1699999981</v>
      </c>
      <c r="HL128" s="20">
        <f t="shared" si="216"/>
        <v>2292426.9299999988</v>
      </c>
      <c r="HM128" s="20">
        <f t="shared" si="216"/>
        <v>2157774.3699999996</v>
      </c>
      <c r="HN128" s="20">
        <f t="shared" si="216"/>
        <v>2355837.2999999998</v>
      </c>
      <c r="HO128" s="20">
        <f>SUM(HC128:HN128)</f>
        <v>24396529.34999999</v>
      </c>
      <c r="HP128" s="20">
        <f t="shared" ref="HP128:IA128" si="217">SUM(HP126:HP127)</f>
        <v>3152942.68</v>
      </c>
      <c r="HQ128" s="20">
        <f t="shared" si="217"/>
        <v>2827695.8800000008</v>
      </c>
      <c r="HR128" s="20">
        <f t="shared" si="217"/>
        <v>2889466.09</v>
      </c>
      <c r="HS128" s="20">
        <f t="shared" si="217"/>
        <v>2626373.4699999997</v>
      </c>
      <c r="HT128" s="20">
        <f t="shared" si="217"/>
        <v>2823077.09</v>
      </c>
      <c r="HU128" s="20">
        <f t="shared" si="217"/>
        <v>2632128.9199999985</v>
      </c>
      <c r="HV128" s="20">
        <f t="shared" si="217"/>
        <v>2939438.2099999976</v>
      </c>
      <c r="HW128" s="20">
        <f t="shared" si="217"/>
        <v>3502254.5999999987</v>
      </c>
      <c r="HX128" s="20">
        <f t="shared" si="217"/>
        <v>2345239.7799999993</v>
      </c>
      <c r="HY128" s="20">
        <f t="shared" si="217"/>
        <v>2803820.8299999987</v>
      </c>
      <c r="HZ128" s="20">
        <f t="shared" si="217"/>
        <v>2764638.6799999992</v>
      </c>
      <c r="IA128" s="20">
        <f t="shared" si="217"/>
        <v>3318065.99</v>
      </c>
      <c r="IB128" s="20">
        <f>SUM(HP128:IA128)</f>
        <v>34625142.219999991</v>
      </c>
      <c r="IC128" s="20">
        <f t="shared" ref="IC128:IN128" si="218">SUM(IC126:IC127)</f>
        <v>3355207.1899999985</v>
      </c>
      <c r="ID128" s="20">
        <f t="shared" si="218"/>
        <v>2939212.1500000004</v>
      </c>
      <c r="IE128" s="20">
        <f t="shared" si="218"/>
        <v>3079136.48</v>
      </c>
      <c r="IF128" s="20">
        <f t="shared" si="218"/>
        <v>2915892.4400000004</v>
      </c>
      <c r="IG128" s="20">
        <f t="shared" si="218"/>
        <v>3071879.9599999986</v>
      </c>
      <c r="IH128" s="20">
        <f t="shared" si="218"/>
        <v>3023057.91</v>
      </c>
      <c r="II128" s="20">
        <f t="shared" si="218"/>
        <v>3250594.74</v>
      </c>
      <c r="IJ128" s="20">
        <f t="shared" si="218"/>
        <v>3481001.09</v>
      </c>
      <c r="IK128" s="20">
        <f t="shared" si="218"/>
        <v>3232360.14</v>
      </c>
      <c r="IL128" s="20">
        <f t="shared" si="218"/>
        <v>0</v>
      </c>
      <c r="IM128" s="20">
        <f t="shared" si="218"/>
        <v>0</v>
      </c>
      <c r="IN128" s="20">
        <f t="shared" si="218"/>
        <v>0</v>
      </c>
      <c r="IO128" s="20">
        <f>SUM(IC128:IN128)</f>
        <v>28348342.099999998</v>
      </c>
    </row>
    <row r="129" spans="1:240" ht="13.5" customHeight="1">
      <c r="A129" s="83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40" ht="13.5" customHeight="1">
      <c r="A130" s="84"/>
      <c r="FT130" s="11"/>
      <c r="HG130" s="11"/>
      <c r="HS130" s="11"/>
      <c r="IF130" s="11"/>
    </row>
    <row r="131" spans="1:240" ht="13.5" customHeight="1">
      <c r="A131" s="84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</row>
    <row r="132" spans="1:240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40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40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40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40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</row>
    <row r="137" spans="1:240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</row>
    <row r="138" spans="1:240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</row>
    <row r="139" spans="1:240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</row>
    <row r="140" spans="1:240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</row>
    <row r="141" spans="1:240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</row>
    <row r="142" spans="1:240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</row>
    <row r="143" spans="1:240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</row>
    <row r="144" spans="1:240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</row>
    <row r="145" spans="172:240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</row>
    <row r="146" spans="172:240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</row>
    <row r="147" spans="172:240">
      <c r="HE147" s="11"/>
      <c r="HF147" s="11"/>
      <c r="HR147" s="11"/>
      <c r="HS147" s="11"/>
      <c r="IE147" s="11"/>
      <c r="IF147" s="11"/>
    </row>
    <row r="148" spans="172:240">
      <c r="HE148" s="11"/>
      <c r="HF148" s="11"/>
      <c r="HR148" s="11"/>
      <c r="HS148" s="11"/>
      <c r="IE148" s="11"/>
      <c r="IF148" s="11"/>
    </row>
    <row r="149" spans="172:240">
      <c r="HE149" s="11"/>
      <c r="HF149" s="11"/>
      <c r="HS149" s="11"/>
      <c r="IF149" s="11"/>
    </row>
    <row r="150" spans="172:240">
      <c r="HF150" s="11"/>
      <c r="HS150" s="11"/>
      <c r="IF150" s="11"/>
    </row>
    <row r="151" spans="172:240">
      <c r="HF151" s="11"/>
      <c r="HS151" s="11"/>
      <c r="IF151" s="11"/>
    </row>
    <row r="152" spans="172:240">
      <c r="HF152" s="11"/>
      <c r="HS152" s="11"/>
      <c r="IF152" s="11"/>
    </row>
    <row r="153" spans="172:240">
      <c r="HF153" s="11"/>
      <c r="HS153" s="11"/>
      <c r="IF153" s="11"/>
    </row>
    <row r="154" spans="172:240">
      <c r="HF154" s="11"/>
      <c r="HS154" s="11"/>
      <c r="IF154" s="11"/>
    </row>
    <row r="155" spans="172:240">
      <c r="HF155" s="11"/>
      <c r="HS155" s="11"/>
      <c r="IF155" s="11"/>
    </row>
    <row r="156" spans="172:240">
      <c r="HF156" s="11"/>
      <c r="HS156" s="11"/>
      <c r="IF156" s="11"/>
    </row>
    <row r="157" spans="172:240">
      <c r="HF157" s="11"/>
    </row>
    <row r="158" spans="172:240">
      <c r="HF158" s="11"/>
    </row>
    <row r="159" spans="172:240">
      <c r="HF159" s="11"/>
    </row>
    <row r="160" spans="172:240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73"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B97"/>
  <sheetViews>
    <sheetView showGridLines="0" zoomScale="85" zoomScaleNormal="85" workbookViewId="0">
      <pane xSplit="1" topLeftCell="FR1" activePane="topRight" state="frozen"/>
      <selection pane="topRight" activeCell="FX16" sqref="FX16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84" ht="15">
      <c r="A1" s="10" t="s">
        <v>0</v>
      </c>
    </row>
    <row r="2" spans="1:184" ht="15">
      <c r="A2" s="13" t="s">
        <v>123</v>
      </c>
      <c r="B2" s="67"/>
    </row>
    <row r="3" spans="1:184">
      <c r="A3" s="51" t="s">
        <v>124</v>
      </c>
    </row>
    <row r="5" spans="1:184" ht="15.95" customHeight="1">
      <c r="A5" s="15" t="s">
        <v>44</v>
      </c>
      <c r="B5" s="15"/>
    </row>
    <row r="6" spans="1:184" ht="4.5" customHeight="1">
      <c r="A6" s="15"/>
      <c r="B6" s="15"/>
    </row>
    <row r="7" spans="1:184" ht="15.95" customHeight="1">
      <c r="A7" s="15" t="s">
        <v>99</v>
      </c>
      <c r="B7" s="15"/>
      <c r="CD7" s="11"/>
      <c r="CQ7" s="11"/>
    </row>
    <row r="8" spans="1:184" ht="15.95" customHeight="1"/>
    <row r="9" spans="1:184" ht="15.95" customHeight="1">
      <c r="A9" s="78" t="s">
        <v>45</v>
      </c>
      <c r="B9" s="22"/>
      <c r="C9" s="74">
        <v>2011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6" t="s">
        <v>56</v>
      </c>
      <c r="P9" s="74">
        <v>2012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6" t="s">
        <v>57</v>
      </c>
      <c r="AC9" s="74">
        <v>2013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6" t="s">
        <v>58</v>
      </c>
      <c r="AP9" s="74">
        <v>2014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6" t="s">
        <v>59</v>
      </c>
      <c r="BC9" s="74">
        <v>2015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6" t="s">
        <v>60</v>
      </c>
      <c r="BP9" s="74">
        <v>2016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5" t="s">
        <v>61</v>
      </c>
      <c r="CC9" s="74">
        <v>2017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5" t="s">
        <v>62</v>
      </c>
      <c r="CP9" s="74">
        <v>2018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5" t="s">
        <v>63</v>
      </c>
      <c r="DC9" s="74">
        <v>2019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5" t="s">
        <v>64</v>
      </c>
      <c r="DP9" s="74">
        <v>2020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5" t="s">
        <v>65</v>
      </c>
      <c r="EC9" s="74">
        <v>2021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5" t="s">
        <v>66</v>
      </c>
      <c r="EP9" s="74">
        <v>2022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5" t="s">
        <v>67</v>
      </c>
      <c r="FC9" s="74">
        <v>2023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5" t="s">
        <v>68</v>
      </c>
      <c r="FP9" s="74">
        <v>2024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5" t="s">
        <v>138</v>
      </c>
    </row>
    <row r="10" spans="1:184" ht="15.95" customHeight="1">
      <c r="A10" s="79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7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7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7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7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7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5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5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5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5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5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5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5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5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5"/>
    </row>
    <row r="11" spans="1:184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>
        <v>191361</v>
      </c>
      <c r="FU11" s="18">
        <v>177533</v>
      </c>
      <c r="FV11" s="18">
        <v>211899</v>
      </c>
      <c r="FW11" s="18">
        <v>224479</v>
      </c>
      <c r="FX11" s="18">
        <v>206476</v>
      </c>
      <c r="FY11" s="18"/>
      <c r="FZ11" s="18"/>
      <c r="GA11" s="18"/>
      <c r="GB11" s="18">
        <f t="shared" ref="GB11:GB16" si="4">SUM(FP11:GA11)</f>
        <v>1707922</v>
      </c>
    </row>
    <row r="12" spans="1:184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>
        <v>32478</v>
      </c>
      <c r="FU12" s="18">
        <v>29700</v>
      </c>
      <c r="FV12" s="18">
        <v>36120</v>
      </c>
      <c r="FW12" s="18">
        <v>37026</v>
      </c>
      <c r="FX12" s="18">
        <v>31871</v>
      </c>
      <c r="FY12" s="18"/>
      <c r="FZ12" s="18"/>
      <c r="GA12" s="18"/>
      <c r="GB12" s="18">
        <f t="shared" si="4"/>
        <v>293883</v>
      </c>
    </row>
    <row r="13" spans="1:184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>
        <v>49146</v>
      </c>
      <c r="FU13" s="18">
        <v>43121</v>
      </c>
      <c r="FV13" s="18">
        <v>45904</v>
      </c>
      <c r="FW13" s="18">
        <v>54461</v>
      </c>
      <c r="FX13" s="18">
        <v>57391</v>
      </c>
      <c r="FY13" s="18"/>
      <c r="FZ13" s="18"/>
      <c r="GA13" s="18"/>
      <c r="GB13" s="18">
        <f t="shared" si="4"/>
        <v>432593</v>
      </c>
    </row>
    <row r="14" spans="1:184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>
        <v>33645</v>
      </c>
      <c r="FU14" s="18">
        <v>28605</v>
      </c>
      <c r="FV14" s="18">
        <v>32614</v>
      </c>
      <c r="FW14" s="18">
        <v>32351</v>
      </c>
      <c r="FX14" s="18">
        <v>31451</v>
      </c>
      <c r="FY14" s="18"/>
      <c r="FZ14" s="18"/>
      <c r="GA14" s="18"/>
      <c r="GB14" s="18">
        <f t="shared" si="4"/>
        <v>273484</v>
      </c>
    </row>
    <row r="15" spans="1:184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>
        <v>38055</v>
      </c>
      <c r="FU15" s="18">
        <v>37010</v>
      </c>
      <c r="FV15" s="18">
        <v>36139</v>
      </c>
      <c r="FW15" s="18">
        <v>33904</v>
      </c>
      <c r="FX15" s="18">
        <v>31776</v>
      </c>
      <c r="FY15" s="18"/>
      <c r="FZ15" s="18"/>
      <c r="GA15" s="18"/>
      <c r="GB15" s="18">
        <f t="shared" si="4"/>
        <v>339088</v>
      </c>
    </row>
    <row r="16" spans="1:184" ht="15.95" customHeight="1">
      <c r="A16" s="19" t="s">
        <v>86</v>
      </c>
      <c r="B16" s="19"/>
      <c r="C16" s="20">
        <f t="shared" ref="C16:AJ16" si="5">SUM(C11:C15)</f>
        <v>121140</v>
      </c>
      <c r="D16" s="20">
        <f t="shared" si="5"/>
        <v>129579</v>
      </c>
      <c r="E16" s="20">
        <f t="shared" si="5"/>
        <v>136395</v>
      </c>
      <c r="F16" s="20">
        <f t="shared" si="5"/>
        <v>141956</v>
      </c>
      <c r="G16" s="20">
        <f t="shared" si="5"/>
        <v>151915</v>
      </c>
      <c r="H16" s="20">
        <f t="shared" si="5"/>
        <v>132372</v>
      </c>
      <c r="I16" s="20">
        <f t="shared" si="5"/>
        <v>154845</v>
      </c>
      <c r="J16" s="20">
        <f t="shared" si="5"/>
        <v>169525</v>
      </c>
      <c r="K16" s="20">
        <f t="shared" si="5"/>
        <v>154519</v>
      </c>
      <c r="L16" s="20">
        <f t="shared" si="5"/>
        <v>164692</v>
      </c>
      <c r="M16" s="20">
        <f t="shared" si="5"/>
        <v>151246</v>
      </c>
      <c r="N16" s="20">
        <f t="shared" si="5"/>
        <v>146764</v>
      </c>
      <c r="O16" s="20">
        <f t="shared" si="5"/>
        <v>1754948</v>
      </c>
      <c r="P16" s="20">
        <f t="shared" si="5"/>
        <v>149017</v>
      </c>
      <c r="Q16" s="20">
        <f t="shared" si="5"/>
        <v>157946</v>
      </c>
      <c r="R16" s="20">
        <f t="shared" si="5"/>
        <v>158019</v>
      </c>
      <c r="S16" s="20">
        <f t="shared" si="5"/>
        <v>157913</v>
      </c>
      <c r="T16" s="20">
        <f t="shared" si="5"/>
        <v>175113</v>
      </c>
      <c r="U16" s="20">
        <f t="shared" si="5"/>
        <v>160413</v>
      </c>
      <c r="V16" s="20">
        <f t="shared" si="5"/>
        <v>184838</v>
      </c>
      <c r="W16" s="20">
        <f t="shared" si="5"/>
        <v>198288</v>
      </c>
      <c r="X16" s="20">
        <f t="shared" si="5"/>
        <v>177243</v>
      </c>
      <c r="Y16" s="20">
        <f t="shared" si="5"/>
        <v>189902</v>
      </c>
      <c r="Z16" s="20">
        <f t="shared" si="5"/>
        <v>177042</v>
      </c>
      <c r="AA16" s="20">
        <f t="shared" si="5"/>
        <v>174599</v>
      </c>
      <c r="AB16" s="20">
        <f>SUM(AB11:AB15)</f>
        <v>2060333</v>
      </c>
      <c r="AC16" s="20">
        <f t="shared" si="5"/>
        <v>176285</v>
      </c>
      <c r="AD16" s="20">
        <f t="shared" si="5"/>
        <v>174897</v>
      </c>
      <c r="AE16" s="20">
        <f t="shared" si="5"/>
        <v>173158</v>
      </c>
      <c r="AF16" s="20">
        <f t="shared" si="5"/>
        <v>172604</v>
      </c>
      <c r="AG16" s="20">
        <f t="shared" si="5"/>
        <v>191296</v>
      </c>
      <c r="AH16" s="20">
        <f t="shared" si="5"/>
        <v>179578</v>
      </c>
      <c r="AI16" s="20">
        <f t="shared" si="5"/>
        <v>202130</v>
      </c>
      <c r="AJ16" s="20">
        <f t="shared" si="5"/>
        <v>217055</v>
      </c>
      <c r="AK16" s="20">
        <f t="shared" ref="AK16:BY16" si="6">SUM(AK11:AK15)</f>
        <v>206579</v>
      </c>
      <c r="AL16" s="20">
        <f t="shared" si="6"/>
        <v>220432</v>
      </c>
      <c r="AM16" s="20">
        <f t="shared" si="6"/>
        <v>192737</v>
      </c>
      <c r="AN16" s="20">
        <f t="shared" si="6"/>
        <v>187811</v>
      </c>
      <c r="AO16" s="20">
        <f>SUM(AO11:AO15)</f>
        <v>2294562</v>
      </c>
      <c r="AP16" s="20">
        <f t="shared" si="6"/>
        <v>183549</v>
      </c>
      <c r="AQ16" s="20">
        <f t="shared" si="6"/>
        <v>180592</v>
      </c>
      <c r="AR16" s="20">
        <f t="shared" si="6"/>
        <v>189220</v>
      </c>
      <c r="AS16" s="20">
        <f t="shared" si="6"/>
        <v>183103</v>
      </c>
      <c r="AT16" s="20">
        <f t="shared" si="6"/>
        <v>194756</v>
      </c>
      <c r="AU16" s="20">
        <f t="shared" si="6"/>
        <v>185935</v>
      </c>
      <c r="AV16" s="20">
        <f t="shared" si="6"/>
        <v>211785</v>
      </c>
      <c r="AW16" s="20">
        <f t="shared" si="6"/>
        <v>236025</v>
      </c>
      <c r="AX16" s="20">
        <f t="shared" si="6"/>
        <v>216447</v>
      </c>
      <c r="AY16" s="20">
        <f t="shared" si="6"/>
        <v>229119</v>
      </c>
      <c r="AZ16" s="20">
        <f t="shared" si="6"/>
        <v>215619</v>
      </c>
      <c r="BA16" s="20">
        <f t="shared" si="6"/>
        <v>208334</v>
      </c>
      <c r="BB16" s="20">
        <f>SUM(BB11:BB15)</f>
        <v>2434484</v>
      </c>
      <c r="BC16" s="20">
        <f t="shared" si="6"/>
        <v>203468</v>
      </c>
      <c r="BD16" s="20">
        <f t="shared" si="6"/>
        <v>200594</v>
      </c>
      <c r="BE16" s="20">
        <f t="shared" si="6"/>
        <v>193487</v>
      </c>
      <c r="BF16" s="20">
        <f t="shared" si="6"/>
        <v>205684</v>
      </c>
      <c r="BG16" s="20">
        <f>SUM(BG11:BG15)</f>
        <v>222022</v>
      </c>
      <c r="BH16" s="20">
        <f t="shared" si="6"/>
        <v>206883</v>
      </c>
      <c r="BI16" s="20">
        <f t="shared" si="6"/>
        <v>238087</v>
      </c>
      <c r="BJ16" s="20">
        <f t="shared" si="6"/>
        <v>265700</v>
      </c>
      <c r="BK16" s="20">
        <f t="shared" si="6"/>
        <v>249697</v>
      </c>
      <c r="BL16" s="20">
        <f t="shared" si="6"/>
        <v>268267</v>
      </c>
      <c r="BM16" s="20">
        <f t="shared" si="6"/>
        <v>238958</v>
      </c>
      <c r="BN16" s="20">
        <f t="shared" si="6"/>
        <v>241271</v>
      </c>
      <c r="BO16" s="20">
        <f>SUM(BO11:BO15)</f>
        <v>2734118</v>
      </c>
      <c r="BP16" s="20">
        <f t="shared" si="6"/>
        <v>229728</v>
      </c>
      <c r="BQ16" s="20">
        <f t="shared" si="6"/>
        <v>238551</v>
      </c>
      <c r="BR16" s="20">
        <f t="shared" si="6"/>
        <v>230459</v>
      </c>
      <c r="BS16" s="20">
        <f t="shared" si="6"/>
        <v>226036</v>
      </c>
      <c r="BT16" s="20">
        <f t="shared" si="6"/>
        <v>261680</v>
      </c>
      <c r="BU16" s="20">
        <f t="shared" si="6"/>
        <v>234083</v>
      </c>
      <c r="BV16" s="20">
        <f t="shared" si="6"/>
        <v>263949</v>
      </c>
      <c r="BW16" s="20">
        <f t="shared" si="6"/>
        <v>286733</v>
      </c>
      <c r="BX16" s="20">
        <f t="shared" si="6"/>
        <v>253114</v>
      </c>
      <c r="BY16" s="20">
        <f t="shared" si="6"/>
        <v>276043</v>
      </c>
      <c r="BZ16" s="20">
        <f t="shared" ref="BZ16:CL16" si="7">SUM(BZ11:BZ15)</f>
        <v>245553</v>
      </c>
      <c r="CA16" s="20">
        <f t="shared" si="7"/>
        <v>249889</v>
      </c>
      <c r="CB16" s="20">
        <f t="shared" si="7"/>
        <v>2995818</v>
      </c>
      <c r="CC16" s="20">
        <f t="shared" si="7"/>
        <v>228340</v>
      </c>
      <c r="CD16" s="20">
        <f t="shared" si="7"/>
        <v>235300</v>
      </c>
      <c r="CE16" s="20">
        <f t="shared" si="7"/>
        <v>219228</v>
      </c>
      <c r="CF16" s="20">
        <f t="shared" si="7"/>
        <v>222262</v>
      </c>
      <c r="CG16" s="20">
        <f t="shared" si="7"/>
        <v>251938</v>
      </c>
      <c r="CH16" s="20">
        <f t="shared" si="7"/>
        <v>242483</v>
      </c>
      <c r="CI16" s="20">
        <f t="shared" si="7"/>
        <v>287050</v>
      </c>
      <c r="CJ16" s="20">
        <f t="shared" si="7"/>
        <v>305062</v>
      </c>
      <c r="CK16" s="20">
        <f t="shared" si="7"/>
        <v>276008</v>
      </c>
      <c r="CL16" s="20">
        <f t="shared" si="7"/>
        <v>293313</v>
      </c>
      <c r="CM16" s="20">
        <f t="shared" ref="CM16:CY16" si="8">SUM(CM11:CM15)</f>
        <v>266157</v>
      </c>
      <c r="CN16" s="20">
        <f t="shared" si="8"/>
        <v>274719</v>
      </c>
      <c r="CO16" s="20">
        <f t="shared" si="8"/>
        <v>3101860</v>
      </c>
      <c r="CP16" s="20">
        <f t="shared" si="8"/>
        <v>267061</v>
      </c>
      <c r="CQ16" s="20">
        <f t="shared" si="8"/>
        <v>267338</v>
      </c>
      <c r="CR16" s="20">
        <f t="shared" si="8"/>
        <v>263543</v>
      </c>
      <c r="CS16" s="20">
        <f t="shared" si="8"/>
        <v>266894</v>
      </c>
      <c r="CT16" s="20">
        <f t="shared" si="8"/>
        <v>295442</v>
      </c>
      <c r="CU16" s="20">
        <f t="shared" si="8"/>
        <v>278092</v>
      </c>
      <c r="CV16" s="20">
        <f t="shared" si="8"/>
        <v>318162</v>
      </c>
      <c r="CW16" s="20">
        <f t="shared" si="8"/>
        <v>343556</v>
      </c>
      <c r="CX16" s="20">
        <f t="shared" si="8"/>
        <v>296019</v>
      </c>
      <c r="CY16" s="20">
        <f t="shared" si="8"/>
        <v>300019</v>
      </c>
      <c r="CZ16" s="20">
        <f t="shared" ref="CZ16:DL16" si="9">SUM(CZ11:CZ15)</f>
        <v>280055</v>
      </c>
      <c r="DA16" s="20">
        <f t="shared" si="9"/>
        <v>267224</v>
      </c>
      <c r="DB16" s="20">
        <f t="shared" si="9"/>
        <v>3443405</v>
      </c>
      <c r="DC16" s="20">
        <f t="shared" si="9"/>
        <v>248611</v>
      </c>
      <c r="DD16" s="20">
        <f t="shared" si="9"/>
        <v>247065</v>
      </c>
      <c r="DE16" s="20">
        <f t="shared" si="9"/>
        <v>257410</v>
      </c>
      <c r="DF16" s="20">
        <f t="shared" si="9"/>
        <v>274037</v>
      </c>
      <c r="DG16" s="20">
        <f t="shared" si="9"/>
        <v>309385</v>
      </c>
      <c r="DH16" s="20">
        <f t="shared" si="9"/>
        <v>279332</v>
      </c>
      <c r="DI16" s="20">
        <f t="shared" si="9"/>
        <v>319489</v>
      </c>
      <c r="DJ16" s="20">
        <f t="shared" si="9"/>
        <v>355242</v>
      </c>
      <c r="DK16" s="20">
        <f t="shared" si="9"/>
        <v>329516</v>
      </c>
      <c r="DL16" s="20">
        <f t="shared" si="9"/>
        <v>306893</v>
      </c>
      <c r="DM16" s="20">
        <f t="shared" ref="DM16:DS16" si="10">SUM(DM11:DM15)</f>
        <v>310105</v>
      </c>
      <c r="DN16" s="20">
        <f t="shared" si="10"/>
        <v>312701</v>
      </c>
      <c r="DO16" s="20">
        <f t="shared" si="10"/>
        <v>3549786</v>
      </c>
      <c r="DP16" s="20">
        <f t="shared" si="10"/>
        <v>315798</v>
      </c>
      <c r="DQ16" s="20">
        <f t="shared" si="10"/>
        <v>305605</v>
      </c>
      <c r="DR16" s="20">
        <f t="shared" si="10"/>
        <v>159421</v>
      </c>
      <c r="DS16" s="20">
        <f t="shared" si="10"/>
        <v>2111</v>
      </c>
      <c r="DT16" s="20">
        <f t="shared" ref="DT16:EA16" si="11">SUM(DT11:DT15)</f>
        <v>2940</v>
      </c>
      <c r="DU16" s="20">
        <f t="shared" si="11"/>
        <v>1873</v>
      </c>
      <c r="DV16" s="20">
        <f t="shared" si="11"/>
        <v>10987</v>
      </c>
      <c r="DW16" s="20">
        <f t="shared" si="11"/>
        <v>6838</v>
      </c>
      <c r="DX16" s="20">
        <f t="shared" si="11"/>
        <v>27448</v>
      </c>
      <c r="DY16" s="20">
        <f t="shared" si="11"/>
        <v>77309</v>
      </c>
      <c r="DZ16" s="20">
        <f t="shared" si="11"/>
        <v>111008</v>
      </c>
      <c r="EA16" s="20">
        <f t="shared" si="11"/>
        <v>163366</v>
      </c>
      <c r="EB16" s="20">
        <f t="shared" si="0"/>
        <v>1184704</v>
      </c>
      <c r="EC16" s="20">
        <f t="shared" ref="EC16:EN16" si="12">SUM(EC11:EC15)</f>
        <v>155189</v>
      </c>
      <c r="ED16" s="20">
        <f t="shared" si="12"/>
        <v>54922</v>
      </c>
      <c r="EE16" s="20">
        <f t="shared" si="12"/>
        <v>104137</v>
      </c>
      <c r="EF16" s="20">
        <f t="shared" si="12"/>
        <v>104906</v>
      </c>
      <c r="EG16" s="20">
        <f t="shared" si="12"/>
        <v>141564</v>
      </c>
      <c r="EH16" s="20">
        <f t="shared" si="12"/>
        <v>131230</v>
      </c>
      <c r="EI16" s="20">
        <f t="shared" si="12"/>
        <v>170996</v>
      </c>
      <c r="EJ16" s="20">
        <f t="shared" si="12"/>
        <v>220460</v>
      </c>
      <c r="EK16" s="20">
        <f t="shared" si="12"/>
        <v>206219</v>
      </c>
      <c r="EL16" s="20">
        <f t="shared" si="12"/>
        <v>223294</v>
      </c>
      <c r="EM16" s="20">
        <f t="shared" si="12"/>
        <v>235096</v>
      </c>
      <c r="EN16" s="20">
        <f t="shared" si="12"/>
        <v>230803</v>
      </c>
      <c r="EO16" s="20">
        <f t="shared" si="1"/>
        <v>1978816</v>
      </c>
      <c r="EP16" s="20">
        <f t="shared" ref="EP16:FA16" si="13">SUM(EP11:EP15)</f>
        <v>213931</v>
      </c>
      <c r="EQ16" s="20">
        <f t="shared" si="13"/>
        <v>216805</v>
      </c>
      <c r="ER16" s="20">
        <f t="shared" si="13"/>
        <v>232233</v>
      </c>
      <c r="ES16" s="20">
        <f t="shared" si="13"/>
        <v>237885</v>
      </c>
      <c r="ET16" s="20">
        <f t="shared" si="13"/>
        <v>251420</v>
      </c>
      <c r="EU16" s="20">
        <f t="shared" si="13"/>
        <v>248021</v>
      </c>
      <c r="EV16" s="20">
        <f t="shared" si="13"/>
        <v>306072</v>
      </c>
      <c r="EW16" s="20">
        <f t="shared" si="13"/>
        <v>329596</v>
      </c>
      <c r="EX16" s="20">
        <f t="shared" si="13"/>
        <v>296885</v>
      </c>
      <c r="EY16" s="20">
        <f t="shared" si="13"/>
        <v>329382</v>
      </c>
      <c r="EZ16" s="20">
        <f t="shared" si="13"/>
        <v>312352</v>
      </c>
      <c r="FA16" s="20">
        <f t="shared" si="13"/>
        <v>281540</v>
      </c>
      <c r="FB16" s="20">
        <f t="shared" si="2"/>
        <v>3256122</v>
      </c>
      <c r="FC16" s="20">
        <f t="shared" ref="FC16:FN16" si="14">SUM(FC11:FC15)</f>
        <v>224241</v>
      </c>
      <c r="FD16" s="20">
        <f t="shared" si="14"/>
        <v>232864</v>
      </c>
      <c r="FE16" s="20">
        <f t="shared" si="14"/>
        <v>248193</v>
      </c>
      <c r="FF16" s="20">
        <f t="shared" si="14"/>
        <v>265143</v>
      </c>
      <c r="FG16" s="20">
        <f t="shared" si="14"/>
        <v>306628</v>
      </c>
      <c r="FH16" s="20">
        <f t="shared" si="14"/>
        <v>294419</v>
      </c>
      <c r="FI16" s="20">
        <f t="shared" si="14"/>
        <v>328132</v>
      </c>
      <c r="FJ16" s="20">
        <f t="shared" si="14"/>
        <v>345203</v>
      </c>
      <c r="FK16" s="20">
        <f t="shared" si="14"/>
        <v>336972</v>
      </c>
      <c r="FL16" s="20">
        <f t="shared" si="14"/>
        <v>333918</v>
      </c>
      <c r="FM16" s="20">
        <f t="shared" si="14"/>
        <v>324839</v>
      </c>
      <c r="FN16" s="20">
        <f t="shared" si="14"/>
        <v>352459</v>
      </c>
      <c r="FO16" s="20">
        <f t="shared" si="3"/>
        <v>3593011</v>
      </c>
      <c r="FP16" s="20">
        <f t="shared" ref="FP16:GA16" si="15">SUM(FP11:FP15)</f>
        <v>327893</v>
      </c>
      <c r="FQ16" s="20">
        <f t="shared" si="15"/>
        <v>313534</v>
      </c>
      <c r="FR16" s="20">
        <f t="shared" si="15"/>
        <v>314864</v>
      </c>
      <c r="FS16" s="20">
        <f t="shared" si="15"/>
        <v>326163</v>
      </c>
      <c r="FT16" s="20">
        <f t="shared" si="15"/>
        <v>344685</v>
      </c>
      <c r="FU16" s="20">
        <f t="shared" si="15"/>
        <v>315969</v>
      </c>
      <c r="FV16" s="20">
        <f t="shared" si="15"/>
        <v>362676</v>
      </c>
      <c r="FW16" s="20">
        <f t="shared" si="15"/>
        <v>382221</v>
      </c>
      <c r="FX16" s="20">
        <f t="shared" si="15"/>
        <v>358965</v>
      </c>
      <c r="FY16" s="20">
        <f t="shared" si="15"/>
        <v>0</v>
      </c>
      <c r="FZ16" s="20">
        <f t="shared" si="15"/>
        <v>0</v>
      </c>
      <c r="GA16" s="20">
        <f t="shared" si="15"/>
        <v>0</v>
      </c>
      <c r="GB16" s="20">
        <f t="shared" si="4"/>
        <v>3046970</v>
      </c>
    </row>
    <row r="17" spans="1:184" ht="15.95" customHeight="1">
      <c r="A17" s="52"/>
      <c r="B17" s="34"/>
      <c r="C17" s="35">
        <f>+C16+C27</f>
        <v>122424</v>
      </c>
      <c r="D17" s="35">
        <f t="shared" ref="D17:AH17" si="16">+D16+D27</f>
        <v>130994</v>
      </c>
      <c r="E17" s="35">
        <f t="shared" si="16"/>
        <v>137272</v>
      </c>
      <c r="F17" s="35">
        <f t="shared" si="16"/>
        <v>142768</v>
      </c>
      <c r="G17" s="35">
        <f t="shared" si="16"/>
        <v>152637</v>
      </c>
      <c r="H17" s="35">
        <f t="shared" si="16"/>
        <v>133035</v>
      </c>
      <c r="I17" s="35">
        <f t="shared" si="16"/>
        <v>156010</v>
      </c>
      <c r="J17" s="35">
        <f t="shared" si="16"/>
        <v>170422</v>
      </c>
      <c r="K17" s="35">
        <f t="shared" si="16"/>
        <v>155381</v>
      </c>
      <c r="L17" s="35">
        <f t="shared" si="16"/>
        <v>165532</v>
      </c>
      <c r="M17" s="35">
        <f t="shared" si="16"/>
        <v>151983</v>
      </c>
      <c r="N17" s="35">
        <f t="shared" si="16"/>
        <v>147808</v>
      </c>
      <c r="O17" s="35">
        <f t="shared" si="16"/>
        <v>1766266</v>
      </c>
      <c r="P17" s="35">
        <f t="shared" si="16"/>
        <v>150826</v>
      </c>
      <c r="Q17" s="35">
        <f t="shared" si="16"/>
        <v>159518</v>
      </c>
      <c r="R17" s="35">
        <f t="shared" si="16"/>
        <v>158991</v>
      </c>
      <c r="S17" s="35">
        <f t="shared" si="16"/>
        <v>158862</v>
      </c>
      <c r="T17" s="35">
        <f t="shared" si="16"/>
        <v>175933</v>
      </c>
      <c r="U17" s="35">
        <f t="shared" si="16"/>
        <v>161246</v>
      </c>
      <c r="V17" s="35">
        <f t="shared" si="16"/>
        <v>186034</v>
      </c>
      <c r="W17" s="35">
        <f t="shared" si="16"/>
        <v>199397</v>
      </c>
      <c r="X17" s="35">
        <f t="shared" si="16"/>
        <v>178328</v>
      </c>
      <c r="Y17" s="35">
        <f t="shared" si="16"/>
        <v>190713</v>
      </c>
      <c r="Z17" s="35">
        <f t="shared" si="16"/>
        <v>178148</v>
      </c>
      <c r="AA17" s="35">
        <f t="shared" si="16"/>
        <v>175646</v>
      </c>
      <c r="AB17" s="35">
        <f t="shared" si="16"/>
        <v>2073642</v>
      </c>
      <c r="AC17" s="35">
        <f t="shared" si="16"/>
        <v>177661</v>
      </c>
      <c r="AD17" s="35">
        <f t="shared" si="16"/>
        <v>176265</v>
      </c>
      <c r="AE17" s="35">
        <f t="shared" si="16"/>
        <v>174264</v>
      </c>
      <c r="AF17" s="35">
        <f t="shared" si="16"/>
        <v>173334</v>
      </c>
      <c r="AG17" s="35">
        <f t="shared" si="16"/>
        <v>192071</v>
      </c>
      <c r="AH17" s="35">
        <f t="shared" si="16"/>
        <v>180291</v>
      </c>
      <c r="AI17" s="35">
        <f t="shared" ref="AI17:BN17" si="17">+AI16+AI27</f>
        <v>202931</v>
      </c>
      <c r="AJ17" s="35">
        <f t="shared" si="17"/>
        <v>217081</v>
      </c>
      <c r="AK17" s="35">
        <f t="shared" si="17"/>
        <v>206802</v>
      </c>
      <c r="AL17" s="35">
        <f t="shared" si="17"/>
        <v>220941</v>
      </c>
      <c r="AM17" s="35">
        <f t="shared" si="17"/>
        <v>193187</v>
      </c>
      <c r="AN17" s="35">
        <f t="shared" si="17"/>
        <v>188468</v>
      </c>
      <c r="AO17" s="35">
        <f t="shared" si="17"/>
        <v>2303296</v>
      </c>
      <c r="AP17" s="35">
        <f t="shared" si="17"/>
        <v>184281</v>
      </c>
      <c r="AQ17" s="35">
        <f t="shared" si="17"/>
        <v>181057</v>
      </c>
      <c r="AR17" s="35">
        <f t="shared" si="17"/>
        <v>189730</v>
      </c>
      <c r="AS17" s="35">
        <f t="shared" si="17"/>
        <v>183666</v>
      </c>
      <c r="AT17" s="35">
        <f t="shared" si="17"/>
        <v>195182</v>
      </c>
      <c r="AU17" s="35">
        <f t="shared" si="17"/>
        <v>186306</v>
      </c>
      <c r="AV17" s="35">
        <f t="shared" si="17"/>
        <v>212271</v>
      </c>
      <c r="AW17" s="35">
        <f t="shared" si="17"/>
        <v>236437</v>
      </c>
      <c r="AX17" s="35">
        <f t="shared" si="17"/>
        <v>216741</v>
      </c>
      <c r="AY17" s="35">
        <f t="shared" si="17"/>
        <v>229490</v>
      </c>
      <c r="AZ17" s="35">
        <f t="shared" si="17"/>
        <v>215907</v>
      </c>
      <c r="BA17" s="35">
        <f t="shared" si="17"/>
        <v>208849</v>
      </c>
      <c r="BB17" s="35">
        <f t="shared" si="17"/>
        <v>2439917</v>
      </c>
      <c r="BC17" s="35">
        <f t="shared" si="17"/>
        <v>204010</v>
      </c>
      <c r="BD17" s="35">
        <f t="shared" si="17"/>
        <v>201007</v>
      </c>
      <c r="BE17" s="35">
        <f t="shared" si="17"/>
        <v>193840</v>
      </c>
      <c r="BF17" s="35">
        <f t="shared" si="17"/>
        <v>206049</v>
      </c>
      <c r="BG17" s="35">
        <f t="shared" si="17"/>
        <v>222333</v>
      </c>
      <c r="BH17" s="35">
        <f t="shared" si="17"/>
        <v>207208</v>
      </c>
      <c r="BI17" s="35">
        <f t="shared" si="17"/>
        <v>238156</v>
      </c>
      <c r="BJ17" s="35">
        <f t="shared" si="17"/>
        <v>265700</v>
      </c>
      <c r="BK17" s="35">
        <f t="shared" si="17"/>
        <v>249726</v>
      </c>
      <c r="BL17" s="35">
        <f t="shared" si="17"/>
        <v>268308</v>
      </c>
      <c r="BM17" s="35">
        <f t="shared" si="17"/>
        <v>238969</v>
      </c>
      <c r="BN17" s="35">
        <f t="shared" si="17"/>
        <v>241271</v>
      </c>
      <c r="BO17" s="35">
        <f t="shared" ref="BO17:BV17" si="18">+BO16+BO27</f>
        <v>2736577</v>
      </c>
      <c r="BP17" s="35">
        <f t="shared" si="18"/>
        <v>229732</v>
      </c>
      <c r="BQ17" s="35">
        <f t="shared" si="18"/>
        <v>238555</v>
      </c>
      <c r="BR17" s="35">
        <f t="shared" si="18"/>
        <v>230462</v>
      </c>
      <c r="BS17" s="35">
        <f t="shared" si="18"/>
        <v>226152</v>
      </c>
      <c r="BT17" s="35">
        <f t="shared" si="18"/>
        <v>261720</v>
      </c>
      <c r="BU17" s="35">
        <f t="shared" si="18"/>
        <v>234090</v>
      </c>
      <c r="BV17" s="35">
        <f t="shared" si="18"/>
        <v>263954</v>
      </c>
      <c r="BW17" s="35">
        <f>+BW16+BW27</f>
        <v>286759</v>
      </c>
      <c r="BX17" s="35"/>
      <c r="BY17" s="35"/>
    </row>
    <row r="18" spans="1:184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84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84" ht="15.95" customHeight="1">
      <c r="A20" s="78" t="s">
        <v>45</v>
      </c>
      <c r="B20" s="22"/>
      <c r="C20" s="74">
        <v>2011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6" t="s">
        <v>56</v>
      </c>
      <c r="P20" s="74">
        <v>2012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6" t="s">
        <v>57</v>
      </c>
      <c r="AC20" s="74">
        <v>2013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6" t="s">
        <v>58</v>
      </c>
      <c r="AP20" s="74">
        <v>2014</v>
      </c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6" t="s">
        <v>59</v>
      </c>
      <c r="BC20" s="74">
        <v>2015</v>
      </c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6" t="s">
        <v>60</v>
      </c>
      <c r="BP20" s="74">
        <v>2016</v>
      </c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5" t="s">
        <v>61</v>
      </c>
      <c r="CC20" s="74">
        <v>2017</v>
      </c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5" t="s">
        <v>62</v>
      </c>
      <c r="CP20" s="74">
        <v>2018</v>
      </c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5" t="s">
        <v>63</v>
      </c>
      <c r="DC20" s="74">
        <v>2019</v>
      </c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5" t="s">
        <v>64</v>
      </c>
      <c r="DP20" s="74">
        <v>2020</v>
      </c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5" t="s">
        <v>65</v>
      </c>
      <c r="EC20" s="74">
        <v>2021</v>
      </c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5" t="s">
        <v>66</v>
      </c>
      <c r="EP20" s="74">
        <v>2022</v>
      </c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5" t="s">
        <v>67</v>
      </c>
      <c r="FC20" s="74">
        <v>2023</v>
      </c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5" t="s">
        <v>68</v>
      </c>
      <c r="FP20" s="74">
        <v>2024</v>
      </c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5" t="s">
        <v>138</v>
      </c>
    </row>
    <row r="21" spans="1:184" ht="15.95" customHeight="1">
      <c r="A21" s="79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7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7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7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7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7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5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5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5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5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5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5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5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5"/>
      <c r="FP21" s="16" t="s">
        <v>69</v>
      </c>
      <c r="FQ21" s="16" t="s">
        <v>70</v>
      </c>
      <c r="FR21" s="16" t="s">
        <v>71</v>
      </c>
      <c r="FS21" s="16" t="s">
        <v>72</v>
      </c>
      <c r="FT21" s="16" t="s">
        <v>73</v>
      </c>
      <c r="FU21" s="16" t="s">
        <v>74</v>
      </c>
      <c r="FV21" s="16" t="s">
        <v>75</v>
      </c>
      <c r="FW21" s="16" t="s">
        <v>76</v>
      </c>
      <c r="FX21" s="16" t="s">
        <v>77</v>
      </c>
      <c r="FY21" s="16" t="s">
        <v>78</v>
      </c>
      <c r="FZ21" s="16" t="s">
        <v>79</v>
      </c>
      <c r="GA21" s="16" t="s">
        <v>80</v>
      </c>
      <c r="GB21" s="75"/>
    </row>
    <row r="22" spans="1:184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9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0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1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2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>
        <v>2</v>
      </c>
      <c r="FU22" s="18">
        <v>21</v>
      </c>
      <c r="FV22" s="18">
        <v>2</v>
      </c>
      <c r="FW22" s="18">
        <v>25</v>
      </c>
      <c r="FX22" s="18">
        <v>1</v>
      </c>
      <c r="FY22" s="18"/>
      <c r="FZ22" s="18"/>
      <c r="GA22" s="18"/>
      <c r="GB22" s="18">
        <f t="shared" ref="GB22:GB27" si="23">SUM(FP22:GA22)</f>
        <v>220</v>
      </c>
    </row>
    <row r="23" spans="1:184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9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0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1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2"/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>
        <v>0</v>
      </c>
      <c r="FY23" s="18"/>
      <c r="FZ23" s="18"/>
      <c r="GA23" s="18"/>
      <c r="GB23" s="18">
        <f t="shared" si="23"/>
        <v>0</v>
      </c>
    </row>
    <row r="24" spans="1:184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1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2"/>
        <v>8</v>
      </c>
      <c r="FP24" s="18">
        <v>0</v>
      </c>
      <c r="FQ24" s="18">
        <v>0</v>
      </c>
      <c r="FR24" s="18">
        <v>11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4</v>
      </c>
      <c r="FY24" s="18"/>
      <c r="FZ24" s="18"/>
      <c r="GA24" s="18"/>
      <c r="GB24" s="18">
        <f t="shared" si="23"/>
        <v>15</v>
      </c>
    </row>
    <row r="25" spans="1:184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1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2"/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4</v>
      </c>
      <c r="FX25" s="18">
        <v>0</v>
      </c>
      <c r="FY25" s="18"/>
      <c r="FZ25" s="18"/>
      <c r="GA25" s="18"/>
      <c r="GB25" s="18">
        <f t="shared" si="23"/>
        <v>4</v>
      </c>
    </row>
    <row r="26" spans="1:184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1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2"/>
        <v>111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>
        <v>0</v>
      </c>
      <c r="FY26" s="18"/>
      <c r="FZ26" s="18"/>
      <c r="GA26" s="18"/>
      <c r="GB26" s="18">
        <f t="shared" si="23"/>
        <v>0</v>
      </c>
    </row>
    <row r="27" spans="1:184" ht="15.95" customHeight="1">
      <c r="A27" s="19" t="s">
        <v>86</v>
      </c>
      <c r="B27" s="19"/>
      <c r="C27" s="20">
        <f t="shared" ref="C27:BS27" si="24">SUM(C22:C26)</f>
        <v>1284</v>
      </c>
      <c r="D27" s="20">
        <f t="shared" si="24"/>
        <v>1415</v>
      </c>
      <c r="E27" s="20">
        <f t="shared" si="24"/>
        <v>877</v>
      </c>
      <c r="F27" s="20">
        <f t="shared" si="24"/>
        <v>812</v>
      </c>
      <c r="G27" s="20">
        <f t="shared" si="24"/>
        <v>722</v>
      </c>
      <c r="H27" s="20">
        <f t="shared" si="24"/>
        <v>663</v>
      </c>
      <c r="I27" s="20">
        <f t="shared" si="24"/>
        <v>1165</v>
      </c>
      <c r="J27" s="20">
        <f t="shared" si="24"/>
        <v>897</v>
      </c>
      <c r="K27" s="20">
        <f t="shared" si="24"/>
        <v>862</v>
      </c>
      <c r="L27" s="20">
        <f t="shared" si="24"/>
        <v>840</v>
      </c>
      <c r="M27" s="20">
        <f t="shared" si="24"/>
        <v>737</v>
      </c>
      <c r="N27" s="20">
        <f t="shared" si="24"/>
        <v>1044</v>
      </c>
      <c r="O27" s="20">
        <f t="shared" si="24"/>
        <v>11318</v>
      </c>
      <c r="P27" s="20">
        <f t="shared" si="24"/>
        <v>1809</v>
      </c>
      <c r="Q27" s="20">
        <f t="shared" si="24"/>
        <v>1572</v>
      </c>
      <c r="R27" s="20">
        <f t="shared" si="24"/>
        <v>972</v>
      </c>
      <c r="S27" s="20">
        <f t="shared" si="24"/>
        <v>949</v>
      </c>
      <c r="T27" s="20">
        <f t="shared" si="24"/>
        <v>820</v>
      </c>
      <c r="U27" s="20">
        <f t="shared" si="24"/>
        <v>833</v>
      </c>
      <c r="V27" s="20">
        <f t="shared" si="24"/>
        <v>1196</v>
      </c>
      <c r="W27" s="20">
        <f t="shared" si="24"/>
        <v>1109</v>
      </c>
      <c r="X27" s="20">
        <f t="shared" si="24"/>
        <v>1085</v>
      </c>
      <c r="Y27" s="20">
        <f t="shared" si="24"/>
        <v>811</v>
      </c>
      <c r="Z27" s="20">
        <f t="shared" si="24"/>
        <v>1106</v>
      </c>
      <c r="AA27" s="20">
        <f t="shared" si="24"/>
        <v>1047</v>
      </c>
      <c r="AB27" s="20">
        <f>SUM(AB22:AB26)</f>
        <v>13309</v>
      </c>
      <c r="AC27" s="20">
        <f t="shared" si="24"/>
        <v>1376</v>
      </c>
      <c r="AD27" s="20">
        <f t="shared" si="24"/>
        <v>1368</v>
      </c>
      <c r="AE27" s="20">
        <f t="shared" si="24"/>
        <v>1106</v>
      </c>
      <c r="AF27" s="20">
        <f t="shared" si="24"/>
        <v>730</v>
      </c>
      <c r="AG27" s="20">
        <f t="shared" si="24"/>
        <v>775</v>
      </c>
      <c r="AH27" s="20">
        <f t="shared" si="24"/>
        <v>713</v>
      </c>
      <c r="AI27" s="20">
        <f t="shared" si="24"/>
        <v>801</v>
      </c>
      <c r="AJ27" s="20">
        <f t="shared" si="24"/>
        <v>26</v>
      </c>
      <c r="AK27" s="20">
        <f t="shared" si="24"/>
        <v>223</v>
      </c>
      <c r="AL27" s="20">
        <f t="shared" si="24"/>
        <v>509</v>
      </c>
      <c r="AM27" s="20">
        <f t="shared" si="24"/>
        <v>450</v>
      </c>
      <c r="AN27" s="20">
        <f t="shared" si="24"/>
        <v>657</v>
      </c>
      <c r="AO27" s="20">
        <f t="shared" si="24"/>
        <v>8734</v>
      </c>
      <c r="AP27" s="20">
        <f t="shared" si="24"/>
        <v>732</v>
      </c>
      <c r="AQ27" s="20">
        <f t="shared" si="24"/>
        <v>465</v>
      </c>
      <c r="AR27" s="20">
        <f t="shared" si="24"/>
        <v>510</v>
      </c>
      <c r="AS27" s="20">
        <f t="shared" si="24"/>
        <v>563</v>
      </c>
      <c r="AT27" s="20">
        <f t="shared" si="24"/>
        <v>426</v>
      </c>
      <c r="AU27" s="20">
        <f t="shared" si="24"/>
        <v>371</v>
      </c>
      <c r="AV27" s="20">
        <f t="shared" si="24"/>
        <v>486</v>
      </c>
      <c r="AW27" s="20">
        <f t="shared" si="24"/>
        <v>412</v>
      </c>
      <c r="AX27" s="20">
        <f t="shared" si="24"/>
        <v>294</v>
      </c>
      <c r="AY27" s="20">
        <f t="shared" si="24"/>
        <v>371</v>
      </c>
      <c r="AZ27" s="20">
        <f t="shared" si="24"/>
        <v>288</v>
      </c>
      <c r="BA27" s="20">
        <f t="shared" si="24"/>
        <v>515</v>
      </c>
      <c r="BB27" s="20">
        <f>SUM(BB22:BB26)</f>
        <v>5433</v>
      </c>
      <c r="BC27" s="20">
        <f t="shared" si="24"/>
        <v>542</v>
      </c>
      <c r="BD27" s="20">
        <f t="shared" si="24"/>
        <v>413</v>
      </c>
      <c r="BE27" s="20">
        <f t="shared" si="24"/>
        <v>353</v>
      </c>
      <c r="BF27" s="20">
        <f t="shared" si="24"/>
        <v>365</v>
      </c>
      <c r="BG27" s="20">
        <f t="shared" si="24"/>
        <v>311</v>
      </c>
      <c r="BH27" s="20">
        <f t="shared" si="24"/>
        <v>325</v>
      </c>
      <c r="BI27" s="20">
        <f t="shared" si="24"/>
        <v>69</v>
      </c>
      <c r="BJ27" s="20">
        <f t="shared" si="24"/>
        <v>0</v>
      </c>
      <c r="BK27" s="20">
        <f t="shared" si="24"/>
        <v>29</v>
      </c>
      <c r="BL27" s="20">
        <f t="shared" si="24"/>
        <v>41</v>
      </c>
      <c r="BM27" s="20">
        <f t="shared" si="24"/>
        <v>11</v>
      </c>
      <c r="BN27" s="20">
        <f t="shared" si="24"/>
        <v>0</v>
      </c>
      <c r="BO27" s="20">
        <f t="shared" si="24"/>
        <v>2459</v>
      </c>
      <c r="BP27" s="20">
        <f t="shared" si="24"/>
        <v>4</v>
      </c>
      <c r="BQ27" s="20">
        <f t="shared" si="24"/>
        <v>4</v>
      </c>
      <c r="BR27" s="20">
        <f t="shared" si="24"/>
        <v>3</v>
      </c>
      <c r="BS27" s="20">
        <f t="shared" si="24"/>
        <v>116</v>
      </c>
      <c r="BT27" s="20">
        <f t="shared" ref="BT27:BY27" si="25">SUM(BT22:BT26)</f>
        <v>40</v>
      </c>
      <c r="BU27" s="20">
        <f t="shared" si="25"/>
        <v>7</v>
      </c>
      <c r="BV27" s="20">
        <f t="shared" si="25"/>
        <v>5</v>
      </c>
      <c r="BW27" s="20">
        <f t="shared" si="25"/>
        <v>26</v>
      </c>
      <c r="BX27" s="20">
        <f t="shared" si="25"/>
        <v>0</v>
      </c>
      <c r="BY27" s="20">
        <f t="shared" si="25"/>
        <v>12</v>
      </c>
      <c r="BZ27" s="20">
        <f t="shared" ref="BZ27:CL27" si="26">SUM(BZ22:BZ26)</f>
        <v>16</v>
      </c>
      <c r="CA27" s="20">
        <f t="shared" si="26"/>
        <v>8</v>
      </c>
      <c r="CB27" s="20">
        <f t="shared" si="26"/>
        <v>241</v>
      </c>
      <c r="CC27" s="20">
        <f t="shared" si="26"/>
        <v>52</v>
      </c>
      <c r="CD27" s="20">
        <f t="shared" si="26"/>
        <v>9</v>
      </c>
      <c r="CE27" s="20">
        <f t="shared" si="26"/>
        <v>9</v>
      </c>
      <c r="CF27" s="20">
        <f t="shared" si="26"/>
        <v>20</v>
      </c>
      <c r="CG27" s="20">
        <f t="shared" si="26"/>
        <v>114</v>
      </c>
      <c r="CH27" s="20">
        <f t="shared" si="26"/>
        <v>0</v>
      </c>
      <c r="CI27" s="20">
        <f t="shared" si="26"/>
        <v>5</v>
      </c>
      <c r="CJ27" s="20">
        <f t="shared" si="26"/>
        <v>18</v>
      </c>
      <c r="CK27" s="20">
        <f t="shared" si="26"/>
        <v>0</v>
      </c>
      <c r="CL27" s="20">
        <f t="shared" si="26"/>
        <v>0</v>
      </c>
      <c r="CM27" s="20">
        <f t="shared" ref="CM27:CY27" si="27">SUM(CM22:CM26)</f>
        <v>12</v>
      </c>
      <c r="CN27" s="20">
        <f t="shared" si="27"/>
        <v>5</v>
      </c>
      <c r="CO27" s="20">
        <f t="shared" si="27"/>
        <v>244</v>
      </c>
      <c r="CP27" s="20">
        <f t="shared" si="27"/>
        <v>492</v>
      </c>
      <c r="CQ27" s="20">
        <f t="shared" si="27"/>
        <v>159</v>
      </c>
      <c r="CR27" s="20">
        <f t="shared" si="27"/>
        <v>54</v>
      </c>
      <c r="CS27" s="20">
        <f t="shared" si="27"/>
        <v>11</v>
      </c>
      <c r="CT27" s="20">
        <f t="shared" si="27"/>
        <v>55</v>
      </c>
      <c r="CU27" s="20">
        <f t="shared" si="27"/>
        <v>19</v>
      </c>
      <c r="CV27" s="20">
        <f t="shared" si="27"/>
        <v>54</v>
      </c>
      <c r="CW27" s="20">
        <f t="shared" si="27"/>
        <v>12</v>
      </c>
      <c r="CX27" s="20">
        <f t="shared" si="27"/>
        <v>19</v>
      </c>
      <c r="CY27" s="20">
        <f t="shared" si="27"/>
        <v>23</v>
      </c>
      <c r="CZ27" s="20">
        <f t="shared" ref="CZ27:DL27" si="28">SUM(CZ22:CZ26)</f>
        <v>65</v>
      </c>
      <c r="DA27" s="20">
        <f t="shared" si="28"/>
        <v>575</v>
      </c>
      <c r="DB27" s="20">
        <f t="shared" si="28"/>
        <v>1538</v>
      </c>
      <c r="DC27" s="20">
        <f t="shared" si="28"/>
        <v>12</v>
      </c>
      <c r="DD27" s="20">
        <f t="shared" si="28"/>
        <v>140</v>
      </c>
      <c r="DE27" s="20">
        <f t="shared" si="28"/>
        <v>93</v>
      </c>
      <c r="DF27" s="20">
        <f t="shared" si="28"/>
        <v>1122</v>
      </c>
      <c r="DG27" s="20">
        <f t="shared" si="28"/>
        <v>1653</v>
      </c>
      <c r="DH27" s="20">
        <f t="shared" si="28"/>
        <v>1874</v>
      </c>
      <c r="DI27" s="20">
        <f t="shared" si="28"/>
        <v>2276</v>
      </c>
      <c r="DJ27" s="20">
        <f t="shared" si="28"/>
        <v>2006</v>
      </c>
      <c r="DK27" s="20">
        <f t="shared" si="28"/>
        <v>2159</v>
      </c>
      <c r="DL27" s="20">
        <f t="shared" si="28"/>
        <v>1752</v>
      </c>
      <c r="DM27" s="20">
        <f t="shared" ref="DM27:EA27" si="29">SUM(DM22:DM26)</f>
        <v>2344</v>
      </c>
      <c r="DN27" s="20">
        <f t="shared" si="29"/>
        <v>2831</v>
      </c>
      <c r="DO27" s="20">
        <f t="shared" si="29"/>
        <v>18262</v>
      </c>
      <c r="DP27" s="20">
        <f t="shared" si="29"/>
        <v>2492</v>
      </c>
      <c r="DQ27" s="20">
        <f t="shared" si="29"/>
        <v>1741</v>
      </c>
      <c r="DR27" s="20">
        <f t="shared" si="29"/>
        <v>1560</v>
      </c>
      <c r="DS27" s="20">
        <f t="shared" si="29"/>
        <v>508</v>
      </c>
      <c r="DT27" s="20">
        <f t="shared" si="29"/>
        <v>1</v>
      </c>
      <c r="DU27" s="20">
        <f t="shared" si="29"/>
        <v>1</v>
      </c>
      <c r="DV27" s="20">
        <f t="shared" si="29"/>
        <v>0</v>
      </c>
      <c r="DW27" s="20">
        <f t="shared" si="29"/>
        <v>0</v>
      </c>
      <c r="DX27" s="20">
        <f t="shared" si="29"/>
        <v>0</v>
      </c>
      <c r="DY27" s="20">
        <f t="shared" si="29"/>
        <v>221</v>
      </c>
      <c r="DZ27" s="20">
        <f t="shared" si="29"/>
        <v>557</v>
      </c>
      <c r="EA27" s="20">
        <f t="shared" si="29"/>
        <v>855</v>
      </c>
      <c r="EB27" s="20">
        <f t="shared" si="19"/>
        <v>7936</v>
      </c>
      <c r="EC27" s="20">
        <f t="shared" ref="EC27:EN27" si="30">SUM(EC22:EC26)</f>
        <v>940</v>
      </c>
      <c r="ED27" s="20">
        <f t="shared" si="30"/>
        <v>755</v>
      </c>
      <c r="EE27" s="20">
        <f t="shared" si="30"/>
        <v>694</v>
      </c>
      <c r="EF27" s="20">
        <f t="shared" si="30"/>
        <v>121</v>
      </c>
      <c r="EG27" s="20">
        <f t="shared" si="30"/>
        <v>0</v>
      </c>
      <c r="EH27" s="20">
        <f t="shared" si="30"/>
        <v>14</v>
      </c>
      <c r="EI27" s="20">
        <f t="shared" si="30"/>
        <v>213</v>
      </c>
      <c r="EJ27" s="20">
        <f t="shared" si="30"/>
        <v>524</v>
      </c>
      <c r="EK27" s="20">
        <f t="shared" si="30"/>
        <v>628</v>
      </c>
      <c r="EL27" s="20">
        <f t="shared" si="30"/>
        <v>962</v>
      </c>
      <c r="EM27" s="20">
        <f t="shared" si="30"/>
        <v>1050</v>
      </c>
      <c r="EN27" s="20">
        <f t="shared" si="30"/>
        <v>2301</v>
      </c>
      <c r="EO27" s="20">
        <f t="shared" si="20"/>
        <v>8202</v>
      </c>
      <c r="EP27" s="20">
        <f t="shared" ref="EP27:FA27" si="31">SUM(EP22:EP26)</f>
        <v>2896</v>
      </c>
      <c r="EQ27" s="20">
        <f>SUM(EQ22:EQ26)</f>
        <v>2524</v>
      </c>
      <c r="ER27" s="20">
        <f t="shared" si="31"/>
        <v>1994</v>
      </c>
      <c r="ES27" s="20">
        <f t="shared" si="31"/>
        <v>2602</v>
      </c>
      <c r="ET27" s="20">
        <f t="shared" si="31"/>
        <v>1860</v>
      </c>
      <c r="EU27" s="20">
        <f t="shared" si="31"/>
        <v>1517</v>
      </c>
      <c r="EV27" s="20">
        <f t="shared" si="31"/>
        <v>1915</v>
      </c>
      <c r="EW27" s="20">
        <f t="shared" si="31"/>
        <v>1986</v>
      </c>
      <c r="EX27" s="20">
        <f t="shared" si="31"/>
        <v>2000</v>
      </c>
      <c r="EY27" s="20">
        <f t="shared" si="31"/>
        <v>1801</v>
      </c>
      <c r="EZ27" s="20">
        <f t="shared" si="31"/>
        <v>1250</v>
      </c>
      <c r="FA27" s="20">
        <f t="shared" si="31"/>
        <v>1264</v>
      </c>
      <c r="FB27" s="20">
        <f t="shared" si="21"/>
        <v>23609</v>
      </c>
      <c r="FC27" s="20">
        <f>SUM(FC22:FC26)</f>
        <v>917</v>
      </c>
      <c r="FD27" s="20">
        <f>SUM(FD22:FD26)</f>
        <v>1801</v>
      </c>
      <c r="FE27" s="20">
        <f t="shared" ref="FE27:FN27" si="32">SUM(FE22:FE26)</f>
        <v>262</v>
      </c>
      <c r="FF27" s="20">
        <f t="shared" si="32"/>
        <v>149</v>
      </c>
      <c r="FG27" s="20">
        <f t="shared" si="32"/>
        <v>147</v>
      </c>
      <c r="FH27" s="20">
        <f t="shared" si="32"/>
        <v>257</v>
      </c>
      <c r="FI27" s="20">
        <f t="shared" si="32"/>
        <v>18</v>
      </c>
      <c r="FJ27" s="20">
        <f t="shared" si="32"/>
        <v>61</v>
      </c>
      <c r="FK27" s="20">
        <f t="shared" si="32"/>
        <v>2</v>
      </c>
      <c r="FL27" s="20">
        <f t="shared" si="32"/>
        <v>11</v>
      </c>
      <c r="FM27" s="20">
        <f t="shared" si="32"/>
        <v>19</v>
      </c>
      <c r="FN27" s="20">
        <f t="shared" si="32"/>
        <v>9</v>
      </c>
      <c r="FO27" s="20">
        <f t="shared" si="22"/>
        <v>3653</v>
      </c>
      <c r="FP27" s="20">
        <f>SUM(FP22:FP26)</f>
        <v>0</v>
      </c>
      <c r="FQ27" s="20">
        <f>SUM(FQ22:FQ26)</f>
        <v>162</v>
      </c>
      <c r="FR27" s="20">
        <f t="shared" ref="FR27:GA27" si="33">SUM(FR22:FR26)</f>
        <v>17</v>
      </c>
      <c r="FS27" s="20">
        <f t="shared" si="33"/>
        <v>1</v>
      </c>
      <c r="FT27" s="20">
        <f t="shared" si="33"/>
        <v>2</v>
      </c>
      <c r="FU27" s="20">
        <f t="shared" si="33"/>
        <v>21</v>
      </c>
      <c r="FV27" s="20">
        <f t="shared" si="33"/>
        <v>2</v>
      </c>
      <c r="FW27" s="20">
        <f t="shared" si="33"/>
        <v>29</v>
      </c>
      <c r="FX27" s="20">
        <f t="shared" si="33"/>
        <v>5</v>
      </c>
      <c r="FY27" s="20">
        <f t="shared" si="33"/>
        <v>0</v>
      </c>
      <c r="FZ27" s="20">
        <f t="shared" si="33"/>
        <v>0</v>
      </c>
      <c r="GA27" s="20">
        <f t="shared" si="33"/>
        <v>0</v>
      </c>
      <c r="GB27" s="20">
        <f t="shared" si="23"/>
        <v>239</v>
      </c>
    </row>
    <row r="28" spans="1:184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84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84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84" ht="4.5" customHeight="1">
      <c r="A31" s="15"/>
      <c r="B31" s="15"/>
    </row>
    <row r="32" spans="1:184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84" ht="15.95" customHeight="1">
      <c r="A33" s="15"/>
      <c r="B33" s="15"/>
    </row>
    <row r="34" spans="1:184" ht="15.95" customHeight="1">
      <c r="A34" s="78" t="s">
        <v>45</v>
      </c>
      <c r="B34" s="22"/>
      <c r="C34" s="74">
        <v>2011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6" t="s">
        <v>56</v>
      </c>
      <c r="P34" s="74">
        <v>2012</v>
      </c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6" t="s">
        <v>57</v>
      </c>
      <c r="AC34" s="74">
        <v>2013</v>
      </c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6" t="s">
        <v>58</v>
      </c>
      <c r="AP34" s="74">
        <v>2014</v>
      </c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6" t="s">
        <v>59</v>
      </c>
      <c r="BC34" s="74">
        <v>2015</v>
      </c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6" t="s">
        <v>60</v>
      </c>
      <c r="BP34" s="74">
        <v>2016</v>
      </c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5" t="s">
        <v>61</v>
      </c>
      <c r="CC34" s="74">
        <v>2017</v>
      </c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5" t="s">
        <v>62</v>
      </c>
      <c r="CP34" s="74">
        <v>2018</v>
      </c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5" t="s">
        <v>63</v>
      </c>
      <c r="DC34" s="74">
        <v>2019</v>
      </c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5" t="s">
        <v>64</v>
      </c>
      <c r="DP34" s="74">
        <v>2020</v>
      </c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5" t="s">
        <v>65</v>
      </c>
      <c r="EC34" s="74">
        <v>2021</v>
      </c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5" t="s">
        <v>66</v>
      </c>
      <c r="EP34" s="74">
        <v>2022</v>
      </c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5" t="s">
        <v>67</v>
      </c>
      <c r="FC34" s="74">
        <v>2023</v>
      </c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5" t="s">
        <v>68</v>
      </c>
      <c r="FP34" s="74">
        <v>2024</v>
      </c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5" t="s">
        <v>138</v>
      </c>
    </row>
    <row r="35" spans="1:184" ht="15.95" customHeight="1">
      <c r="A35" s="79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7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7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7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7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7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5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5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5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5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5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5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5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5"/>
      <c r="FP35" s="16" t="s">
        <v>69</v>
      </c>
      <c r="FQ35" s="16" t="s">
        <v>70</v>
      </c>
      <c r="FR35" s="16" t="s">
        <v>71</v>
      </c>
      <c r="FS35" s="16" t="s">
        <v>72</v>
      </c>
      <c r="FT35" s="16" t="s">
        <v>73</v>
      </c>
      <c r="FU35" s="16" t="s">
        <v>74</v>
      </c>
      <c r="FV35" s="16" t="s">
        <v>75</v>
      </c>
      <c r="FW35" s="16" t="s">
        <v>76</v>
      </c>
      <c r="FX35" s="16" t="s">
        <v>77</v>
      </c>
      <c r="FY35" s="16" t="s">
        <v>78</v>
      </c>
      <c r="FZ35" s="16" t="s">
        <v>79</v>
      </c>
      <c r="GA35" s="16" t="s">
        <v>80</v>
      </c>
      <c r="GB35" s="75"/>
    </row>
    <row r="36" spans="1:184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4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5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6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37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>
        <v>189085.52000000005</v>
      </c>
      <c r="FU36" s="18">
        <v>151080</v>
      </c>
      <c r="FV36" s="18">
        <v>252259.15000000002</v>
      </c>
      <c r="FW36" s="18">
        <v>359215.08999999997</v>
      </c>
      <c r="FX36" s="18">
        <v>389780.85</v>
      </c>
      <c r="FY36" s="18"/>
      <c r="FZ36" s="18"/>
      <c r="GA36" s="18"/>
      <c r="GB36" s="18">
        <f t="shared" ref="GB36:GB41" si="38">SUM(FP36:GA36)</f>
        <v>1975453.38</v>
      </c>
    </row>
    <row r="37" spans="1:184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4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5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6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37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>
        <v>15751.639999999996</v>
      </c>
      <c r="FU37" s="18">
        <v>13375.149999999998</v>
      </c>
      <c r="FV37" s="18">
        <v>17980.120000000003</v>
      </c>
      <c r="FW37" s="18">
        <v>14748.839999999998</v>
      </c>
      <c r="FX37" s="18">
        <v>16749.839999999997</v>
      </c>
      <c r="FY37" s="18"/>
      <c r="FZ37" s="18"/>
      <c r="GA37" s="18"/>
      <c r="GB37" s="18">
        <f t="shared" si="38"/>
        <v>132656.31999999998</v>
      </c>
    </row>
    <row r="38" spans="1:184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6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37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>
        <v>52849.359999999986</v>
      </c>
      <c r="FU38" s="18">
        <v>45672.060000000012</v>
      </c>
      <c r="FV38" s="18">
        <v>46753.009999999995</v>
      </c>
      <c r="FW38" s="18">
        <v>45828.5</v>
      </c>
      <c r="FX38" s="18">
        <v>48453.639999999985</v>
      </c>
      <c r="FY38" s="18"/>
      <c r="FZ38" s="18"/>
      <c r="GA38" s="18"/>
      <c r="GB38" s="18">
        <f t="shared" si="38"/>
        <v>436849.87</v>
      </c>
    </row>
    <row r="39" spans="1:184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6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37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>
        <v>64991.409999999982</v>
      </c>
      <c r="FU39" s="18">
        <v>63839.270000000011</v>
      </c>
      <c r="FV39" s="18">
        <v>79257.660000000018</v>
      </c>
      <c r="FW39" s="18">
        <v>73360.69</v>
      </c>
      <c r="FX39" s="18">
        <v>69139.09</v>
      </c>
      <c r="FY39" s="18"/>
      <c r="FZ39" s="18"/>
      <c r="GA39" s="18"/>
      <c r="GB39" s="18">
        <f t="shared" si="38"/>
        <v>570543.84</v>
      </c>
    </row>
    <row r="40" spans="1:184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6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37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>
        <v>70064.400000000023</v>
      </c>
      <c r="FU40" s="18">
        <v>61866.030000000013</v>
      </c>
      <c r="FV40" s="18">
        <v>71929.709999999992</v>
      </c>
      <c r="FW40" s="18">
        <v>59571.439999999988</v>
      </c>
      <c r="FX40" s="18">
        <v>55722.869999999995</v>
      </c>
      <c r="FY40" s="18"/>
      <c r="FZ40" s="18"/>
      <c r="GA40" s="18"/>
      <c r="GB40" s="18">
        <f t="shared" si="38"/>
        <v>584602.35</v>
      </c>
    </row>
    <row r="41" spans="1:184" ht="15.95" customHeight="1">
      <c r="A41" s="19" t="s">
        <v>86</v>
      </c>
      <c r="B41" s="19"/>
      <c r="C41" s="20">
        <f t="shared" ref="C41:BS41" si="39">SUM(C36:C40)</f>
        <v>384358.26</v>
      </c>
      <c r="D41" s="20">
        <f t="shared" si="39"/>
        <v>446161.821</v>
      </c>
      <c r="E41" s="20">
        <f t="shared" si="39"/>
        <v>490077.23</v>
      </c>
      <c r="F41" s="20">
        <f t="shared" si="39"/>
        <v>448189.55599999998</v>
      </c>
      <c r="G41" s="20">
        <f t="shared" si="39"/>
        <v>499951.80000000005</v>
      </c>
      <c r="H41" s="20">
        <f t="shared" si="39"/>
        <v>460609.87299999996</v>
      </c>
      <c r="I41" s="20">
        <f t="shared" si="39"/>
        <v>471859.73000000004</v>
      </c>
      <c r="J41" s="20">
        <f t="shared" si="39"/>
        <v>485234.3499999998</v>
      </c>
      <c r="K41" s="20">
        <f t="shared" si="39"/>
        <v>557454.90000000037</v>
      </c>
      <c r="L41" s="20">
        <f t="shared" si="39"/>
        <v>485321.45000000007</v>
      </c>
      <c r="M41" s="20">
        <f t="shared" si="39"/>
        <v>490949.87999999995</v>
      </c>
      <c r="N41" s="20">
        <f t="shared" si="39"/>
        <v>529445</v>
      </c>
      <c r="O41" s="20">
        <f t="shared" si="39"/>
        <v>5749613.8500000006</v>
      </c>
      <c r="P41" s="20">
        <f t="shared" si="39"/>
        <v>426050.23</v>
      </c>
      <c r="Q41" s="20">
        <f t="shared" si="39"/>
        <v>437437.11</v>
      </c>
      <c r="R41" s="20">
        <f t="shared" si="39"/>
        <v>517091.41999999987</v>
      </c>
      <c r="S41" s="20">
        <f t="shared" si="39"/>
        <v>439607.47000000003</v>
      </c>
      <c r="T41" s="20">
        <f t="shared" si="39"/>
        <v>552856.6</v>
      </c>
      <c r="U41" s="20">
        <f t="shared" si="39"/>
        <v>450015.30000000005</v>
      </c>
      <c r="V41" s="20">
        <f t="shared" si="39"/>
        <v>481447.85</v>
      </c>
      <c r="W41" s="20">
        <f t="shared" si="39"/>
        <v>475341.43000000005</v>
      </c>
      <c r="X41" s="20">
        <f t="shared" si="39"/>
        <v>482242.18999999994</v>
      </c>
      <c r="Y41" s="20">
        <f t="shared" si="39"/>
        <v>496971.46999999991</v>
      </c>
      <c r="Z41" s="20">
        <f t="shared" si="39"/>
        <v>493907.63000000012</v>
      </c>
      <c r="AA41" s="20">
        <f t="shared" si="39"/>
        <v>496922.23</v>
      </c>
      <c r="AB41" s="20">
        <f>SUM(AB36:AB40)</f>
        <v>5749890.9300000006</v>
      </c>
      <c r="AC41" s="20">
        <f t="shared" si="39"/>
        <v>436037.04000000015</v>
      </c>
      <c r="AD41" s="20">
        <f t="shared" si="39"/>
        <v>421817.28999999992</v>
      </c>
      <c r="AE41" s="20">
        <f t="shared" si="39"/>
        <v>476222.10599999991</v>
      </c>
      <c r="AF41" s="20">
        <f t="shared" si="39"/>
        <v>517133.94000000006</v>
      </c>
      <c r="AG41" s="20">
        <f t="shared" si="39"/>
        <v>527639.18999999983</v>
      </c>
      <c r="AH41" s="20">
        <f t="shared" si="39"/>
        <v>511065.43999999994</v>
      </c>
      <c r="AI41" s="20">
        <f t="shared" si="39"/>
        <v>499361.44999999995</v>
      </c>
      <c r="AJ41" s="20">
        <f t="shared" si="39"/>
        <v>496125.72</v>
      </c>
      <c r="AK41" s="20">
        <f t="shared" si="39"/>
        <v>521393.87</v>
      </c>
      <c r="AL41" s="20">
        <f t="shared" si="39"/>
        <v>545433.38</v>
      </c>
      <c r="AM41" s="20">
        <f t="shared" si="39"/>
        <v>539060.00000000012</v>
      </c>
      <c r="AN41" s="20">
        <f t="shared" si="39"/>
        <v>517983.12999999971</v>
      </c>
      <c r="AO41" s="20">
        <f t="shared" si="39"/>
        <v>6009272.5559999999</v>
      </c>
      <c r="AP41" s="20">
        <f t="shared" si="39"/>
        <v>426999.1</v>
      </c>
      <c r="AQ41" s="20">
        <f t="shared" si="39"/>
        <v>413196.07999999973</v>
      </c>
      <c r="AR41" s="20">
        <f t="shared" si="39"/>
        <v>483196.35</v>
      </c>
      <c r="AS41" s="20">
        <f t="shared" si="39"/>
        <v>421654.73000000004</v>
      </c>
      <c r="AT41" s="20">
        <f t="shared" si="39"/>
        <v>496015.76999999996</v>
      </c>
      <c r="AU41" s="20">
        <f t="shared" si="39"/>
        <v>443394.58</v>
      </c>
      <c r="AV41" s="20">
        <f t="shared" si="39"/>
        <v>430492.45999999996</v>
      </c>
      <c r="AW41" s="20">
        <f t="shared" si="39"/>
        <v>442523.05</v>
      </c>
      <c r="AX41" s="20">
        <f t="shared" si="39"/>
        <v>459656.28999999986</v>
      </c>
      <c r="AY41" s="20">
        <f t="shared" si="39"/>
        <v>459320.63</v>
      </c>
      <c r="AZ41" s="20">
        <f t="shared" si="39"/>
        <v>462566.81000000006</v>
      </c>
      <c r="BA41" s="20">
        <f t="shared" si="39"/>
        <v>490332.44999999995</v>
      </c>
      <c r="BB41" s="20">
        <f>SUM(BB36:BB40)</f>
        <v>5429348.3000000007</v>
      </c>
      <c r="BC41" s="20">
        <f t="shared" si="39"/>
        <v>415500.77999999991</v>
      </c>
      <c r="BD41" s="20">
        <f t="shared" si="39"/>
        <v>402869.10999999993</v>
      </c>
      <c r="BE41" s="20">
        <f t="shared" si="39"/>
        <v>493067.04000000004</v>
      </c>
      <c r="BF41" s="20">
        <f t="shared" si="39"/>
        <v>438030.6</v>
      </c>
      <c r="BG41" s="20">
        <f t="shared" si="39"/>
        <v>464247.19999999995</v>
      </c>
      <c r="BH41" s="20">
        <f t="shared" si="39"/>
        <v>424113.64999999991</v>
      </c>
      <c r="BI41" s="20">
        <f t="shared" si="39"/>
        <v>422250.14999999985</v>
      </c>
      <c r="BJ41" s="20">
        <f t="shared" si="39"/>
        <v>451600.79999999993</v>
      </c>
      <c r="BK41" s="20">
        <f t="shared" si="39"/>
        <v>447894.56000000017</v>
      </c>
      <c r="BL41" s="20">
        <f t="shared" si="39"/>
        <v>432942.67499999999</v>
      </c>
      <c r="BM41" s="20">
        <f t="shared" si="39"/>
        <v>424827.40250000008</v>
      </c>
      <c r="BN41" s="20">
        <f t="shared" si="39"/>
        <v>417498.21999999986</v>
      </c>
      <c r="BO41" s="20">
        <f t="shared" si="39"/>
        <v>5234842.1874999991</v>
      </c>
      <c r="BP41" s="20">
        <f t="shared" si="39"/>
        <v>384014.08999999997</v>
      </c>
      <c r="BQ41" s="20">
        <f t="shared" si="39"/>
        <v>369662.87</v>
      </c>
      <c r="BR41" s="20">
        <f t="shared" si="39"/>
        <v>393429.06799999997</v>
      </c>
      <c r="BS41" s="20">
        <f t="shared" si="39"/>
        <v>421198.2099999999</v>
      </c>
      <c r="BT41" s="20">
        <f t="shared" ref="BT41:BY41" si="40">SUM(BT36:BT40)</f>
        <v>427081.34</v>
      </c>
      <c r="BU41" s="20">
        <f t="shared" si="40"/>
        <v>424809.68499999982</v>
      </c>
      <c r="BV41" s="20">
        <f t="shared" si="40"/>
        <v>404012.12</v>
      </c>
      <c r="BW41" s="20">
        <f t="shared" si="40"/>
        <v>392974.55000000005</v>
      </c>
      <c r="BX41" s="20">
        <f t="shared" si="40"/>
        <v>426049.18</v>
      </c>
      <c r="BY41" s="20">
        <f t="shared" si="40"/>
        <v>421515.13</v>
      </c>
      <c r="BZ41" s="20">
        <f t="shared" ref="BZ41:CL41" si="41">SUM(BZ36:BZ40)</f>
        <v>433588.48999999987</v>
      </c>
      <c r="CA41" s="20">
        <f t="shared" si="41"/>
        <v>480725.64999999997</v>
      </c>
      <c r="CB41" s="20">
        <f t="shared" si="41"/>
        <v>4979060.3829999994</v>
      </c>
      <c r="CC41" s="20">
        <f t="shared" si="41"/>
        <v>359439.22</v>
      </c>
      <c r="CD41" s="20">
        <f t="shared" si="41"/>
        <v>361078.29599999997</v>
      </c>
      <c r="CE41" s="20">
        <f t="shared" si="41"/>
        <v>414311.79999999987</v>
      </c>
      <c r="CF41" s="20">
        <f t="shared" si="41"/>
        <v>363680.86</v>
      </c>
      <c r="CG41" s="20">
        <f t="shared" si="41"/>
        <v>429026.87000000011</v>
      </c>
      <c r="CH41" s="20">
        <f t="shared" si="41"/>
        <v>380837.94999999995</v>
      </c>
      <c r="CI41" s="20">
        <f t="shared" si="41"/>
        <v>489259.41</v>
      </c>
      <c r="CJ41" s="20">
        <f t="shared" si="41"/>
        <v>461706.81999999995</v>
      </c>
      <c r="CK41" s="20">
        <f t="shared" si="41"/>
        <v>443371.79899999994</v>
      </c>
      <c r="CL41" s="20">
        <f t="shared" si="41"/>
        <v>413963.60000000003</v>
      </c>
      <c r="CM41" s="20">
        <f t="shared" ref="CM41:CY41" si="42">SUM(CM36:CM40)</f>
        <v>427651.66500000004</v>
      </c>
      <c r="CN41" s="20">
        <f t="shared" si="42"/>
        <v>473990.7900000001</v>
      </c>
      <c r="CO41" s="20">
        <f t="shared" si="42"/>
        <v>5018319.08</v>
      </c>
      <c r="CP41" s="20">
        <f t="shared" si="42"/>
        <v>387378.36000000004</v>
      </c>
      <c r="CQ41" s="20">
        <f t="shared" si="42"/>
        <v>371150.29999999993</v>
      </c>
      <c r="CR41" s="20">
        <f t="shared" si="42"/>
        <v>406184.84</v>
      </c>
      <c r="CS41" s="20">
        <f t="shared" si="42"/>
        <v>383820.90999999992</v>
      </c>
      <c r="CT41" s="20">
        <f t="shared" si="42"/>
        <v>407524.08999999985</v>
      </c>
      <c r="CU41" s="20">
        <f t="shared" si="42"/>
        <v>402249.06799999997</v>
      </c>
      <c r="CV41" s="20">
        <f t="shared" si="42"/>
        <v>405885.43999999994</v>
      </c>
      <c r="CW41" s="20">
        <f t="shared" si="42"/>
        <v>428426.74000000005</v>
      </c>
      <c r="CX41" s="20">
        <f t="shared" si="42"/>
        <v>410146.11000000004</v>
      </c>
      <c r="CY41" s="20">
        <f t="shared" si="42"/>
        <v>416149.68999999994</v>
      </c>
      <c r="CZ41" s="20">
        <f t="shared" ref="CZ41:DL41" si="43">SUM(CZ36:CZ40)</f>
        <v>413964.01999999996</v>
      </c>
      <c r="DA41" s="20">
        <f t="shared" si="43"/>
        <v>433638.80999999994</v>
      </c>
      <c r="DB41" s="20">
        <f t="shared" si="43"/>
        <v>4866518.3780000005</v>
      </c>
      <c r="DC41" s="20">
        <f t="shared" si="43"/>
        <v>369527.28999999992</v>
      </c>
      <c r="DD41" s="20">
        <f t="shared" si="43"/>
        <v>417594.55</v>
      </c>
      <c r="DE41" s="20">
        <f t="shared" si="43"/>
        <v>403528.99999999994</v>
      </c>
      <c r="DF41" s="20">
        <f t="shared" si="43"/>
        <v>388508.60000000003</v>
      </c>
      <c r="DG41" s="20">
        <f t="shared" si="43"/>
        <v>406788.6999999999</v>
      </c>
      <c r="DH41" s="20">
        <f t="shared" si="43"/>
        <v>361290.97999999986</v>
      </c>
      <c r="DI41" s="20">
        <f t="shared" si="43"/>
        <v>437512.81999999989</v>
      </c>
      <c r="DJ41" s="20">
        <f t="shared" si="43"/>
        <v>539959.65</v>
      </c>
      <c r="DK41" s="20">
        <f t="shared" si="43"/>
        <v>431339.10700000002</v>
      </c>
      <c r="DL41" s="20">
        <f t="shared" si="43"/>
        <v>445567.1100000001</v>
      </c>
      <c r="DM41" s="20">
        <f t="shared" ref="DM41:EA41" si="44">SUM(DM36:DM40)</f>
        <v>438275.24999999994</v>
      </c>
      <c r="DN41" s="20">
        <f t="shared" si="44"/>
        <v>508667.79999999987</v>
      </c>
      <c r="DO41" s="20">
        <f t="shared" si="44"/>
        <v>5148560.8569999998</v>
      </c>
      <c r="DP41" s="20">
        <f t="shared" si="44"/>
        <v>406097.32000000007</v>
      </c>
      <c r="DQ41" s="20">
        <f t="shared" si="44"/>
        <v>417922.03000000009</v>
      </c>
      <c r="DR41" s="20">
        <f t="shared" si="44"/>
        <v>227133.92999999996</v>
      </c>
      <c r="DS41" s="20">
        <f t="shared" si="44"/>
        <v>42338.86</v>
      </c>
      <c r="DT41" s="20">
        <f t="shared" si="44"/>
        <v>47204.299999999996</v>
      </c>
      <c r="DU41" s="20">
        <f t="shared" si="44"/>
        <v>32975.519999999997</v>
      </c>
      <c r="DV41" s="20">
        <f t="shared" si="44"/>
        <v>53653.279999999999</v>
      </c>
      <c r="DW41" s="20">
        <f t="shared" si="44"/>
        <v>56260.229999999996</v>
      </c>
      <c r="DX41" s="20">
        <f t="shared" si="44"/>
        <v>68077.33</v>
      </c>
      <c r="DY41" s="20">
        <f t="shared" si="44"/>
        <v>153624.4</v>
      </c>
      <c r="DZ41" s="20">
        <f t="shared" si="44"/>
        <v>176758.6</v>
      </c>
      <c r="EA41" s="20">
        <f t="shared" si="44"/>
        <v>387154.34999999986</v>
      </c>
      <c r="EB41" s="20">
        <f t="shared" si="34"/>
        <v>2069200.1500000001</v>
      </c>
      <c r="EC41" s="20">
        <f t="shared" ref="EC41:EN41" si="45">SUM(EC36:EC40)</f>
        <v>205929</v>
      </c>
      <c r="ED41" s="20">
        <f t="shared" si="45"/>
        <v>203350.8</v>
      </c>
      <c r="EE41" s="20">
        <f t="shared" si="45"/>
        <v>287222.31</v>
      </c>
      <c r="EF41" s="20">
        <f t="shared" si="45"/>
        <v>205598.93</v>
      </c>
      <c r="EG41" s="20">
        <f t="shared" si="45"/>
        <v>243316.34999999998</v>
      </c>
      <c r="EH41" s="20">
        <f t="shared" si="45"/>
        <v>207196.13</v>
      </c>
      <c r="EI41" s="20">
        <f t="shared" si="45"/>
        <v>246032.3</v>
      </c>
      <c r="EJ41" s="20">
        <f t="shared" si="45"/>
        <v>268148.77</v>
      </c>
      <c r="EK41" s="20">
        <f t="shared" si="45"/>
        <v>305641.76000000013</v>
      </c>
      <c r="EL41" s="20">
        <f t="shared" si="45"/>
        <v>318566.35000000009</v>
      </c>
      <c r="EM41" s="20">
        <f t="shared" si="45"/>
        <v>319747.5</v>
      </c>
      <c r="EN41" s="20">
        <f t="shared" si="45"/>
        <v>370059.27000000014</v>
      </c>
      <c r="EO41" s="20">
        <f t="shared" si="35"/>
        <v>3180809.47</v>
      </c>
      <c r="EP41" s="20">
        <f t="shared" ref="EP41:FA41" si="46">SUM(EP36:EP40)</f>
        <v>259421.52999999994</v>
      </c>
      <c r="EQ41" s="20">
        <f t="shared" si="46"/>
        <v>275162.35000000003</v>
      </c>
      <c r="ER41" s="20">
        <f t="shared" si="46"/>
        <v>308340</v>
      </c>
      <c r="ES41" s="20">
        <f t="shared" si="46"/>
        <v>387652.39999999991</v>
      </c>
      <c r="ET41" s="20">
        <f t="shared" si="46"/>
        <v>305321.23</v>
      </c>
      <c r="EU41" s="20">
        <f t="shared" si="46"/>
        <v>263890.63000000006</v>
      </c>
      <c r="EV41" s="20">
        <f t="shared" si="46"/>
        <v>336677.03000000014</v>
      </c>
      <c r="EW41" s="20">
        <f t="shared" si="46"/>
        <v>365383.47000000009</v>
      </c>
      <c r="EX41" s="20">
        <f t="shared" si="46"/>
        <v>355956.78</v>
      </c>
      <c r="EY41" s="20">
        <f t="shared" si="46"/>
        <v>332050.74</v>
      </c>
      <c r="EZ41" s="20">
        <f t="shared" si="46"/>
        <v>340751.17999999988</v>
      </c>
      <c r="FA41" s="20">
        <f t="shared" si="46"/>
        <v>459025.97</v>
      </c>
      <c r="FB41" s="20">
        <f t="shared" si="36"/>
        <v>3989633.3099999996</v>
      </c>
      <c r="FC41" s="20">
        <f t="shared" ref="FC41:FN41" si="47">SUM(FC36:FC40)</f>
        <v>573228.20000000007</v>
      </c>
      <c r="FD41" s="20">
        <f t="shared" si="47"/>
        <v>404339.36000000016</v>
      </c>
      <c r="FE41" s="20">
        <f t="shared" si="47"/>
        <v>322157.19</v>
      </c>
      <c r="FF41" s="20">
        <f t="shared" si="47"/>
        <v>301810.13</v>
      </c>
      <c r="FG41" s="20">
        <f t="shared" si="47"/>
        <v>438543.70999999996</v>
      </c>
      <c r="FH41" s="20">
        <f t="shared" si="47"/>
        <v>417088.49000000005</v>
      </c>
      <c r="FI41" s="20">
        <f t="shared" si="47"/>
        <v>383763</v>
      </c>
      <c r="FJ41" s="20">
        <f t="shared" si="47"/>
        <v>382901.51000000007</v>
      </c>
      <c r="FK41" s="20">
        <f t="shared" si="47"/>
        <v>360264.28000000009</v>
      </c>
      <c r="FL41" s="20">
        <f t="shared" si="47"/>
        <v>360502.37</v>
      </c>
      <c r="FM41" s="20">
        <f t="shared" si="47"/>
        <v>358737.47999999992</v>
      </c>
      <c r="FN41" s="20">
        <f t="shared" si="47"/>
        <v>405694.61000000004</v>
      </c>
      <c r="FO41" s="20">
        <f t="shared" si="37"/>
        <v>4709030.330000001</v>
      </c>
      <c r="FP41" s="20">
        <f t="shared" ref="FP41:GA41" si="48">SUM(FP36:FP40)</f>
        <v>320171.65000000008</v>
      </c>
      <c r="FQ41" s="20">
        <f t="shared" si="48"/>
        <v>323175.28999999992</v>
      </c>
      <c r="FR41" s="20">
        <f t="shared" si="48"/>
        <v>345576.35999999987</v>
      </c>
      <c r="FS41" s="20">
        <f t="shared" si="48"/>
        <v>381857.12</v>
      </c>
      <c r="FT41" s="20">
        <f t="shared" si="48"/>
        <v>392742.33</v>
      </c>
      <c r="FU41" s="20">
        <v>335832.51000000007</v>
      </c>
      <c r="FV41" s="20">
        <f t="shared" si="48"/>
        <v>468179.65</v>
      </c>
      <c r="FW41" s="20">
        <f t="shared" si="48"/>
        <v>552724.55999999994</v>
      </c>
      <c r="FX41" s="20">
        <f t="shared" si="48"/>
        <v>579846.28999999992</v>
      </c>
      <c r="FY41" s="20">
        <f t="shared" si="48"/>
        <v>0</v>
      </c>
      <c r="FZ41" s="20">
        <f t="shared" si="48"/>
        <v>0</v>
      </c>
      <c r="GA41" s="20">
        <f t="shared" si="48"/>
        <v>0</v>
      </c>
      <c r="GB41" s="20">
        <f t="shared" si="38"/>
        <v>3700105.7600000002</v>
      </c>
    </row>
    <row r="42" spans="1:184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84" ht="15.95" customHeight="1">
      <c r="A43" s="15" t="s">
        <v>115</v>
      </c>
      <c r="B43" s="15"/>
    </row>
    <row r="44" spans="1:184" ht="15.95" customHeight="1">
      <c r="A44" s="15"/>
      <c r="B44" s="15"/>
    </row>
    <row r="45" spans="1:184" ht="15.95" customHeight="1">
      <c r="A45" s="78" t="s">
        <v>45</v>
      </c>
      <c r="B45" s="22"/>
      <c r="C45" s="74">
        <v>2011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6" t="s">
        <v>56</v>
      </c>
      <c r="P45" s="74">
        <v>2012</v>
      </c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6" t="s">
        <v>57</v>
      </c>
      <c r="AC45" s="74">
        <v>2013</v>
      </c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6" t="s">
        <v>58</v>
      </c>
      <c r="AP45" s="74">
        <v>2014</v>
      </c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6" t="s">
        <v>59</v>
      </c>
      <c r="BC45" s="74">
        <v>2015</v>
      </c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6" t="s">
        <v>60</v>
      </c>
      <c r="BP45" s="74">
        <v>2016</v>
      </c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5" t="s">
        <v>61</v>
      </c>
      <c r="CC45" s="74">
        <v>2017</v>
      </c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5" t="s">
        <v>62</v>
      </c>
      <c r="CP45" s="74">
        <v>2018</v>
      </c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5" t="s">
        <v>63</v>
      </c>
      <c r="DC45" s="74">
        <v>2019</v>
      </c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5" t="s">
        <v>64</v>
      </c>
      <c r="DP45" s="74">
        <v>2020</v>
      </c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5" t="s">
        <v>65</v>
      </c>
      <c r="EC45" s="74">
        <v>2021</v>
      </c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5" t="s">
        <v>66</v>
      </c>
      <c r="EP45" s="74">
        <v>2022</v>
      </c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5" t="s">
        <v>67</v>
      </c>
      <c r="FC45" s="74">
        <v>2023</v>
      </c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5" t="s">
        <v>68</v>
      </c>
      <c r="FP45" s="74">
        <v>2024</v>
      </c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5" t="s">
        <v>138</v>
      </c>
    </row>
    <row r="46" spans="1:184" ht="15.95" customHeight="1">
      <c r="A46" s="79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7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7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7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7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7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5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5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5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5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5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5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5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5"/>
      <c r="FP46" s="16" t="s">
        <v>69</v>
      </c>
      <c r="FQ46" s="16" t="s">
        <v>70</v>
      </c>
      <c r="FR46" s="16" t="s">
        <v>71</v>
      </c>
      <c r="FS46" s="16" t="s">
        <v>72</v>
      </c>
      <c r="FT46" s="16" t="s">
        <v>73</v>
      </c>
      <c r="FU46" s="16" t="s">
        <v>74</v>
      </c>
      <c r="FV46" s="16" t="s">
        <v>75</v>
      </c>
      <c r="FW46" s="16" t="s">
        <v>76</v>
      </c>
      <c r="FX46" s="16" t="s">
        <v>77</v>
      </c>
      <c r="FY46" s="16" t="s">
        <v>78</v>
      </c>
      <c r="FZ46" s="16" t="s">
        <v>79</v>
      </c>
      <c r="GA46" s="16" t="s">
        <v>80</v>
      </c>
      <c r="GB46" s="75"/>
    </row>
    <row r="47" spans="1:184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9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0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1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2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>
        <v>0</v>
      </c>
      <c r="FW47" s="18">
        <v>0</v>
      </c>
      <c r="FX47" s="18">
        <v>0</v>
      </c>
      <c r="FY47" s="18"/>
      <c r="FZ47" s="18"/>
      <c r="GA47" s="18"/>
      <c r="GB47" s="18">
        <f t="shared" ref="GB47:GB52" si="53">SUM(FP47:GA47)</f>
        <v>0</v>
      </c>
    </row>
    <row r="48" spans="1:184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9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0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1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2"/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>
        <v>0</v>
      </c>
      <c r="FX48" s="18">
        <v>0</v>
      </c>
      <c r="FY48" s="18"/>
      <c r="FZ48" s="18"/>
      <c r="GA48" s="18"/>
      <c r="GB48" s="18">
        <f t="shared" si="53"/>
        <v>0</v>
      </c>
    </row>
    <row r="49" spans="1:184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1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2"/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>
        <v>0</v>
      </c>
      <c r="FY49" s="18"/>
      <c r="FZ49" s="18"/>
      <c r="GA49" s="18"/>
      <c r="GB49" s="18">
        <f t="shared" si="53"/>
        <v>0</v>
      </c>
    </row>
    <row r="50" spans="1:184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1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2"/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>
        <v>0</v>
      </c>
      <c r="FY50" s="18"/>
      <c r="FZ50" s="18"/>
      <c r="GA50" s="18"/>
      <c r="GB50" s="18">
        <f t="shared" si="53"/>
        <v>0</v>
      </c>
    </row>
    <row r="51" spans="1:184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1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2"/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/>
      <c r="FZ51" s="18"/>
      <c r="GA51" s="18"/>
      <c r="GB51" s="18">
        <f t="shared" si="53"/>
        <v>0</v>
      </c>
    </row>
    <row r="52" spans="1:184" ht="15.95" customHeight="1">
      <c r="A52" s="19" t="s">
        <v>86</v>
      </c>
      <c r="B52" s="19"/>
      <c r="C52" s="20">
        <f t="shared" ref="C52:BS52" si="54">SUM(C47:C51)</f>
        <v>0</v>
      </c>
      <c r="D52" s="20">
        <f t="shared" si="54"/>
        <v>0</v>
      </c>
      <c r="E52" s="20">
        <f t="shared" si="54"/>
        <v>0</v>
      </c>
      <c r="F52" s="20">
        <f t="shared" si="54"/>
        <v>0</v>
      </c>
      <c r="G52" s="20">
        <f t="shared" si="54"/>
        <v>0</v>
      </c>
      <c r="H52" s="20">
        <f t="shared" si="54"/>
        <v>0</v>
      </c>
      <c r="I52" s="20">
        <f t="shared" si="54"/>
        <v>0</v>
      </c>
      <c r="J52" s="20">
        <f t="shared" si="54"/>
        <v>0</v>
      </c>
      <c r="K52" s="20">
        <f t="shared" si="54"/>
        <v>0</v>
      </c>
      <c r="L52" s="20">
        <f t="shared" si="54"/>
        <v>0</v>
      </c>
      <c r="M52" s="20">
        <f t="shared" si="54"/>
        <v>0</v>
      </c>
      <c r="N52" s="20">
        <f t="shared" si="54"/>
        <v>0</v>
      </c>
      <c r="O52" s="20">
        <f t="shared" si="54"/>
        <v>0</v>
      </c>
      <c r="P52" s="20">
        <f t="shared" si="54"/>
        <v>0</v>
      </c>
      <c r="Q52" s="20">
        <f t="shared" si="54"/>
        <v>0</v>
      </c>
      <c r="R52" s="20">
        <f t="shared" si="54"/>
        <v>0</v>
      </c>
      <c r="S52" s="20">
        <f t="shared" si="54"/>
        <v>0</v>
      </c>
      <c r="T52" s="20">
        <f t="shared" si="54"/>
        <v>0</v>
      </c>
      <c r="U52" s="20">
        <f t="shared" si="54"/>
        <v>0</v>
      </c>
      <c r="V52" s="20">
        <f t="shared" si="54"/>
        <v>0</v>
      </c>
      <c r="W52" s="20">
        <f t="shared" si="54"/>
        <v>0</v>
      </c>
      <c r="X52" s="20">
        <f t="shared" si="54"/>
        <v>0</v>
      </c>
      <c r="Y52" s="20">
        <f t="shared" si="54"/>
        <v>0</v>
      </c>
      <c r="Z52" s="20">
        <f t="shared" si="54"/>
        <v>0</v>
      </c>
      <c r="AA52" s="20">
        <f t="shared" si="54"/>
        <v>0</v>
      </c>
      <c r="AB52" s="20">
        <f>SUM(AB47:AB51)</f>
        <v>0</v>
      </c>
      <c r="AC52" s="20">
        <f t="shared" si="54"/>
        <v>0</v>
      </c>
      <c r="AD52" s="20">
        <f t="shared" si="54"/>
        <v>0</v>
      </c>
      <c r="AE52" s="20">
        <f t="shared" si="54"/>
        <v>0</v>
      </c>
      <c r="AF52" s="20">
        <f t="shared" si="54"/>
        <v>0</v>
      </c>
      <c r="AG52" s="20">
        <f t="shared" si="54"/>
        <v>0</v>
      </c>
      <c r="AH52" s="20">
        <f t="shared" si="54"/>
        <v>128</v>
      </c>
      <c r="AI52" s="20">
        <f t="shared" si="54"/>
        <v>0</v>
      </c>
      <c r="AJ52" s="20">
        <f t="shared" si="54"/>
        <v>0</v>
      </c>
      <c r="AK52" s="20">
        <f t="shared" si="54"/>
        <v>0</v>
      </c>
      <c r="AL52" s="20">
        <f t="shared" si="54"/>
        <v>0</v>
      </c>
      <c r="AM52" s="20">
        <f t="shared" si="54"/>
        <v>0</v>
      </c>
      <c r="AN52" s="20">
        <f t="shared" si="54"/>
        <v>0</v>
      </c>
      <c r="AO52" s="20">
        <f t="shared" si="54"/>
        <v>128</v>
      </c>
      <c r="AP52" s="20">
        <f t="shared" si="54"/>
        <v>0</v>
      </c>
      <c r="AQ52" s="20">
        <f t="shared" si="54"/>
        <v>0</v>
      </c>
      <c r="AR52" s="20">
        <f t="shared" si="54"/>
        <v>0</v>
      </c>
      <c r="AS52" s="20">
        <f t="shared" si="54"/>
        <v>0</v>
      </c>
      <c r="AT52" s="20">
        <f t="shared" si="54"/>
        <v>0</v>
      </c>
      <c r="AU52" s="20">
        <f t="shared" si="54"/>
        <v>0</v>
      </c>
      <c r="AV52" s="20">
        <f t="shared" si="54"/>
        <v>0</v>
      </c>
      <c r="AW52" s="20">
        <f t="shared" si="54"/>
        <v>0</v>
      </c>
      <c r="AX52" s="20">
        <f t="shared" si="54"/>
        <v>119.8</v>
      </c>
      <c r="AY52" s="20">
        <f t="shared" si="54"/>
        <v>0</v>
      </c>
      <c r="AZ52" s="20">
        <f t="shared" si="54"/>
        <v>0</v>
      </c>
      <c r="BA52" s="20">
        <f t="shared" si="54"/>
        <v>0</v>
      </c>
      <c r="BB52" s="20">
        <f>SUM(BB47:BB51)</f>
        <v>119.8</v>
      </c>
      <c r="BC52" s="20">
        <f t="shared" si="54"/>
        <v>0</v>
      </c>
      <c r="BD52" s="20">
        <f t="shared" si="54"/>
        <v>0</v>
      </c>
      <c r="BE52" s="20">
        <f t="shared" si="54"/>
        <v>0</v>
      </c>
      <c r="BF52" s="20">
        <f t="shared" si="54"/>
        <v>0</v>
      </c>
      <c r="BG52" s="20">
        <f t="shared" si="54"/>
        <v>0</v>
      </c>
      <c r="BH52" s="20">
        <f t="shared" si="54"/>
        <v>0</v>
      </c>
      <c r="BI52" s="20">
        <f t="shared" si="54"/>
        <v>0</v>
      </c>
      <c r="BJ52" s="20">
        <f t="shared" si="54"/>
        <v>0</v>
      </c>
      <c r="BK52" s="20">
        <f t="shared" si="54"/>
        <v>0</v>
      </c>
      <c r="BL52" s="20">
        <f t="shared" si="54"/>
        <v>0</v>
      </c>
      <c r="BM52" s="20">
        <f t="shared" si="54"/>
        <v>0</v>
      </c>
      <c r="BN52" s="20">
        <f t="shared" si="54"/>
        <v>0</v>
      </c>
      <c r="BO52" s="20">
        <f t="shared" si="54"/>
        <v>0</v>
      </c>
      <c r="BP52" s="20">
        <f t="shared" si="54"/>
        <v>0</v>
      </c>
      <c r="BQ52" s="20">
        <f t="shared" si="54"/>
        <v>0</v>
      </c>
      <c r="BR52" s="20">
        <f t="shared" si="54"/>
        <v>0</v>
      </c>
      <c r="BS52" s="20">
        <f t="shared" si="54"/>
        <v>0</v>
      </c>
      <c r="BT52" s="20">
        <f t="shared" ref="BT52:BY52" si="55">SUM(BT47:BT51)</f>
        <v>0</v>
      </c>
      <c r="BU52" s="20">
        <f t="shared" si="55"/>
        <v>0</v>
      </c>
      <c r="BV52" s="20">
        <f t="shared" si="55"/>
        <v>0</v>
      </c>
      <c r="BW52" s="20">
        <f t="shared" si="55"/>
        <v>0</v>
      </c>
      <c r="BX52" s="20">
        <f t="shared" si="55"/>
        <v>0</v>
      </c>
      <c r="BY52" s="20">
        <f t="shared" si="55"/>
        <v>0</v>
      </c>
      <c r="BZ52" s="20">
        <f t="shared" ref="BZ52:CL52" si="56">SUM(BZ47:BZ51)</f>
        <v>0</v>
      </c>
      <c r="CA52" s="20">
        <f t="shared" si="56"/>
        <v>0</v>
      </c>
      <c r="CB52" s="20">
        <f t="shared" si="56"/>
        <v>0</v>
      </c>
      <c r="CC52" s="20">
        <f t="shared" si="56"/>
        <v>0</v>
      </c>
      <c r="CD52" s="20">
        <f t="shared" si="56"/>
        <v>0</v>
      </c>
      <c r="CE52" s="20">
        <f t="shared" si="56"/>
        <v>0</v>
      </c>
      <c r="CF52" s="20">
        <f t="shared" si="56"/>
        <v>0</v>
      </c>
      <c r="CG52" s="20">
        <f t="shared" si="56"/>
        <v>0</v>
      </c>
      <c r="CH52" s="20">
        <f t="shared" si="56"/>
        <v>0</v>
      </c>
      <c r="CI52" s="20">
        <f t="shared" si="56"/>
        <v>0</v>
      </c>
      <c r="CJ52" s="20">
        <f t="shared" si="56"/>
        <v>0</v>
      </c>
      <c r="CK52" s="20">
        <f t="shared" si="56"/>
        <v>0</v>
      </c>
      <c r="CL52" s="20">
        <f t="shared" si="56"/>
        <v>0</v>
      </c>
      <c r="CM52" s="20">
        <f t="shared" ref="CM52:CY52" si="57">SUM(CM47:CM51)</f>
        <v>0</v>
      </c>
      <c r="CN52" s="20">
        <f t="shared" si="57"/>
        <v>0</v>
      </c>
      <c r="CO52" s="20">
        <f t="shared" si="57"/>
        <v>0</v>
      </c>
      <c r="CP52" s="20">
        <f t="shared" si="57"/>
        <v>0</v>
      </c>
      <c r="CQ52" s="20">
        <f t="shared" si="57"/>
        <v>0</v>
      </c>
      <c r="CR52" s="20">
        <f t="shared" si="57"/>
        <v>0</v>
      </c>
      <c r="CS52" s="20">
        <f t="shared" si="57"/>
        <v>0</v>
      </c>
      <c r="CT52" s="20">
        <f t="shared" si="57"/>
        <v>0</v>
      </c>
      <c r="CU52" s="20">
        <f t="shared" si="57"/>
        <v>0</v>
      </c>
      <c r="CV52" s="20">
        <f t="shared" si="57"/>
        <v>0</v>
      </c>
      <c r="CW52" s="20">
        <f t="shared" si="57"/>
        <v>0</v>
      </c>
      <c r="CX52" s="20">
        <f t="shared" si="57"/>
        <v>0</v>
      </c>
      <c r="CY52" s="20">
        <f t="shared" si="57"/>
        <v>0</v>
      </c>
      <c r="CZ52" s="20">
        <f>SUM(CZ47:CZ51)</f>
        <v>0</v>
      </c>
      <c r="DA52" s="20">
        <f>SUM(DA47:DA51)</f>
        <v>0</v>
      </c>
      <c r="DB52" s="20">
        <f t="shared" ref="DB52:DL52" si="58">SUM(DB47:DB51)</f>
        <v>0</v>
      </c>
      <c r="DC52" s="20">
        <f t="shared" si="58"/>
        <v>0</v>
      </c>
      <c r="DD52" s="20">
        <f t="shared" si="58"/>
        <v>0</v>
      </c>
      <c r="DE52" s="20">
        <f t="shared" si="58"/>
        <v>0</v>
      </c>
      <c r="DF52" s="20">
        <f t="shared" si="58"/>
        <v>0</v>
      </c>
      <c r="DG52" s="20">
        <f t="shared" si="58"/>
        <v>0</v>
      </c>
      <c r="DH52" s="20">
        <f t="shared" si="58"/>
        <v>0</v>
      </c>
      <c r="DI52" s="20">
        <f t="shared" si="58"/>
        <v>0</v>
      </c>
      <c r="DJ52" s="20">
        <f t="shared" si="58"/>
        <v>0</v>
      </c>
      <c r="DK52" s="20">
        <f t="shared" si="58"/>
        <v>0</v>
      </c>
      <c r="DL52" s="20">
        <f t="shared" si="58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9">SUM(DR47:DR51)</f>
        <v>0</v>
      </c>
      <c r="DS52" s="20">
        <f t="shared" si="59"/>
        <v>0</v>
      </c>
      <c r="DT52" s="20">
        <f t="shared" si="59"/>
        <v>0</v>
      </c>
      <c r="DU52" s="20">
        <f t="shared" si="59"/>
        <v>0</v>
      </c>
      <c r="DV52" s="20">
        <f t="shared" si="59"/>
        <v>0</v>
      </c>
      <c r="DW52" s="20">
        <f t="shared" si="59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9"/>
        <v>0</v>
      </c>
      <c r="EC52" s="20">
        <f t="shared" ref="EC52:EH52" si="60">SUM(EC47:EC51)</f>
        <v>0</v>
      </c>
      <c r="ED52" s="20">
        <f t="shared" si="60"/>
        <v>0</v>
      </c>
      <c r="EE52" s="20">
        <f t="shared" si="60"/>
        <v>0</v>
      </c>
      <c r="EF52" s="20">
        <f t="shared" si="60"/>
        <v>0</v>
      </c>
      <c r="EG52" s="20">
        <f t="shared" si="60"/>
        <v>0</v>
      </c>
      <c r="EH52" s="20">
        <f t="shared" si="60"/>
        <v>0</v>
      </c>
      <c r="EI52" s="20">
        <f t="shared" ref="EI52:EN52" si="61">SUM(EI47:EI51)</f>
        <v>0</v>
      </c>
      <c r="EJ52" s="20">
        <f t="shared" si="61"/>
        <v>0</v>
      </c>
      <c r="EK52" s="20">
        <f t="shared" si="61"/>
        <v>0</v>
      </c>
      <c r="EL52" s="20">
        <f t="shared" si="61"/>
        <v>0</v>
      </c>
      <c r="EM52" s="20">
        <f t="shared" si="61"/>
        <v>0</v>
      </c>
      <c r="EN52" s="20">
        <f t="shared" si="61"/>
        <v>0</v>
      </c>
      <c r="EO52" s="20">
        <f t="shared" si="50"/>
        <v>0</v>
      </c>
      <c r="EP52" s="20">
        <f t="shared" ref="EP52:FA52" si="62">SUM(EP47:EP51)</f>
        <v>0</v>
      </c>
      <c r="EQ52" s="20">
        <f t="shared" si="62"/>
        <v>0</v>
      </c>
      <c r="ER52" s="20">
        <f t="shared" si="62"/>
        <v>0</v>
      </c>
      <c r="ES52" s="20">
        <f t="shared" si="62"/>
        <v>0</v>
      </c>
      <c r="ET52" s="20">
        <f t="shared" si="62"/>
        <v>0</v>
      </c>
      <c r="EU52" s="20">
        <f t="shared" si="62"/>
        <v>0</v>
      </c>
      <c r="EV52" s="20">
        <f t="shared" si="62"/>
        <v>0</v>
      </c>
      <c r="EW52" s="20">
        <f t="shared" si="62"/>
        <v>0</v>
      </c>
      <c r="EX52" s="20">
        <f t="shared" si="62"/>
        <v>0</v>
      </c>
      <c r="EY52" s="20">
        <f t="shared" si="62"/>
        <v>0</v>
      </c>
      <c r="EZ52" s="20">
        <f t="shared" si="62"/>
        <v>0</v>
      </c>
      <c r="FA52" s="20">
        <f t="shared" si="62"/>
        <v>0</v>
      </c>
      <c r="FB52" s="20">
        <f t="shared" si="51"/>
        <v>0</v>
      </c>
      <c r="FC52" s="20">
        <f t="shared" ref="FC52:FN52" si="63">SUM(FC47:FC51)</f>
        <v>0</v>
      </c>
      <c r="FD52" s="20">
        <f t="shared" si="63"/>
        <v>0</v>
      </c>
      <c r="FE52" s="20">
        <f t="shared" si="63"/>
        <v>0</v>
      </c>
      <c r="FF52" s="20">
        <f t="shared" si="63"/>
        <v>0</v>
      </c>
      <c r="FG52" s="20">
        <f t="shared" si="63"/>
        <v>0</v>
      </c>
      <c r="FH52" s="20">
        <f t="shared" si="63"/>
        <v>0</v>
      </c>
      <c r="FI52" s="20">
        <f t="shared" si="63"/>
        <v>0</v>
      </c>
      <c r="FJ52" s="20">
        <f t="shared" si="63"/>
        <v>0</v>
      </c>
      <c r="FK52" s="20">
        <f t="shared" si="63"/>
        <v>0</v>
      </c>
      <c r="FL52" s="20">
        <f t="shared" si="63"/>
        <v>0</v>
      </c>
      <c r="FM52" s="20">
        <f t="shared" si="63"/>
        <v>0</v>
      </c>
      <c r="FN52" s="20">
        <f t="shared" si="63"/>
        <v>0</v>
      </c>
      <c r="FO52" s="20">
        <f t="shared" si="52"/>
        <v>0</v>
      </c>
      <c r="FP52" s="20">
        <f t="shared" ref="FP52:GA52" si="64">SUM(FP47:FP51)</f>
        <v>0</v>
      </c>
      <c r="FQ52" s="20">
        <f t="shared" si="64"/>
        <v>0</v>
      </c>
      <c r="FR52" s="20">
        <f t="shared" si="64"/>
        <v>0</v>
      </c>
      <c r="FS52" s="20">
        <f t="shared" si="64"/>
        <v>0</v>
      </c>
      <c r="FT52" s="20">
        <f t="shared" si="64"/>
        <v>0</v>
      </c>
      <c r="FU52" s="20">
        <f t="shared" ref="FU52" si="65">SUM(FU47:FU51)</f>
        <v>0</v>
      </c>
      <c r="FV52" s="20">
        <f t="shared" si="64"/>
        <v>0</v>
      </c>
      <c r="FW52" s="20">
        <f t="shared" si="64"/>
        <v>0</v>
      </c>
      <c r="FX52" s="20">
        <f t="shared" si="64"/>
        <v>0</v>
      </c>
      <c r="FY52" s="20">
        <f t="shared" si="64"/>
        <v>0</v>
      </c>
      <c r="FZ52" s="20">
        <f t="shared" si="64"/>
        <v>0</v>
      </c>
      <c r="GA52" s="20">
        <f t="shared" si="64"/>
        <v>0</v>
      </c>
      <c r="GB52" s="20">
        <f t="shared" si="53"/>
        <v>0</v>
      </c>
    </row>
    <row r="53" spans="1:184" s="44" customFormat="1" ht="15.95" customHeight="1">
      <c r="A53" s="52"/>
      <c r="B53" s="43"/>
      <c r="C53" s="42">
        <f t="shared" ref="C53:AH53" si="66">+C52/1000</f>
        <v>0</v>
      </c>
      <c r="D53" s="42">
        <f t="shared" si="66"/>
        <v>0</v>
      </c>
      <c r="E53" s="42">
        <f t="shared" si="66"/>
        <v>0</v>
      </c>
      <c r="F53" s="42">
        <f t="shared" si="66"/>
        <v>0</v>
      </c>
      <c r="G53" s="42">
        <f t="shared" si="66"/>
        <v>0</v>
      </c>
      <c r="H53" s="42">
        <f t="shared" si="66"/>
        <v>0</v>
      </c>
      <c r="I53" s="42">
        <f t="shared" si="66"/>
        <v>0</v>
      </c>
      <c r="J53" s="42">
        <f t="shared" si="66"/>
        <v>0</v>
      </c>
      <c r="K53" s="42">
        <f t="shared" si="66"/>
        <v>0</v>
      </c>
      <c r="L53" s="42">
        <f t="shared" si="66"/>
        <v>0</v>
      </c>
      <c r="M53" s="42">
        <f t="shared" si="66"/>
        <v>0</v>
      </c>
      <c r="N53" s="42">
        <f t="shared" si="66"/>
        <v>0</v>
      </c>
      <c r="O53" s="42">
        <f t="shared" si="66"/>
        <v>0</v>
      </c>
      <c r="P53" s="42">
        <f t="shared" si="66"/>
        <v>0</v>
      </c>
      <c r="Q53" s="42">
        <f t="shared" si="66"/>
        <v>0</v>
      </c>
      <c r="R53" s="42">
        <f t="shared" si="66"/>
        <v>0</v>
      </c>
      <c r="S53" s="42">
        <f t="shared" si="66"/>
        <v>0</v>
      </c>
      <c r="T53" s="42">
        <f t="shared" si="66"/>
        <v>0</v>
      </c>
      <c r="U53" s="42">
        <f t="shared" si="66"/>
        <v>0</v>
      </c>
      <c r="V53" s="42">
        <f t="shared" si="66"/>
        <v>0</v>
      </c>
      <c r="W53" s="42">
        <f t="shared" si="66"/>
        <v>0</v>
      </c>
      <c r="X53" s="42">
        <f t="shared" si="66"/>
        <v>0</v>
      </c>
      <c r="Y53" s="42">
        <f t="shared" si="66"/>
        <v>0</v>
      </c>
      <c r="Z53" s="42">
        <f t="shared" si="66"/>
        <v>0</v>
      </c>
      <c r="AA53" s="42">
        <f t="shared" si="66"/>
        <v>0</v>
      </c>
      <c r="AB53" s="42">
        <f t="shared" si="66"/>
        <v>0</v>
      </c>
      <c r="AC53" s="42">
        <f t="shared" si="66"/>
        <v>0</v>
      </c>
      <c r="AD53" s="42">
        <f t="shared" si="66"/>
        <v>0</v>
      </c>
      <c r="AE53" s="42">
        <f t="shared" si="66"/>
        <v>0</v>
      </c>
      <c r="AF53" s="42">
        <f t="shared" si="66"/>
        <v>0</v>
      </c>
      <c r="AG53" s="42">
        <f t="shared" si="66"/>
        <v>0</v>
      </c>
      <c r="AH53" s="42">
        <f t="shared" si="66"/>
        <v>0.128</v>
      </c>
      <c r="AI53" s="42">
        <f t="shared" ref="AI53:BN53" si="67">+AI52/1000</f>
        <v>0</v>
      </c>
      <c r="AJ53" s="42">
        <f t="shared" si="67"/>
        <v>0</v>
      </c>
      <c r="AK53" s="42">
        <f t="shared" si="67"/>
        <v>0</v>
      </c>
      <c r="AL53" s="42">
        <f t="shared" si="67"/>
        <v>0</v>
      </c>
      <c r="AM53" s="42">
        <f t="shared" si="67"/>
        <v>0</v>
      </c>
      <c r="AN53" s="42">
        <f t="shared" si="67"/>
        <v>0</v>
      </c>
      <c r="AO53" s="42">
        <f t="shared" si="67"/>
        <v>0.128</v>
      </c>
      <c r="AP53" s="42">
        <f t="shared" si="67"/>
        <v>0</v>
      </c>
      <c r="AQ53" s="42">
        <f t="shared" si="67"/>
        <v>0</v>
      </c>
      <c r="AR53" s="42">
        <f t="shared" si="67"/>
        <v>0</v>
      </c>
      <c r="AS53" s="42">
        <f t="shared" si="67"/>
        <v>0</v>
      </c>
      <c r="AT53" s="42">
        <f t="shared" si="67"/>
        <v>0</v>
      </c>
      <c r="AU53" s="42">
        <f t="shared" si="67"/>
        <v>0</v>
      </c>
      <c r="AV53" s="42">
        <f t="shared" si="67"/>
        <v>0</v>
      </c>
      <c r="AW53" s="42">
        <f t="shared" si="67"/>
        <v>0</v>
      </c>
      <c r="AX53" s="42">
        <f t="shared" si="67"/>
        <v>0.1198</v>
      </c>
      <c r="AY53" s="42">
        <f t="shared" si="67"/>
        <v>0</v>
      </c>
      <c r="AZ53" s="42">
        <f t="shared" si="67"/>
        <v>0</v>
      </c>
      <c r="BA53" s="42">
        <f t="shared" si="67"/>
        <v>0</v>
      </c>
      <c r="BB53" s="42">
        <f t="shared" si="67"/>
        <v>0.1198</v>
      </c>
      <c r="BC53" s="42">
        <f t="shared" si="67"/>
        <v>0</v>
      </c>
      <c r="BD53" s="42">
        <f t="shared" si="67"/>
        <v>0</v>
      </c>
      <c r="BE53" s="42">
        <f t="shared" si="67"/>
        <v>0</v>
      </c>
      <c r="BF53" s="42">
        <f t="shared" si="67"/>
        <v>0</v>
      </c>
      <c r="BG53" s="42">
        <f t="shared" si="67"/>
        <v>0</v>
      </c>
      <c r="BH53" s="42">
        <f t="shared" si="67"/>
        <v>0</v>
      </c>
      <c r="BI53" s="42">
        <f t="shared" si="67"/>
        <v>0</v>
      </c>
      <c r="BJ53" s="42">
        <f t="shared" si="67"/>
        <v>0</v>
      </c>
      <c r="BK53" s="42">
        <f t="shared" si="67"/>
        <v>0</v>
      </c>
      <c r="BL53" s="42">
        <f t="shared" si="67"/>
        <v>0</v>
      </c>
      <c r="BM53" s="42">
        <f t="shared" si="67"/>
        <v>0</v>
      </c>
      <c r="BN53" s="42">
        <f t="shared" si="67"/>
        <v>0</v>
      </c>
      <c r="BO53" s="42">
        <f t="shared" ref="BO53:BY53" si="68">+BO52/1000</f>
        <v>0</v>
      </c>
      <c r="BP53" s="42">
        <f t="shared" si="68"/>
        <v>0</v>
      </c>
      <c r="BQ53" s="42">
        <f t="shared" si="68"/>
        <v>0</v>
      </c>
      <c r="BR53" s="42">
        <f t="shared" si="68"/>
        <v>0</v>
      </c>
      <c r="BS53" s="42">
        <f t="shared" si="68"/>
        <v>0</v>
      </c>
      <c r="BT53" s="42">
        <f t="shared" si="68"/>
        <v>0</v>
      </c>
      <c r="BU53" s="42">
        <f t="shared" si="68"/>
        <v>0</v>
      </c>
      <c r="BV53" s="42">
        <f t="shared" si="68"/>
        <v>0</v>
      </c>
      <c r="BW53" s="42">
        <f t="shared" si="68"/>
        <v>0</v>
      </c>
      <c r="BX53" s="42">
        <f t="shared" si="68"/>
        <v>0</v>
      </c>
      <c r="BY53" s="42">
        <f t="shared" si="68"/>
        <v>0</v>
      </c>
    </row>
    <row r="54" spans="1:184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84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84" ht="4.5" customHeight="1">
      <c r="A56" s="15"/>
      <c r="B56" s="15"/>
    </row>
    <row r="57" spans="1:184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84" ht="15.95" customHeight="1">
      <c r="A58" s="15"/>
      <c r="B58" s="15"/>
    </row>
    <row r="59" spans="1:184" ht="15.95" customHeight="1">
      <c r="A59" s="78" t="s">
        <v>45</v>
      </c>
      <c r="B59" s="22"/>
      <c r="C59" s="74">
        <v>2011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6" t="s">
        <v>56</v>
      </c>
      <c r="P59" s="74">
        <v>2012</v>
      </c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6" t="s">
        <v>57</v>
      </c>
      <c r="AC59" s="74">
        <v>2013</v>
      </c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6" t="s">
        <v>58</v>
      </c>
      <c r="AP59" s="74">
        <v>2014</v>
      </c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6" t="s">
        <v>59</v>
      </c>
      <c r="BC59" s="74">
        <v>2015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6" t="s">
        <v>60</v>
      </c>
      <c r="BP59" s="74">
        <v>2016</v>
      </c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5" t="s">
        <v>61</v>
      </c>
      <c r="CC59" s="74">
        <v>2017</v>
      </c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5" t="s">
        <v>62</v>
      </c>
      <c r="CP59" s="74">
        <v>2018</v>
      </c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5" t="s">
        <v>63</v>
      </c>
      <c r="DC59" s="74">
        <v>2019</v>
      </c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5" t="s">
        <v>64</v>
      </c>
      <c r="DP59" s="74">
        <v>2020</v>
      </c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5" t="s">
        <v>65</v>
      </c>
      <c r="EC59" s="74">
        <v>2021</v>
      </c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5" t="s">
        <v>66</v>
      </c>
      <c r="EP59" s="74">
        <v>2022</v>
      </c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5" t="s">
        <v>67</v>
      </c>
      <c r="FC59" s="74">
        <v>2023</v>
      </c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5" t="s">
        <v>68</v>
      </c>
      <c r="FP59" s="74">
        <v>2024</v>
      </c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5" t="s">
        <v>138</v>
      </c>
    </row>
    <row r="60" spans="1:184" ht="15.95" customHeight="1">
      <c r="A60" s="79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7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7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7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7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7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5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5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5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5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5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5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5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5"/>
      <c r="FP60" s="16" t="s">
        <v>69</v>
      </c>
      <c r="FQ60" s="16" t="s">
        <v>70</v>
      </c>
      <c r="FR60" s="16" t="s">
        <v>71</v>
      </c>
      <c r="FS60" s="16" t="s">
        <v>72</v>
      </c>
      <c r="FT60" s="16" t="s">
        <v>73</v>
      </c>
      <c r="FU60" s="16" t="s">
        <v>74</v>
      </c>
      <c r="FV60" s="16" t="s">
        <v>75</v>
      </c>
      <c r="FW60" s="16" t="s">
        <v>76</v>
      </c>
      <c r="FX60" s="16" t="s">
        <v>77</v>
      </c>
      <c r="FY60" s="16" t="s">
        <v>78</v>
      </c>
      <c r="FZ60" s="16" t="s">
        <v>79</v>
      </c>
      <c r="GA60" s="16" t="s">
        <v>80</v>
      </c>
      <c r="GB60" s="75"/>
    </row>
    <row r="61" spans="1:184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9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70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71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72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>
        <v>1322</v>
      </c>
      <c r="FU61" s="18">
        <v>1262</v>
      </c>
      <c r="FV61" s="18">
        <v>1418</v>
      </c>
      <c r="FW61" s="18">
        <v>1478</v>
      </c>
      <c r="FX61" s="18">
        <v>1441</v>
      </c>
      <c r="FY61" s="18"/>
      <c r="FZ61" s="18"/>
      <c r="GA61" s="18"/>
      <c r="GB61" s="18">
        <f t="shared" ref="GB61:GB66" si="73">SUM(FP61:GA61)</f>
        <v>11714</v>
      </c>
    </row>
    <row r="62" spans="1:184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9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70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71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72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>
        <v>307</v>
      </c>
      <c r="FU62" s="18">
        <v>367</v>
      </c>
      <c r="FV62" s="18">
        <v>386</v>
      </c>
      <c r="FW62" s="18">
        <v>351</v>
      </c>
      <c r="FX62" s="18">
        <v>329</v>
      </c>
      <c r="FY62" s="18"/>
      <c r="FZ62" s="18"/>
      <c r="GA62" s="18"/>
      <c r="GB62" s="18">
        <f t="shared" si="73"/>
        <v>2864</v>
      </c>
    </row>
    <row r="63" spans="1:184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9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70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71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72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>
        <v>393</v>
      </c>
      <c r="FU63" s="18">
        <v>330</v>
      </c>
      <c r="FV63" s="18">
        <v>350</v>
      </c>
      <c r="FW63" s="18">
        <v>409</v>
      </c>
      <c r="FX63" s="18">
        <v>443</v>
      </c>
      <c r="FY63" s="18"/>
      <c r="FZ63" s="18"/>
      <c r="GA63" s="18"/>
      <c r="GB63" s="18">
        <f t="shared" si="73"/>
        <v>3283</v>
      </c>
    </row>
    <row r="64" spans="1:184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9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70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71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72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>
        <v>252</v>
      </c>
      <c r="FU64" s="18">
        <v>224</v>
      </c>
      <c r="FV64" s="18">
        <v>241</v>
      </c>
      <c r="FW64" s="18">
        <v>236</v>
      </c>
      <c r="FX64" s="18">
        <v>228</v>
      </c>
      <c r="FY64" s="18"/>
      <c r="FZ64" s="18"/>
      <c r="GA64" s="18"/>
      <c r="GB64" s="18">
        <f t="shared" si="73"/>
        <v>2026</v>
      </c>
    </row>
    <row r="65" spans="1:184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9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70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71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72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>
        <v>279</v>
      </c>
      <c r="FU65" s="18">
        <v>256</v>
      </c>
      <c r="FV65" s="18">
        <v>256</v>
      </c>
      <c r="FW65" s="18">
        <v>249</v>
      </c>
      <c r="FX65" s="18">
        <v>306</v>
      </c>
      <c r="FY65" s="18"/>
      <c r="FZ65" s="18"/>
      <c r="GA65" s="18"/>
      <c r="GB65" s="18">
        <f t="shared" si="73"/>
        <v>2568</v>
      </c>
    </row>
    <row r="66" spans="1:184" ht="15.95" customHeight="1">
      <c r="A66" s="19" t="s">
        <v>86</v>
      </c>
      <c r="B66" s="19"/>
      <c r="C66" s="20">
        <f t="shared" ref="C66:BS66" si="74">SUM(C61:C65)</f>
        <v>1880</v>
      </c>
      <c r="D66" s="20">
        <f t="shared" si="74"/>
        <v>2117</v>
      </c>
      <c r="E66" s="20">
        <f t="shared" si="74"/>
        <v>2159</v>
      </c>
      <c r="F66" s="20">
        <f t="shared" si="74"/>
        <v>2207</v>
      </c>
      <c r="G66" s="20">
        <f t="shared" si="74"/>
        <v>2298</v>
      </c>
      <c r="H66" s="20">
        <f t="shared" si="74"/>
        <v>2121</v>
      </c>
      <c r="I66" s="20">
        <f t="shared" si="74"/>
        <v>2102</v>
      </c>
      <c r="J66" s="20">
        <f t="shared" si="74"/>
        <v>2190</v>
      </c>
      <c r="K66" s="20">
        <f t="shared" si="74"/>
        <v>2165</v>
      </c>
      <c r="L66" s="20">
        <f t="shared" si="74"/>
        <v>2309</v>
      </c>
      <c r="M66" s="20">
        <f t="shared" si="74"/>
        <v>2573</v>
      </c>
      <c r="N66" s="20">
        <f t="shared" si="74"/>
        <v>2174</v>
      </c>
      <c r="O66" s="20">
        <f t="shared" si="74"/>
        <v>26295</v>
      </c>
      <c r="P66" s="20">
        <f t="shared" si="74"/>
        <v>2184</v>
      </c>
      <c r="Q66" s="20">
        <f t="shared" si="74"/>
        <v>2176</v>
      </c>
      <c r="R66" s="20">
        <f t="shared" si="74"/>
        <v>2408</v>
      </c>
      <c r="S66" s="20">
        <f t="shared" si="74"/>
        <v>2276</v>
      </c>
      <c r="T66" s="20">
        <f t="shared" si="74"/>
        <v>2410</v>
      </c>
      <c r="U66" s="20">
        <f t="shared" si="74"/>
        <v>2294</v>
      </c>
      <c r="V66" s="20">
        <f t="shared" si="74"/>
        <v>2394</v>
      </c>
      <c r="W66" s="20">
        <f t="shared" si="74"/>
        <v>2690</v>
      </c>
      <c r="X66" s="20">
        <f t="shared" si="74"/>
        <v>2188</v>
      </c>
      <c r="Y66" s="20">
        <f t="shared" si="74"/>
        <v>2336</v>
      </c>
      <c r="Z66" s="20">
        <f t="shared" si="74"/>
        <v>2179</v>
      </c>
      <c r="AA66" s="20">
        <f t="shared" si="74"/>
        <v>2273</v>
      </c>
      <c r="AB66" s="20">
        <f>SUM(AB61:AB65)</f>
        <v>27808</v>
      </c>
      <c r="AC66" s="20">
        <f t="shared" si="74"/>
        <v>2304</v>
      </c>
      <c r="AD66" s="20">
        <f t="shared" si="74"/>
        <v>2032</v>
      </c>
      <c r="AE66" s="20">
        <f t="shared" si="74"/>
        <v>2152</v>
      </c>
      <c r="AF66" s="20">
        <f t="shared" si="74"/>
        <v>2150</v>
      </c>
      <c r="AG66" s="20">
        <f t="shared" si="74"/>
        <v>2269</v>
      </c>
      <c r="AH66" s="20">
        <f t="shared" si="74"/>
        <v>2117</v>
      </c>
      <c r="AI66" s="20">
        <f t="shared" si="74"/>
        <v>2426</v>
      </c>
      <c r="AJ66" s="20">
        <f t="shared" si="74"/>
        <v>2614</v>
      </c>
      <c r="AK66" s="20">
        <f t="shared" si="74"/>
        <v>2621</v>
      </c>
      <c r="AL66" s="20">
        <f t="shared" si="74"/>
        <v>2879</v>
      </c>
      <c r="AM66" s="20">
        <f t="shared" si="74"/>
        <v>2366</v>
      </c>
      <c r="AN66" s="20">
        <f t="shared" si="74"/>
        <v>1961</v>
      </c>
      <c r="AO66" s="20">
        <f t="shared" si="74"/>
        <v>27891</v>
      </c>
      <c r="AP66" s="20">
        <f t="shared" si="74"/>
        <v>2204</v>
      </c>
      <c r="AQ66" s="20">
        <f t="shared" si="74"/>
        <v>2078</v>
      </c>
      <c r="AR66" s="20">
        <f t="shared" si="74"/>
        <v>2240</v>
      </c>
      <c r="AS66" s="20">
        <f t="shared" si="74"/>
        <v>2262</v>
      </c>
      <c r="AT66" s="20">
        <f t="shared" si="74"/>
        <v>2408</v>
      </c>
      <c r="AU66" s="20">
        <f t="shared" si="74"/>
        <v>2206</v>
      </c>
      <c r="AV66" s="20">
        <f t="shared" si="74"/>
        <v>2363</v>
      </c>
      <c r="AW66" s="20">
        <f t="shared" si="74"/>
        <v>2721</v>
      </c>
      <c r="AX66" s="20">
        <f t="shared" si="74"/>
        <v>2389</v>
      </c>
      <c r="AY66" s="20">
        <f t="shared" si="74"/>
        <v>2592</v>
      </c>
      <c r="AZ66" s="20">
        <f t="shared" si="74"/>
        <v>2402</v>
      </c>
      <c r="BA66" s="20">
        <f t="shared" si="74"/>
        <v>2341</v>
      </c>
      <c r="BB66" s="20">
        <f>SUM(BB61:BB65)</f>
        <v>28206</v>
      </c>
      <c r="BC66" s="20">
        <f t="shared" si="74"/>
        <v>2214</v>
      </c>
      <c r="BD66" s="20">
        <f t="shared" si="74"/>
        <v>2048</v>
      </c>
      <c r="BE66" s="20">
        <f t="shared" si="74"/>
        <v>2233</v>
      </c>
      <c r="BF66" s="20">
        <f t="shared" si="74"/>
        <v>2407</v>
      </c>
      <c r="BG66" s="20">
        <f t="shared" si="74"/>
        <v>2567</v>
      </c>
      <c r="BH66" s="20">
        <f t="shared" si="74"/>
        <v>2303</v>
      </c>
      <c r="BI66" s="20">
        <f t="shared" si="74"/>
        <v>2533</v>
      </c>
      <c r="BJ66" s="20">
        <f t="shared" si="74"/>
        <v>2715</v>
      </c>
      <c r="BK66" s="20">
        <f t="shared" si="74"/>
        <v>2586</v>
      </c>
      <c r="BL66" s="20">
        <f t="shared" si="74"/>
        <v>2629</v>
      </c>
      <c r="BM66" s="20">
        <f t="shared" si="74"/>
        <v>2443</v>
      </c>
      <c r="BN66" s="20">
        <f t="shared" si="74"/>
        <v>2507</v>
      </c>
      <c r="BO66" s="20">
        <f t="shared" si="74"/>
        <v>29185</v>
      </c>
      <c r="BP66" s="20">
        <f t="shared" si="74"/>
        <v>2386</v>
      </c>
      <c r="BQ66" s="20">
        <f t="shared" si="74"/>
        <v>2117</v>
      </c>
      <c r="BR66" s="20">
        <f t="shared" si="74"/>
        <v>2381</v>
      </c>
      <c r="BS66" s="20">
        <f t="shared" si="74"/>
        <v>2585</v>
      </c>
      <c r="BT66" s="20">
        <f t="shared" ref="BT66:BY66" si="75">SUM(BT61:BT65)</f>
        <v>2669</v>
      </c>
      <c r="BU66" s="20">
        <f t="shared" si="75"/>
        <v>2464</v>
      </c>
      <c r="BV66" s="20">
        <f t="shared" si="75"/>
        <v>2602</v>
      </c>
      <c r="BW66" s="20">
        <f t="shared" si="75"/>
        <v>2720</v>
      </c>
      <c r="BX66" s="20">
        <f t="shared" si="75"/>
        <v>2387</v>
      </c>
      <c r="BY66" s="20">
        <f t="shared" si="75"/>
        <v>2536</v>
      </c>
      <c r="BZ66" s="20">
        <f t="shared" ref="BZ66:CL66" si="76">SUM(BZ61:BZ65)</f>
        <v>2253</v>
      </c>
      <c r="CA66" s="20">
        <f t="shared" si="76"/>
        <v>2382</v>
      </c>
      <c r="CB66" s="20">
        <f t="shared" si="76"/>
        <v>29482</v>
      </c>
      <c r="CC66" s="20">
        <f t="shared" si="76"/>
        <v>2125</v>
      </c>
      <c r="CD66" s="20">
        <f t="shared" si="76"/>
        <v>1991</v>
      </c>
      <c r="CE66" s="20">
        <f t="shared" si="76"/>
        <v>2120</v>
      </c>
      <c r="CF66" s="20">
        <f t="shared" si="76"/>
        <v>2067</v>
      </c>
      <c r="CG66" s="20">
        <f t="shared" si="76"/>
        <v>2310</v>
      </c>
      <c r="CH66" s="20">
        <f t="shared" si="76"/>
        <v>2408</v>
      </c>
      <c r="CI66" s="20">
        <f t="shared" si="76"/>
        <v>2588</v>
      </c>
      <c r="CJ66" s="20">
        <f t="shared" si="76"/>
        <v>2627</v>
      </c>
      <c r="CK66" s="20">
        <f t="shared" si="76"/>
        <v>2678</v>
      </c>
      <c r="CL66" s="20">
        <f t="shared" si="76"/>
        <v>2782</v>
      </c>
      <c r="CM66" s="20">
        <f t="shared" ref="CM66:CY66" si="77">SUM(CM61:CM65)</f>
        <v>2458</v>
      </c>
      <c r="CN66" s="20">
        <f t="shared" si="77"/>
        <v>2690</v>
      </c>
      <c r="CO66" s="20">
        <f t="shared" si="77"/>
        <v>28844</v>
      </c>
      <c r="CP66" s="20">
        <f t="shared" si="77"/>
        <v>2571</v>
      </c>
      <c r="CQ66" s="20">
        <f t="shared" si="77"/>
        <v>2267</v>
      </c>
      <c r="CR66" s="20">
        <f t="shared" si="77"/>
        <v>2561</v>
      </c>
      <c r="CS66" s="20">
        <f t="shared" si="77"/>
        <v>2504</v>
      </c>
      <c r="CT66" s="20">
        <f t="shared" si="77"/>
        <v>2703</v>
      </c>
      <c r="CU66" s="20">
        <f t="shared" si="77"/>
        <v>2763</v>
      </c>
      <c r="CV66" s="20">
        <f t="shared" si="77"/>
        <v>3073</v>
      </c>
      <c r="CW66" s="20">
        <f t="shared" si="77"/>
        <v>3129</v>
      </c>
      <c r="CX66" s="20">
        <f t="shared" si="77"/>
        <v>2605</v>
      </c>
      <c r="CY66" s="20">
        <f t="shared" si="77"/>
        <v>2560</v>
      </c>
      <c r="CZ66" s="20">
        <f t="shared" ref="CZ66:DL66" si="78">SUM(CZ61:CZ65)</f>
        <v>2429</v>
      </c>
      <c r="DA66" s="20">
        <f t="shared" si="78"/>
        <v>2311</v>
      </c>
      <c r="DB66" s="20">
        <f t="shared" si="78"/>
        <v>31476</v>
      </c>
      <c r="DC66" s="20">
        <f t="shared" si="78"/>
        <v>2149</v>
      </c>
      <c r="DD66" s="20">
        <f t="shared" si="78"/>
        <v>2161</v>
      </c>
      <c r="DE66" s="20">
        <f t="shared" si="78"/>
        <v>2287</v>
      </c>
      <c r="DF66" s="20">
        <f t="shared" si="78"/>
        <v>2440</v>
      </c>
      <c r="DG66" s="20">
        <f t="shared" si="78"/>
        <v>2766</v>
      </c>
      <c r="DH66" s="20">
        <f t="shared" si="78"/>
        <v>2596</v>
      </c>
      <c r="DI66" s="20">
        <f t="shared" si="78"/>
        <v>2698</v>
      </c>
      <c r="DJ66" s="20">
        <f t="shared" si="78"/>
        <v>2871</v>
      </c>
      <c r="DK66" s="20">
        <f t="shared" si="78"/>
        <v>2734</v>
      </c>
      <c r="DL66" s="20">
        <f t="shared" si="78"/>
        <v>2490</v>
      </c>
      <c r="DM66" s="20">
        <f t="shared" ref="DM66:EA66" si="79">SUM(DM61:DM65)</f>
        <v>2423</v>
      </c>
      <c r="DN66" s="20">
        <f t="shared" si="79"/>
        <v>2524</v>
      </c>
      <c r="DO66" s="20">
        <f t="shared" si="79"/>
        <v>30139</v>
      </c>
      <c r="DP66" s="20">
        <f t="shared" si="79"/>
        <v>2572</v>
      </c>
      <c r="DQ66" s="20">
        <f t="shared" si="79"/>
        <v>2376</v>
      </c>
      <c r="DR66" s="20">
        <f t="shared" si="79"/>
        <v>1471</v>
      </c>
      <c r="DS66" s="20">
        <f t="shared" si="79"/>
        <v>294</v>
      </c>
      <c r="DT66" s="20">
        <f t="shared" si="79"/>
        <v>297</v>
      </c>
      <c r="DU66" s="20">
        <f t="shared" si="79"/>
        <v>323</v>
      </c>
      <c r="DV66" s="20">
        <f t="shared" si="79"/>
        <v>505</v>
      </c>
      <c r="DW66" s="20">
        <f t="shared" si="79"/>
        <v>688</v>
      </c>
      <c r="DX66" s="20">
        <f t="shared" si="79"/>
        <v>501</v>
      </c>
      <c r="DY66" s="20">
        <f t="shared" si="79"/>
        <v>1062</v>
      </c>
      <c r="DZ66" s="20">
        <f t="shared" si="79"/>
        <v>1127</v>
      </c>
      <c r="EA66" s="20">
        <f t="shared" si="79"/>
        <v>1457</v>
      </c>
      <c r="EB66" s="20">
        <f t="shared" si="69"/>
        <v>12673</v>
      </c>
      <c r="EC66" s="20">
        <f t="shared" ref="EC66:EN66" si="80">SUM(EC61:EC65)</f>
        <v>1434</v>
      </c>
      <c r="ED66" s="20">
        <f t="shared" si="80"/>
        <v>771</v>
      </c>
      <c r="EE66" s="20">
        <f t="shared" si="80"/>
        <v>1193</v>
      </c>
      <c r="EF66" s="20">
        <f t="shared" si="80"/>
        <v>1290</v>
      </c>
      <c r="EG66" s="20">
        <f t="shared" si="80"/>
        <v>1475</v>
      </c>
      <c r="EH66" s="20">
        <f t="shared" si="80"/>
        <v>1593</v>
      </c>
      <c r="EI66" s="20">
        <f t="shared" si="80"/>
        <v>1741</v>
      </c>
      <c r="EJ66" s="20">
        <f t="shared" si="80"/>
        <v>1714</v>
      </c>
      <c r="EK66" s="20">
        <f t="shared" si="80"/>
        <v>1694</v>
      </c>
      <c r="EL66" s="20">
        <f t="shared" si="80"/>
        <v>1863</v>
      </c>
      <c r="EM66" s="20">
        <f t="shared" si="80"/>
        <v>1896</v>
      </c>
      <c r="EN66" s="20">
        <f t="shared" si="80"/>
        <v>1827</v>
      </c>
      <c r="EO66" s="20">
        <f t="shared" si="70"/>
        <v>18491</v>
      </c>
      <c r="EP66" s="20">
        <f t="shared" ref="EP66:FA66" si="81">SUM(EP61:EP65)</f>
        <v>1643</v>
      </c>
      <c r="EQ66" s="20">
        <f t="shared" si="81"/>
        <v>1610</v>
      </c>
      <c r="ER66" s="20">
        <f t="shared" si="81"/>
        <v>1759</v>
      </c>
      <c r="ES66" s="20">
        <f t="shared" si="81"/>
        <v>1895</v>
      </c>
      <c r="ET66" s="20">
        <f t="shared" si="81"/>
        <v>1967</v>
      </c>
      <c r="EU66" s="20">
        <f t="shared" si="81"/>
        <v>1957</v>
      </c>
      <c r="EV66" s="20">
        <f t="shared" si="81"/>
        <v>2485</v>
      </c>
      <c r="EW66" s="20">
        <f t="shared" si="81"/>
        <v>2496</v>
      </c>
      <c r="EX66" s="20">
        <f t="shared" si="81"/>
        <v>2324</v>
      </c>
      <c r="EY66" s="20">
        <f t="shared" si="81"/>
        <v>2647</v>
      </c>
      <c r="EZ66" s="20">
        <f t="shared" si="81"/>
        <v>2629</v>
      </c>
      <c r="FA66" s="20">
        <f t="shared" si="81"/>
        <v>2282</v>
      </c>
      <c r="FB66" s="20">
        <f t="shared" si="71"/>
        <v>25694</v>
      </c>
      <c r="FC66" s="20">
        <f t="shared" ref="FC66:FN66" si="82">SUM(FC61:FC65)</f>
        <v>1906</v>
      </c>
      <c r="FD66" s="20">
        <f t="shared" si="82"/>
        <v>1776</v>
      </c>
      <c r="FE66" s="20">
        <f t="shared" si="82"/>
        <v>2003</v>
      </c>
      <c r="FF66" s="20">
        <f t="shared" si="82"/>
        <v>2115</v>
      </c>
      <c r="FG66" s="20">
        <f t="shared" si="82"/>
        <v>2340</v>
      </c>
      <c r="FH66" s="20">
        <f t="shared" si="82"/>
        <v>2256</v>
      </c>
      <c r="FI66" s="20">
        <f t="shared" si="82"/>
        <v>2433</v>
      </c>
      <c r="FJ66" s="20">
        <f t="shared" si="82"/>
        <v>2613</v>
      </c>
      <c r="FK66" s="20">
        <f t="shared" si="82"/>
        <v>2544</v>
      </c>
      <c r="FL66" s="20">
        <f t="shared" si="82"/>
        <v>2547</v>
      </c>
      <c r="FM66" s="20">
        <f t="shared" si="82"/>
        <v>2424</v>
      </c>
      <c r="FN66" s="20">
        <f t="shared" si="82"/>
        <v>2608</v>
      </c>
      <c r="FO66" s="20">
        <f t="shared" si="72"/>
        <v>27565</v>
      </c>
      <c r="FP66" s="20">
        <f t="shared" ref="FP66:GA66" si="83">SUM(FP61:FP65)</f>
        <v>2300</v>
      </c>
      <c r="FQ66" s="20">
        <f t="shared" si="83"/>
        <v>2200</v>
      </c>
      <c r="FR66" s="20">
        <f t="shared" si="83"/>
        <v>2343</v>
      </c>
      <c r="FS66" s="20">
        <f t="shared" si="83"/>
        <v>2499</v>
      </c>
      <c r="FT66" s="20">
        <f t="shared" si="83"/>
        <v>2553</v>
      </c>
      <c r="FU66" s="20">
        <f t="shared" si="83"/>
        <v>2439</v>
      </c>
      <c r="FV66" s="20">
        <f t="shared" si="83"/>
        <v>2651</v>
      </c>
      <c r="FW66" s="20">
        <f t="shared" si="83"/>
        <v>2723</v>
      </c>
      <c r="FX66" s="20">
        <f t="shared" si="83"/>
        <v>2747</v>
      </c>
      <c r="FY66" s="20">
        <f t="shared" si="83"/>
        <v>0</v>
      </c>
      <c r="FZ66" s="20">
        <f t="shared" si="83"/>
        <v>0</v>
      </c>
      <c r="GA66" s="20">
        <f t="shared" si="83"/>
        <v>0</v>
      </c>
      <c r="GB66" s="20">
        <f t="shared" si="73"/>
        <v>22455</v>
      </c>
    </row>
    <row r="67" spans="1:184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84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84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84" ht="15.95" customHeight="1">
      <c r="A70" s="78" t="s">
        <v>45</v>
      </c>
      <c r="B70" s="22"/>
      <c r="C70" s="74">
        <v>2011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6" t="s">
        <v>56</v>
      </c>
      <c r="P70" s="74">
        <v>2012</v>
      </c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6" t="s">
        <v>57</v>
      </c>
      <c r="AC70" s="74">
        <v>2013</v>
      </c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6" t="s">
        <v>58</v>
      </c>
      <c r="AP70" s="74">
        <v>2014</v>
      </c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6" t="s">
        <v>59</v>
      </c>
      <c r="BC70" s="74">
        <v>2015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6" t="s">
        <v>60</v>
      </c>
      <c r="BP70" s="74">
        <v>2016</v>
      </c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5" t="s">
        <v>61</v>
      </c>
      <c r="CC70" s="74">
        <v>2017</v>
      </c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5" t="s">
        <v>62</v>
      </c>
      <c r="CP70" s="74">
        <v>2018</v>
      </c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5" t="s">
        <v>63</v>
      </c>
      <c r="DC70" s="74">
        <v>2019</v>
      </c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5" t="s">
        <v>64</v>
      </c>
      <c r="DP70" s="74">
        <v>2020</v>
      </c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5" t="s">
        <v>65</v>
      </c>
      <c r="EC70" s="74">
        <v>2021</v>
      </c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5" t="s">
        <v>66</v>
      </c>
      <c r="EP70" s="74">
        <v>2022</v>
      </c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5" t="s">
        <v>67</v>
      </c>
      <c r="FC70" s="74">
        <v>2023</v>
      </c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5" t="s">
        <v>68</v>
      </c>
      <c r="FP70" s="74">
        <v>2024</v>
      </c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5" t="s">
        <v>138</v>
      </c>
    </row>
    <row r="71" spans="1:184" ht="15.95" customHeight="1">
      <c r="A71" s="79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7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7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7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7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7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5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5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5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5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5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5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5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5"/>
      <c r="FP71" s="16" t="s">
        <v>69</v>
      </c>
      <c r="FQ71" s="16" t="s">
        <v>70</v>
      </c>
      <c r="FR71" s="16" t="s">
        <v>71</v>
      </c>
      <c r="FS71" s="16" t="s">
        <v>72</v>
      </c>
      <c r="FT71" s="16" t="s">
        <v>73</v>
      </c>
      <c r="FU71" s="16" t="s">
        <v>74</v>
      </c>
      <c r="FV71" s="16" t="s">
        <v>75</v>
      </c>
      <c r="FW71" s="16" t="s">
        <v>76</v>
      </c>
      <c r="FX71" s="16" t="s">
        <v>77</v>
      </c>
      <c r="FY71" s="16" t="s">
        <v>78</v>
      </c>
      <c r="FZ71" s="16" t="s">
        <v>79</v>
      </c>
      <c r="GA71" s="16" t="s">
        <v>80</v>
      </c>
      <c r="GB71" s="75"/>
    </row>
    <row r="72" spans="1:184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84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85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86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87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>
        <v>2</v>
      </c>
      <c r="FU72" s="18">
        <v>6</v>
      </c>
      <c r="FV72" s="18">
        <v>0</v>
      </c>
      <c r="FW72" s="18">
        <v>6</v>
      </c>
      <c r="FX72" s="18">
        <v>2</v>
      </c>
      <c r="FY72" s="18"/>
      <c r="FZ72" s="18"/>
      <c r="GA72" s="18"/>
      <c r="GB72" s="18">
        <f t="shared" ref="GB72:GB77" si="88">SUM(FP72:GA72)</f>
        <v>29</v>
      </c>
    </row>
    <row r="73" spans="1:184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84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85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86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87"/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/>
      <c r="FZ73" s="18"/>
      <c r="GA73" s="18"/>
      <c r="GB73" s="18">
        <f t="shared" si="88"/>
        <v>0</v>
      </c>
    </row>
    <row r="74" spans="1:184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84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85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86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87"/>
        <v>2</v>
      </c>
      <c r="FP74" s="18">
        <v>0</v>
      </c>
      <c r="FQ74" s="18">
        <v>0</v>
      </c>
      <c r="FR74" s="18">
        <v>2</v>
      </c>
      <c r="FS74" s="18">
        <v>0</v>
      </c>
      <c r="FT74" s="18">
        <v>1</v>
      </c>
      <c r="FU74" s="18">
        <v>0</v>
      </c>
      <c r="FV74" s="18">
        <v>0</v>
      </c>
      <c r="FW74" s="18">
        <v>1</v>
      </c>
      <c r="FX74" s="18">
        <v>1</v>
      </c>
      <c r="FY74" s="18"/>
      <c r="FZ74" s="18"/>
      <c r="GA74" s="18"/>
      <c r="GB74" s="18">
        <f t="shared" si="88"/>
        <v>5</v>
      </c>
    </row>
    <row r="75" spans="1:184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84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85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86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87"/>
        <v>3</v>
      </c>
      <c r="FP75" s="18">
        <v>1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3</v>
      </c>
      <c r="FX75" s="18">
        <v>2</v>
      </c>
      <c r="FY75" s="18"/>
      <c r="FZ75" s="18"/>
      <c r="GA75" s="18"/>
      <c r="GB75" s="18">
        <f t="shared" si="88"/>
        <v>6</v>
      </c>
    </row>
    <row r="76" spans="1:184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84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85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86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87"/>
        <v>47</v>
      </c>
      <c r="FP76" s="18">
        <v>0</v>
      </c>
      <c r="FQ76" s="18">
        <v>1</v>
      </c>
      <c r="FR76" s="18">
        <v>2</v>
      </c>
      <c r="FS76" s="18">
        <v>1</v>
      </c>
      <c r="FT76" s="18">
        <v>2</v>
      </c>
      <c r="FU76" s="18">
        <v>1</v>
      </c>
      <c r="FV76" s="18">
        <v>0</v>
      </c>
      <c r="FW76" s="18">
        <v>4</v>
      </c>
      <c r="FX76" s="18">
        <v>7</v>
      </c>
      <c r="FY76" s="18"/>
      <c r="FZ76" s="18"/>
      <c r="GA76" s="18"/>
      <c r="GB76" s="18">
        <f t="shared" si="88"/>
        <v>18</v>
      </c>
    </row>
    <row r="77" spans="1:184" ht="15.95" customHeight="1">
      <c r="A77" s="19" t="s">
        <v>86</v>
      </c>
      <c r="B77" s="19"/>
      <c r="C77" s="20">
        <f t="shared" ref="C77:BS77" si="89">SUM(C72:C76)</f>
        <v>21</v>
      </c>
      <c r="D77" s="20">
        <f t="shared" si="89"/>
        <v>32</v>
      </c>
      <c r="E77" s="20">
        <f t="shared" si="89"/>
        <v>27</v>
      </c>
      <c r="F77" s="20">
        <f t="shared" si="89"/>
        <v>25</v>
      </c>
      <c r="G77" s="20">
        <f t="shared" si="89"/>
        <v>23</v>
      </c>
      <c r="H77" s="20">
        <f t="shared" si="89"/>
        <v>22</v>
      </c>
      <c r="I77" s="20">
        <f t="shared" si="89"/>
        <v>32</v>
      </c>
      <c r="J77" s="20">
        <f t="shared" si="89"/>
        <v>34</v>
      </c>
      <c r="K77" s="20">
        <f t="shared" si="89"/>
        <v>18</v>
      </c>
      <c r="L77" s="20">
        <f t="shared" si="89"/>
        <v>22</v>
      </c>
      <c r="M77" s="20">
        <f t="shared" si="89"/>
        <v>26</v>
      </c>
      <c r="N77" s="20">
        <f t="shared" si="89"/>
        <v>27</v>
      </c>
      <c r="O77" s="20">
        <f t="shared" si="89"/>
        <v>309</v>
      </c>
      <c r="P77" s="20">
        <f t="shared" si="89"/>
        <v>63</v>
      </c>
      <c r="Q77" s="20">
        <f t="shared" si="89"/>
        <v>29</v>
      </c>
      <c r="R77" s="20">
        <f t="shared" si="89"/>
        <v>22</v>
      </c>
      <c r="S77" s="20">
        <f t="shared" si="89"/>
        <v>25</v>
      </c>
      <c r="T77" s="20">
        <f t="shared" si="89"/>
        <v>25</v>
      </c>
      <c r="U77" s="20">
        <f t="shared" si="89"/>
        <v>22</v>
      </c>
      <c r="V77" s="20">
        <f t="shared" si="89"/>
        <v>28</v>
      </c>
      <c r="W77" s="20">
        <f t="shared" si="89"/>
        <v>32</v>
      </c>
      <c r="X77" s="20">
        <f t="shared" si="89"/>
        <v>31</v>
      </c>
      <c r="Y77" s="20">
        <f t="shared" si="89"/>
        <v>29</v>
      </c>
      <c r="Z77" s="20">
        <f t="shared" si="89"/>
        <v>32</v>
      </c>
      <c r="AA77" s="20">
        <f t="shared" si="89"/>
        <v>32</v>
      </c>
      <c r="AB77" s="20">
        <f>SUM(AB72:AB76)</f>
        <v>370</v>
      </c>
      <c r="AC77" s="20">
        <f t="shared" si="89"/>
        <v>43</v>
      </c>
      <c r="AD77" s="20">
        <f t="shared" si="89"/>
        <v>24</v>
      </c>
      <c r="AE77" s="20">
        <f t="shared" si="89"/>
        <v>36</v>
      </c>
      <c r="AF77" s="20">
        <f t="shared" si="89"/>
        <v>20</v>
      </c>
      <c r="AG77" s="20">
        <f t="shared" si="89"/>
        <v>29</v>
      </c>
      <c r="AH77" s="20">
        <f t="shared" si="89"/>
        <v>26</v>
      </c>
      <c r="AI77" s="20">
        <f t="shared" si="89"/>
        <v>17</v>
      </c>
      <c r="AJ77" s="20">
        <f t="shared" si="89"/>
        <v>9</v>
      </c>
      <c r="AK77" s="20">
        <f t="shared" si="89"/>
        <v>15</v>
      </c>
      <c r="AL77" s="20">
        <f t="shared" si="89"/>
        <v>31</v>
      </c>
      <c r="AM77" s="20">
        <f t="shared" si="89"/>
        <v>30</v>
      </c>
      <c r="AN77" s="20">
        <f t="shared" si="89"/>
        <v>32</v>
      </c>
      <c r="AO77" s="20">
        <f t="shared" si="89"/>
        <v>312</v>
      </c>
      <c r="AP77" s="20">
        <f t="shared" si="89"/>
        <v>30</v>
      </c>
      <c r="AQ77" s="20">
        <f t="shared" si="89"/>
        <v>36</v>
      </c>
      <c r="AR77" s="20">
        <f t="shared" si="89"/>
        <v>36</v>
      </c>
      <c r="AS77" s="20">
        <f t="shared" si="89"/>
        <v>34</v>
      </c>
      <c r="AT77" s="20">
        <f t="shared" si="89"/>
        <v>31</v>
      </c>
      <c r="AU77" s="20">
        <f t="shared" si="89"/>
        <v>28</v>
      </c>
      <c r="AV77" s="20">
        <f t="shared" si="89"/>
        <v>37</v>
      </c>
      <c r="AW77" s="20">
        <f t="shared" si="89"/>
        <v>40</v>
      </c>
      <c r="AX77" s="20">
        <f t="shared" si="89"/>
        <v>42</v>
      </c>
      <c r="AY77" s="20">
        <f t="shared" si="89"/>
        <v>57</v>
      </c>
      <c r="AZ77" s="20">
        <f t="shared" si="89"/>
        <v>25</v>
      </c>
      <c r="BA77" s="20">
        <f t="shared" si="89"/>
        <v>36</v>
      </c>
      <c r="BB77" s="20">
        <f>SUM(BB72:BB76)</f>
        <v>432</v>
      </c>
      <c r="BC77" s="20">
        <f t="shared" si="89"/>
        <v>33</v>
      </c>
      <c r="BD77" s="20">
        <f t="shared" si="89"/>
        <v>27</v>
      </c>
      <c r="BE77" s="20">
        <f t="shared" si="89"/>
        <v>33</v>
      </c>
      <c r="BF77" s="20">
        <f t="shared" si="89"/>
        <v>29</v>
      </c>
      <c r="BG77" s="20">
        <f t="shared" si="89"/>
        <v>30</v>
      </c>
      <c r="BH77" s="20">
        <f t="shared" si="89"/>
        <v>33</v>
      </c>
      <c r="BI77" s="20">
        <f t="shared" si="89"/>
        <v>8</v>
      </c>
      <c r="BJ77" s="20">
        <f t="shared" si="89"/>
        <v>8</v>
      </c>
      <c r="BK77" s="20">
        <f t="shared" si="89"/>
        <v>8</v>
      </c>
      <c r="BL77" s="20">
        <f t="shared" si="89"/>
        <v>16</v>
      </c>
      <c r="BM77" s="20">
        <f t="shared" si="89"/>
        <v>9</v>
      </c>
      <c r="BN77" s="20">
        <f t="shared" si="89"/>
        <v>11</v>
      </c>
      <c r="BO77" s="20">
        <f t="shared" si="89"/>
        <v>245</v>
      </c>
      <c r="BP77" s="20">
        <f t="shared" si="89"/>
        <v>8</v>
      </c>
      <c r="BQ77" s="20">
        <f t="shared" si="89"/>
        <v>11</v>
      </c>
      <c r="BR77" s="20">
        <f t="shared" si="89"/>
        <v>7</v>
      </c>
      <c r="BS77" s="20">
        <f t="shared" si="89"/>
        <v>21</v>
      </c>
      <c r="BT77" s="20">
        <f t="shared" ref="BT77:BY77" si="90">SUM(BT72:BT76)</f>
        <v>11</v>
      </c>
      <c r="BU77" s="20">
        <f t="shared" si="90"/>
        <v>3</v>
      </c>
      <c r="BV77" s="20">
        <f t="shared" si="90"/>
        <v>8</v>
      </c>
      <c r="BW77" s="20">
        <f t="shared" si="90"/>
        <v>17</v>
      </c>
      <c r="BX77" s="20">
        <f t="shared" si="90"/>
        <v>7</v>
      </c>
      <c r="BY77" s="20">
        <f t="shared" si="90"/>
        <v>10</v>
      </c>
      <c r="BZ77" s="20">
        <f t="shared" ref="BZ77:CL77" si="91">SUM(BZ72:BZ76)</f>
        <v>10</v>
      </c>
      <c r="CA77" s="20">
        <f t="shared" si="91"/>
        <v>6</v>
      </c>
      <c r="CB77" s="20">
        <f t="shared" si="91"/>
        <v>119</v>
      </c>
      <c r="CC77" s="20">
        <f t="shared" si="91"/>
        <v>7</v>
      </c>
      <c r="CD77" s="20">
        <f t="shared" si="91"/>
        <v>18</v>
      </c>
      <c r="CE77" s="20">
        <f t="shared" si="91"/>
        <v>9</v>
      </c>
      <c r="CF77" s="20">
        <f t="shared" si="91"/>
        <v>10</v>
      </c>
      <c r="CG77" s="20">
        <f t="shared" si="91"/>
        <v>13</v>
      </c>
      <c r="CH77" s="20">
        <f t="shared" si="91"/>
        <v>5</v>
      </c>
      <c r="CI77" s="20">
        <f t="shared" si="91"/>
        <v>6</v>
      </c>
      <c r="CJ77" s="20">
        <f t="shared" si="91"/>
        <v>5</v>
      </c>
      <c r="CK77" s="20">
        <f t="shared" si="91"/>
        <v>2</v>
      </c>
      <c r="CL77" s="20">
        <f t="shared" si="91"/>
        <v>9</v>
      </c>
      <c r="CM77" s="20">
        <f t="shared" ref="CM77:CY77" si="92">SUM(CM72:CM76)</f>
        <v>7</v>
      </c>
      <c r="CN77" s="20">
        <f t="shared" si="92"/>
        <v>13</v>
      </c>
      <c r="CO77" s="20">
        <f t="shared" si="92"/>
        <v>104</v>
      </c>
      <c r="CP77" s="20">
        <f t="shared" si="92"/>
        <v>38</v>
      </c>
      <c r="CQ77" s="20">
        <f t="shared" si="92"/>
        <v>12</v>
      </c>
      <c r="CR77" s="20">
        <f t="shared" si="92"/>
        <v>18</v>
      </c>
      <c r="CS77" s="20">
        <f t="shared" si="92"/>
        <v>16</v>
      </c>
      <c r="CT77" s="20">
        <f t="shared" si="92"/>
        <v>19</v>
      </c>
      <c r="CU77" s="20">
        <f t="shared" si="92"/>
        <v>16</v>
      </c>
      <c r="CV77" s="20">
        <f t="shared" si="92"/>
        <v>10</v>
      </c>
      <c r="CW77" s="20">
        <f t="shared" si="92"/>
        <v>12</v>
      </c>
      <c r="CX77" s="20">
        <f t="shared" si="92"/>
        <v>8</v>
      </c>
      <c r="CY77" s="20">
        <f t="shared" si="92"/>
        <v>8</v>
      </c>
      <c r="CZ77" s="20">
        <f t="shared" ref="CZ77:DL77" si="93">SUM(CZ72:CZ76)</f>
        <v>15</v>
      </c>
      <c r="DA77" s="20">
        <f t="shared" si="93"/>
        <v>24</v>
      </c>
      <c r="DB77" s="20">
        <f t="shared" si="93"/>
        <v>196</v>
      </c>
      <c r="DC77" s="20">
        <f t="shared" si="93"/>
        <v>15</v>
      </c>
      <c r="DD77" s="20">
        <f t="shared" si="93"/>
        <v>12</v>
      </c>
      <c r="DE77" s="20">
        <f t="shared" si="93"/>
        <v>21</v>
      </c>
      <c r="DF77" s="20">
        <f t="shared" si="93"/>
        <v>30</v>
      </c>
      <c r="DG77" s="20">
        <f t="shared" si="93"/>
        <v>32</v>
      </c>
      <c r="DH77" s="20">
        <f t="shared" si="93"/>
        <v>24</v>
      </c>
      <c r="DI77" s="20">
        <f t="shared" si="93"/>
        <v>38</v>
      </c>
      <c r="DJ77" s="20">
        <f t="shared" si="93"/>
        <v>23</v>
      </c>
      <c r="DK77" s="20">
        <f t="shared" si="93"/>
        <v>38</v>
      </c>
      <c r="DL77" s="20">
        <f t="shared" si="93"/>
        <v>24</v>
      </c>
      <c r="DM77" s="20">
        <f t="shared" ref="DM77:EA77" si="94">SUM(DM72:DM76)</f>
        <v>27</v>
      </c>
      <c r="DN77" s="20">
        <f t="shared" si="94"/>
        <v>32</v>
      </c>
      <c r="DO77" s="20">
        <f t="shared" si="94"/>
        <v>316</v>
      </c>
      <c r="DP77" s="20">
        <f t="shared" si="94"/>
        <v>22</v>
      </c>
      <c r="DQ77" s="20">
        <f t="shared" si="94"/>
        <v>24</v>
      </c>
      <c r="DR77" s="20">
        <f t="shared" si="94"/>
        <v>35</v>
      </c>
      <c r="DS77" s="20">
        <f t="shared" si="94"/>
        <v>10</v>
      </c>
      <c r="DT77" s="20">
        <f t="shared" si="94"/>
        <v>5</v>
      </c>
      <c r="DU77" s="20">
        <f t="shared" si="94"/>
        <v>5</v>
      </c>
      <c r="DV77" s="20">
        <f t="shared" si="94"/>
        <v>2</v>
      </c>
      <c r="DW77" s="20">
        <f t="shared" si="94"/>
        <v>4</v>
      </c>
      <c r="DX77" s="20">
        <f t="shared" si="94"/>
        <v>3</v>
      </c>
      <c r="DY77" s="20">
        <f t="shared" si="94"/>
        <v>10</v>
      </c>
      <c r="DZ77" s="20">
        <f t="shared" si="94"/>
        <v>11</v>
      </c>
      <c r="EA77" s="20">
        <f t="shared" si="94"/>
        <v>12</v>
      </c>
      <c r="EB77" s="20">
        <f t="shared" si="84"/>
        <v>143</v>
      </c>
      <c r="EC77" s="20">
        <f t="shared" ref="EC77:EN77" si="95">SUM(EC72:EC76)</f>
        <v>8</v>
      </c>
      <c r="ED77" s="20">
        <f t="shared" si="95"/>
        <v>14</v>
      </c>
      <c r="EE77" s="20">
        <f t="shared" si="95"/>
        <v>10</v>
      </c>
      <c r="EF77" s="20">
        <f t="shared" si="95"/>
        <v>8</v>
      </c>
      <c r="EG77" s="20">
        <f t="shared" si="95"/>
        <v>1</v>
      </c>
      <c r="EH77" s="20">
        <f t="shared" si="95"/>
        <v>4</v>
      </c>
      <c r="EI77" s="20">
        <f t="shared" si="95"/>
        <v>12</v>
      </c>
      <c r="EJ77" s="20">
        <f t="shared" si="95"/>
        <v>12</v>
      </c>
      <c r="EK77" s="20">
        <f t="shared" si="95"/>
        <v>14</v>
      </c>
      <c r="EL77" s="20">
        <f t="shared" si="95"/>
        <v>15</v>
      </c>
      <c r="EM77" s="20">
        <f t="shared" si="95"/>
        <v>13</v>
      </c>
      <c r="EN77" s="20">
        <f t="shared" si="95"/>
        <v>24</v>
      </c>
      <c r="EO77" s="20">
        <f t="shared" si="85"/>
        <v>135</v>
      </c>
      <c r="EP77" s="20">
        <f t="shared" ref="EP77:FA77" si="96">SUM(EP72:EP76)</f>
        <v>27</v>
      </c>
      <c r="EQ77" s="20">
        <f t="shared" si="96"/>
        <v>19</v>
      </c>
      <c r="ER77" s="20">
        <f t="shared" si="96"/>
        <v>19</v>
      </c>
      <c r="ES77" s="20">
        <f t="shared" si="96"/>
        <v>34</v>
      </c>
      <c r="ET77" s="20">
        <f t="shared" si="96"/>
        <v>22</v>
      </c>
      <c r="EU77" s="20">
        <f t="shared" si="96"/>
        <v>21</v>
      </c>
      <c r="EV77" s="20">
        <f t="shared" si="96"/>
        <v>20</v>
      </c>
      <c r="EW77" s="20">
        <f t="shared" si="96"/>
        <v>24</v>
      </c>
      <c r="EX77" s="20">
        <f t="shared" si="96"/>
        <v>29</v>
      </c>
      <c r="EY77" s="20">
        <f t="shared" si="96"/>
        <v>23</v>
      </c>
      <c r="EZ77" s="20">
        <f t="shared" si="96"/>
        <v>26</v>
      </c>
      <c r="FA77" s="20">
        <f t="shared" si="96"/>
        <v>21</v>
      </c>
      <c r="FB77" s="20">
        <f t="shared" si="86"/>
        <v>285</v>
      </c>
      <c r="FC77" s="20">
        <f t="shared" ref="FC77:FN77" si="97">SUM(FC72:FC76)</f>
        <v>14</v>
      </c>
      <c r="FD77" s="20">
        <f t="shared" si="97"/>
        <v>17</v>
      </c>
      <c r="FE77" s="20">
        <f t="shared" si="97"/>
        <v>9</v>
      </c>
      <c r="FF77" s="20">
        <f t="shared" si="97"/>
        <v>15</v>
      </c>
      <c r="FG77" s="20">
        <f t="shared" si="97"/>
        <v>9</v>
      </c>
      <c r="FH77" s="20">
        <f t="shared" si="97"/>
        <v>13</v>
      </c>
      <c r="FI77" s="20">
        <f t="shared" si="97"/>
        <v>6</v>
      </c>
      <c r="FJ77" s="20">
        <f t="shared" si="97"/>
        <v>11</v>
      </c>
      <c r="FK77" s="20">
        <f t="shared" si="97"/>
        <v>3</v>
      </c>
      <c r="FL77" s="20">
        <f t="shared" si="97"/>
        <v>4</v>
      </c>
      <c r="FM77" s="20">
        <f t="shared" si="97"/>
        <v>22</v>
      </c>
      <c r="FN77" s="20">
        <f t="shared" si="97"/>
        <v>6</v>
      </c>
      <c r="FO77" s="20">
        <f t="shared" si="87"/>
        <v>129</v>
      </c>
      <c r="FP77" s="20">
        <f t="shared" ref="FP77:GA77" si="98">SUM(FP72:FP76)</f>
        <v>5</v>
      </c>
      <c r="FQ77" s="20">
        <f t="shared" si="98"/>
        <v>3</v>
      </c>
      <c r="FR77" s="20">
        <f t="shared" si="98"/>
        <v>9</v>
      </c>
      <c r="FS77" s="20">
        <f t="shared" si="98"/>
        <v>3</v>
      </c>
      <c r="FT77" s="20">
        <f t="shared" si="98"/>
        <v>5</v>
      </c>
      <c r="FU77" s="20">
        <f t="shared" si="98"/>
        <v>7</v>
      </c>
      <c r="FV77" s="20">
        <f t="shared" si="98"/>
        <v>0</v>
      </c>
      <c r="FW77" s="20">
        <f t="shared" si="98"/>
        <v>14</v>
      </c>
      <c r="FX77" s="20">
        <f t="shared" si="98"/>
        <v>12</v>
      </c>
      <c r="FY77" s="20">
        <f t="shared" si="98"/>
        <v>0</v>
      </c>
      <c r="FZ77" s="20">
        <f t="shared" si="98"/>
        <v>0</v>
      </c>
      <c r="GA77" s="20">
        <f t="shared" si="98"/>
        <v>0</v>
      </c>
      <c r="GB77" s="20">
        <f t="shared" si="88"/>
        <v>58</v>
      </c>
    </row>
    <row r="78" spans="1:184" ht="15.95" customHeight="1">
      <c r="A78" s="52"/>
      <c r="B78" s="15"/>
    </row>
    <row r="79" spans="1:184" ht="15.95" customHeight="1">
      <c r="A79" s="52"/>
      <c r="B79" s="15"/>
    </row>
    <row r="80" spans="1:184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84" ht="10.5" customHeight="1">
      <c r="A81" s="15"/>
      <c r="B81" s="15"/>
    </row>
    <row r="82" spans="1:184" ht="15.95" customHeight="1">
      <c r="A82" s="78" t="s">
        <v>131</v>
      </c>
      <c r="B82" s="22"/>
      <c r="C82" s="74">
        <v>2011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6" t="s">
        <v>56</v>
      </c>
      <c r="P82" s="74">
        <v>2012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6" t="s">
        <v>57</v>
      </c>
      <c r="AC82" s="74">
        <v>2013</v>
      </c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6" t="s">
        <v>58</v>
      </c>
      <c r="AP82" s="74">
        <v>2014</v>
      </c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6" t="s">
        <v>59</v>
      </c>
      <c r="BC82" s="74">
        <v>2015</v>
      </c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6" t="s">
        <v>60</v>
      </c>
      <c r="BP82" s="74">
        <v>2016</v>
      </c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5" t="s">
        <v>61</v>
      </c>
      <c r="CC82" s="74">
        <v>2017</v>
      </c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5" t="s">
        <v>62</v>
      </c>
      <c r="CP82" s="74">
        <v>2018</v>
      </c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5" t="s">
        <v>63</v>
      </c>
      <c r="DC82" s="74">
        <v>2019</v>
      </c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5" t="s">
        <v>64</v>
      </c>
      <c r="DP82" s="74">
        <v>2020</v>
      </c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5" t="s">
        <v>65</v>
      </c>
      <c r="EC82" s="74">
        <v>2021</v>
      </c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5" t="s">
        <v>66</v>
      </c>
      <c r="EP82" s="74">
        <v>2022</v>
      </c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5" t="s">
        <v>67</v>
      </c>
      <c r="FC82" s="74">
        <v>2023</v>
      </c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5" t="s">
        <v>68</v>
      </c>
      <c r="FP82" s="74">
        <v>2024</v>
      </c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5" t="s">
        <v>138</v>
      </c>
    </row>
    <row r="83" spans="1:184" ht="15.95" customHeight="1">
      <c r="A83" s="79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7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7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7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7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7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5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5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5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5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5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5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5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5"/>
      <c r="FP83" s="16" t="s">
        <v>69</v>
      </c>
      <c r="FQ83" s="16" t="s">
        <v>70</v>
      </c>
      <c r="FR83" s="16" t="s">
        <v>71</v>
      </c>
      <c r="FS83" s="16" t="s">
        <v>72</v>
      </c>
      <c r="FT83" s="16" t="s">
        <v>73</v>
      </c>
      <c r="FU83" s="16" t="s">
        <v>74</v>
      </c>
      <c r="FV83" s="16" t="s">
        <v>75</v>
      </c>
      <c r="FW83" s="16" t="s">
        <v>76</v>
      </c>
      <c r="FX83" s="16" t="s">
        <v>77</v>
      </c>
      <c r="FY83" s="16" t="s">
        <v>78</v>
      </c>
      <c r="FZ83" s="16" t="s">
        <v>79</v>
      </c>
      <c r="GA83" s="16" t="s">
        <v>80</v>
      </c>
      <c r="GB83" s="75"/>
    </row>
    <row r="84" spans="1:184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>
        <v>1375801.83</v>
      </c>
      <c r="FU84" s="18">
        <v>1284299.1299999999</v>
      </c>
      <c r="FV84" s="18">
        <v>1445081.7699999998</v>
      </c>
      <c r="FW84" s="18">
        <v>1526990.2600000005</v>
      </c>
      <c r="FX84" s="18">
        <v>1462657.27</v>
      </c>
      <c r="FY84" s="18"/>
      <c r="FZ84" s="18"/>
      <c r="GA84" s="18"/>
      <c r="GB84" s="18">
        <f>SUM(FP84:GA84)</f>
        <v>12219680.75</v>
      </c>
    </row>
    <row r="85" spans="1:184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>
        <v>440944.88</v>
      </c>
      <c r="FU85" s="18">
        <v>444199</v>
      </c>
      <c r="FV85" s="18">
        <v>456745.63000000012</v>
      </c>
      <c r="FW85" s="18">
        <v>497940.16</v>
      </c>
      <c r="FX85" s="18">
        <v>500715.26</v>
      </c>
      <c r="FY85" s="18"/>
      <c r="FZ85" s="18"/>
      <c r="GA85" s="18"/>
      <c r="GB85" s="18">
        <f>SUM(FP85:GA85)</f>
        <v>3984614.55</v>
      </c>
    </row>
    <row r="86" spans="1:184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99">SUM(D84:D85)</f>
        <v>461433.3</v>
      </c>
      <c r="E86" s="20">
        <f t="shared" si="99"/>
        <v>462338.39999999997</v>
      </c>
      <c r="F86" s="20">
        <f t="shared" si="99"/>
        <v>452909.6</v>
      </c>
      <c r="G86" s="20">
        <f t="shared" si="99"/>
        <v>441959.3</v>
      </c>
      <c r="H86" s="20">
        <f t="shared" si="99"/>
        <v>406401.4</v>
      </c>
      <c r="I86" s="20">
        <f t="shared" si="99"/>
        <v>444329.39999999997</v>
      </c>
      <c r="J86" s="20">
        <f t="shared" si="99"/>
        <v>491544.69999999995</v>
      </c>
      <c r="K86" s="20">
        <f t="shared" si="99"/>
        <v>529857.6</v>
      </c>
      <c r="L86" s="20">
        <f t="shared" si="99"/>
        <v>500810.5</v>
      </c>
      <c r="M86" s="20">
        <f t="shared" ref="M86:AR86" si="100">SUM(M84:M85)</f>
        <v>487446.10000000003</v>
      </c>
      <c r="N86" s="20">
        <f t="shared" si="100"/>
        <v>504365.1</v>
      </c>
      <c r="O86" s="20">
        <f t="shared" si="100"/>
        <v>5541639.9000000004</v>
      </c>
      <c r="P86" s="20">
        <f t="shared" si="100"/>
        <v>513206.00000000006</v>
      </c>
      <c r="Q86" s="20">
        <f t="shared" si="100"/>
        <v>514794.4</v>
      </c>
      <c r="R86" s="20">
        <f t="shared" si="100"/>
        <v>505419.4</v>
      </c>
      <c r="S86" s="20">
        <f t="shared" si="100"/>
        <v>523560.19999999995</v>
      </c>
      <c r="T86" s="20">
        <f t="shared" si="100"/>
        <v>595933.39999999991</v>
      </c>
      <c r="U86" s="20">
        <f t="shared" si="100"/>
        <v>584121</v>
      </c>
      <c r="V86" s="20">
        <f t="shared" si="100"/>
        <v>657306.80000000005</v>
      </c>
      <c r="W86" s="20">
        <f t="shared" si="100"/>
        <v>707333.70000000007</v>
      </c>
      <c r="X86" s="20">
        <f t="shared" si="100"/>
        <v>660391.69999999995</v>
      </c>
      <c r="Y86" s="20">
        <f t="shared" si="100"/>
        <v>715843.5</v>
      </c>
      <c r="Z86" s="20">
        <f t="shared" si="100"/>
        <v>661228.69999999995</v>
      </c>
      <c r="AA86" s="20">
        <f t="shared" si="100"/>
        <v>641881.4</v>
      </c>
      <c r="AB86" s="20">
        <f t="shared" si="100"/>
        <v>7281020.2000000002</v>
      </c>
      <c r="AC86" s="20">
        <f t="shared" si="100"/>
        <v>694532.29856835888</v>
      </c>
      <c r="AD86" s="20">
        <f t="shared" si="100"/>
        <v>664342.55590124475</v>
      </c>
      <c r="AE86" s="20">
        <f t="shared" si="100"/>
        <v>699830.1221107489</v>
      </c>
      <c r="AF86" s="20">
        <f t="shared" si="100"/>
        <v>652331.28637026111</v>
      </c>
      <c r="AG86" s="20">
        <f t="shared" si="100"/>
        <v>685563.70533289399</v>
      </c>
      <c r="AH86" s="20">
        <f t="shared" si="100"/>
        <v>663402.11059378833</v>
      </c>
      <c r="AI86" s="20">
        <f t="shared" si="100"/>
        <v>725339.50427474978</v>
      </c>
      <c r="AJ86" s="20">
        <f t="shared" si="100"/>
        <v>754633.17988184502</v>
      </c>
      <c r="AK86" s="20">
        <f t="shared" si="100"/>
        <v>728539.69394981978</v>
      </c>
      <c r="AL86" s="20">
        <f t="shared" si="100"/>
        <v>772242.33571274951</v>
      </c>
      <c r="AM86" s="20">
        <f t="shared" si="100"/>
        <v>696167.15663081</v>
      </c>
      <c r="AN86" s="20">
        <f t="shared" si="100"/>
        <v>684367.61544034909</v>
      </c>
      <c r="AO86" s="20">
        <f t="shared" si="100"/>
        <v>8421291.5647676196</v>
      </c>
      <c r="AP86" s="20">
        <f t="shared" si="100"/>
        <v>739864.63119307358</v>
      </c>
      <c r="AQ86" s="20">
        <f t="shared" si="100"/>
        <v>709333.70245788759</v>
      </c>
      <c r="AR86" s="20">
        <f t="shared" si="100"/>
        <v>757312.10586468061</v>
      </c>
      <c r="AS86" s="20">
        <f t="shared" ref="AS86:BM86" si="101">SUM(AS84:AS85)</f>
        <v>740377.40995074587</v>
      </c>
      <c r="AT86" s="20">
        <f t="shared" si="101"/>
        <v>783266.95656428719</v>
      </c>
      <c r="AU86" s="20">
        <f t="shared" si="101"/>
        <v>753778.89298306999</v>
      </c>
      <c r="AV86" s="20">
        <f t="shared" si="101"/>
        <v>840930.71935779857</v>
      </c>
      <c r="AW86" s="20">
        <f t="shared" si="101"/>
        <v>918404.68372261908</v>
      </c>
      <c r="AX86" s="20">
        <f t="shared" si="101"/>
        <v>888555.79499803868</v>
      </c>
      <c r="AY86" s="20">
        <f t="shared" si="101"/>
        <v>920797.82646086812</v>
      </c>
      <c r="AZ86" s="20">
        <f t="shared" si="101"/>
        <v>878334.58379624947</v>
      </c>
      <c r="BA86" s="20">
        <f t="shared" si="101"/>
        <v>890995.95842891571</v>
      </c>
      <c r="BB86" s="20">
        <f t="shared" si="101"/>
        <v>9821953.2657782361</v>
      </c>
      <c r="BC86" s="20">
        <f t="shared" si="101"/>
        <v>858714.6138928883</v>
      </c>
      <c r="BD86" s="20">
        <f t="shared" si="101"/>
        <v>876942.73118322017</v>
      </c>
      <c r="BE86" s="20">
        <f t="shared" si="101"/>
        <v>816205.40037288098</v>
      </c>
      <c r="BF86" s="20">
        <f t="shared" si="101"/>
        <v>835117.9329951175</v>
      </c>
      <c r="BG86" s="20">
        <f t="shared" si="101"/>
        <v>949855.63625354599</v>
      </c>
      <c r="BH86" s="20">
        <f t="shared" si="101"/>
        <v>897770.82268653717</v>
      </c>
      <c r="BI86" s="20">
        <f t="shared" si="101"/>
        <v>1011531.7482354385</v>
      </c>
      <c r="BJ86" s="20">
        <f t="shared" si="101"/>
        <v>1102003.9770500362</v>
      </c>
      <c r="BK86" s="20">
        <f t="shared" si="101"/>
        <v>1043428.7209420212</v>
      </c>
      <c r="BL86" s="20">
        <f t="shared" si="101"/>
        <v>1101560.7633676447</v>
      </c>
      <c r="BM86" s="20">
        <f t="shared" si="101"/>
        <v>1018485.1693499513</v>
      </c>
      <c r="BN86" s="20">
        <f t="shared" ref="BN86:BY86" si="102">SUM(BN84:BN85)</f>
        <v>968877.82392092014</v>
      </c>
      <c r="BO86" s="20">
        <f t="shared" si="102"/>
        <v>11480495.340250202</v>
      </c>
      <c r="BP86" s="20">
        <f t="shared" si="102"/>
        <v>1004632.9347193572</v>
      </c>
      <c r="BQ86" s="20">
        <f t="shared" si="102"/>
        <v>1036253.982</v>
      </c>
      <c r="BR86" s="20">
        <f t="shared" si="102"/>
        <v>1052396.7820000001</v>
      </c>
      <c r="BS86" s="20">
        <f t="shared" si="102"/>
        <v>1047598.7719999999</v>
      </c>
      <c r="BT86" s="20">
        <f t="shared" si="102"/>
        <v>1167382.1591722665</v>
      </c>
      <c r="BU86" s="20">
        <f t="shared" si="102"/>
        <v>1132772.1620989922</v>
      </c>
      <c r="BV86" s="20">
        <f t="shared" si="102"/>
        <v>1157433.3561640342</v>
      </c>
      <c r="BW86" s="20">
        <f t="shared" si="102"/>
        <v>1265904.4398757592</v>
      </c>
      <c r="BX86" s="20">
        <f t="shared" si="102"/>
        <v>1136381.7965279224</v>
      </c>
      <c r="BY86" s="20">
        <f t="shared" si="102"/>
        <v>1204418.1627902763</v>
      </c>
      <c r="BZ86" s="20">
        <f t="shared" ref="BZ86:CL86" si="103">SUM(BZ84:BZ85)</f>
        <v>1140634.8531284642</v>
      </c>
      <c r="CA86" s="20">
        <f t="shared" si="103"/>
        <v>1164242.2379999999</v>
      </c>
      <c r="CB86" s="20">
        <f t="shared" si="103"/>
        <v>13510051.638477072</v>
      </c>
      <c r="CC86" s="20">
        <f t="shared" si="103"/>
        <v>1065131.7343059294</v>
      </c>
      <c r="CD86" s="20">
        <f t="shared" si="103"/>
        <v>1036253.982</v>
      </c>
      <c r="CE86" s="20">
        <f t="shared" si="103"/>
        <v>1044747.405</v>
      </c>
      <c r="CF86" s="20">
        <f t="shared" si="103"/>
        <v>1039235.0560000002</v>
      </c>
      <c r="CG86" s="20">
        <f t="shared" si="103"/>
        <v>1142782.6069999998</v>
      </c>
      <c r="CH86" s="20">
        <f t="shared" si="103"/>
        <v>1112073.3445796319</v>
      </c>
      <c r="CI86" s="20">
        <f t="shared" si="103"/>
        <v>1260696.574</v>
      </c>
      <c r="CJ86" s="20">
        <f t="shared" si="103"/>
        <v>1346545.4257701621</v>
      </c>
      <c r="CK86" s="20">
        <f t="shared" si="103"/>
        <v>1299663.6948823838</v>
      </c>
      <c r="CL86" s="20">
        <f t="shared" si="103"/>
        <v>1321854.4569390728</v>
      </c>
      <c r="CM86" s="20">
        <f t="shared" ref="CM86:CY86" si="104">SUM(CM84:CM85)</f>
        <v>1216959.0439891778</v>
      </c>
      <c r="CN86" s="20">
        <f t="shared" si="104"/>
        <v>1644189.5281996969</v>
      </c>
      <c r="CO86" s="20">
        <f t="shared" si="104"/>
        <v>14530132.852666056</v>
      </c>
      <c r="CP86" s="20">
        <f t="shared" si="104"/>
        <v>1302612.4875863655</v>
      </c>
      <c r="CQ86" s="20">
        <f t="shared" si="104"/>
        <v>1226710.550870755</v>
      </c>
      <c r="CR86" s="20">
        <f t="shared" si="104"/>
        <v>1264224</v>
      </c>
      <c r="CS86" s="20">
        <f t="shared" si="104"/>
        <v>1261953.5482254734</v>
      </c>
      <c r="CT86" s="20">
        <f t="shared" si="104"/>
        <v>1388917.7260554684</v>
      </c>
      <c r="CU86" s="20">
        <f t="shared" si="104"/>
        <v>1360302.0851714308</v>
      </c>
      <c r="CV86" s="20">
        <f t="shared" si="104"/>
        <v>1472081.4525966404</v>
      </c>
      <c r="CW86" s="20">
        <f t="shared" si="104"/>
        <v>1605032.3326450763</v>
      </c>
      <c r="CX86" s="20">
        <f t="shared" si="104"/>
        <v>1390101.6445586202</v>
      </c>
      <c r="CY86" s="20">
        <f t="shared" si="104"/>
        <v>1396339.9775517716</v>
      </c>
      <c r="CZ86" s="20">
        <f t="shared" ref="CZ86:DL86" si="105">SUM(CZ84:CZ85)</f>
        <v>1386830.6941873664</v>
      </c>
      <c r="DA86" s="20">
        <f t="shared" si="105"/>
        <v>1279451.9218563184</v>
      </c>
      <c r="DB86" s="20">
        <f t="shared" si="105"/>
        <v>16334558.421305286</v>
      </c>
      <c r="DC86" s="20">
        <f t="shared" si="105"/>
        <v>1271451.5619737818</v>
      </c>
      <c r="DD86" s="20">
        <f t="shared" si="105"/>
        <v>1196301.1619999998</v>
      </c>
      <c r="DE86" s="20">
        <f t="shared" si="105"/>
        <v>1291604.9144594001</v>
      </c>
      <c r="DF86" s="20">
        <f t="shared" si="105"/>
        <v>1362734.9500210404</v>
      </c>
      <c r="DG86" s="20">
        <f t="shared" si="105"/>
        <v>1517641.8994856123</v>
      </c>
      <c r="DH86" s="20">
        <f t="shared" si="105"/>
        <v>1400519.2429999146</v>
      </c>
      <c r="DI86" s="20">
        <f t="shared" si="105"/>
        <v>1524368.8777291803</v>
      </c>
      <c r="DJ86" s="20">
        <f t="shared" si="105"/>
        <v>1694662.2693752435</v>
      </c>
      <c r="DK86" s="20">
        <f t="shared" si="105"/>
        <v>1706297.2107857901</v>
      </c>
      <c r="DL86" s="20">
        <f t="shared" si="105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06">+DT84+DT85</f>
        <v>66580.893036115245</v>
      </c>
      <c r="DU86" s="20">
        <f t="shared" si="106"/>
        <v>49018.872151521238</v>
      </c>
      <c r="DV86" s="20">
        <f t="shared" si="106"/>
        <v>108330.5725905454</v>
      </c>
      <c r="DW86" s="20">
        <f t="shared" si="106"/>
        <v>152509.9271270684</v>
      </c>
      <c r="DX86" s="20">
        <f t="shared" si="106"/>
        <v>217519.34825410857</v>
      </c>
      <c r="DY86" s="20">
        <f t="shared" si="106"/>
        <v>489490.84267339425</v>
      </c>
      <c r="DZ86" s="20">
        <f t="shared" si="106"/>
        <v>662613.54850419005</v>
      </c>
      <c r="EA86" s="20">
        <f t="shared" si="106"/>
        <v>806246.30247493519</v>
      </c>
      <c r="EB86" s="20">
        <f>SUM(DP86:EA86)</f>
        <v>6483278.3615847705</v>
      </c>
      <c r="EC86" s="20">
        <f t="shared" ref="EC86:EN86" si="107">+EC84+EC85</f>
        <v>765419.54950613284</v>
      </c>
      <c r="ED86" s="20">
        <f t="shared" si="107"/>
        <v>412403.44435452437</v>
      </c>
      <c r="EE86" s="20">
        <f t="shared" si="107"/>
        <v>580892.16305856104</v>
      </c>
      <c r="EF86" s="20">
        <f t="shared" si="107"/>
        <v>588445.79799999995</v>
      </c>
      <c r="EG86" s="20">
        <f t="shared" si="107"/>
        <v>738832.40905246744</v>
      </c>
      <c r="EH86" s="20">
        <f t="shared" si="107"/>
        <v>668804.85637142416</v>
      </c>
      <c r="EI86" s="20">
        <f t="shared" si="107"/>
        <v>842690.08659881109</v>
      </c>
      <c r="EJ86" s="20">
        <f t="shared" si="107"/>
        <v>985492.834333473</v>
      </c>
      <c r="EK86" s="20">
        <f t="shared" si="107"/>
        <v>956045.88084116904</v>
      </c>
      <c r="EL86" s="20">
        <f t="shared" si="107"/>
        <v>1066605.6576613393</v>
      </c>
      <c r="EM86" s="20">
        <f t="shared" si="107"/>
        <v>1088224.3448161592</v>
      </c>
      <c r="EN86" s="20">
        <f t="shared" si="107"/>
        <v>1151440.1941499736</v>
      </c>
      <c r="EO86" s="20">
        <f>SUM(EC86:EN86)</f>
        <v>9845297.2187440339</v>
      </c>
      <c r="EP86" s="20">
        <f t="shared" ref="EP86:FA86" si="108">+EP84+EP85</f>
        <v>1119574.7518073523</v>
      </c>
      <c r="EQ86" s="20">
        <f t="shared" si="108"/>
        <v>1163372.6756376296</v>
      </c>
      <c r="ER86" s="20">
        <f t="shared" si="108"/>
        <v>1154387</v>
      </c>
      <c r="ES86" s="20">
        <f t="shared" si="108"/>
        <v>1200086.1926374577</v>
      </c>
      <c r="ET86" s="20">
        <f t="shared" si="108"/>
        <v>1286432.2766791289</v>
      </c>
      <c r="EU86" s="20">
        <f t="shared" si="108"/>
        <v>1299716.0660486638</v>
      </c>
      <c r="EV86" s="20">
        <f t="shared" si="108"/>
        <v>1549844.1006608023</v>
      </c>
      <c r="EW86" s="20">
        <f t="shared" si="108"/>
        <v>1677887.5144866568</v>
      </c>
      <c r="EX86" s="20">
        <f t="shared" si="108"/>
        <v>1657504.3342758149</v>
      </c>
      <c r="EY86" s="20">
        <f t="shared" si="108"/>
        <v>1625869.9672606243</v>
      </c>
      <c r="EZ86" s="20">
        <f t="shared" si="108"/>
        <v>1589422.1799523253</v>
      </c>
      <c r="FA86" s="20">
        <f t="shared" si="108"/>
        <v>1448426.1869943577</v>
      </c>
      <c r="FB86" s="20">
        <f>SUM(EP86:FA86)</f>
        <v>16772523.246440813</v>
      </c>
      <c r="FC86" s="20">
        <f t="shared" ref="FC86:FN86" si="109">+FC84+FC85</f>
        <v>1236373.6417617933</v>
      </c>
      <c r="FD86" s="20">
        <f t="shared" si="109"/>
        <v>1233230.806019932</v>
      </c>
      <c r="FE86" s="20">
        <f t="shared" si="109"/>
        <v>1315998.7037370084</v>
      </c>
      <c r="FF86" s="20">
        <f t="shared" si="109"/>
        <v>1377898.1791589749</v>
      </c>
      <c r="FG86" s="20">
        <f t="shared" si="109"/>
        <v>1581173.19</v>
      </c>
      <c r="FH86" s="20">
        <f t="shared" si="109"/>
        <v>1517391.12</v>
      </c>
      <c r="FI86" s="20">
        <f t="shared" si="109"/>
        <v>1687109.5200000003</v>
      </c>
      <c r="FJ86" s="20">
        <f t="shared" si="109"/>
        <v>1815828.7799999998</v>
      </c>
      <c r="FK86" s="20">
        <f t="shared" si="109"/>
        <v>1901360.5999999999</v>
      </c>
      <c r="FL86" s="20">
        <f t="shared" si="109"/>
        <v>1765787.5300000003</v>
      </c>
      <c r="FM86" s="20">
        <f t="shared" si="109"/>
        <v>1658767.0899999999</v>
      </c>
      <c r="FN86" s="20">
        <f t="shared" si="109"/>
        <v>1789644.6799999997</v>
      </c>
      <c r="FO86" s="20">
        <f>SUM(FC86:FN86)</f>
        <v>18880563.840677708</v>
      </c>
      <c r="FP86" s="20">
        <f t="shared" ref="FP86:GA86" si="110">+FP84+FP85</f>
        <v>1716425.44</v>
      </c>
      <c r="FQ86" s="20">
        <f t="shared" si="110"/>
        <v>1639177.9700000002</v>
      </c>
      <c r="FR86" s="20">
        <f t="shared" si="110"/>
        <v>1662048.9600000004</v>
      </c>
      <c r="FS86" s="20">
        <f t="shared" si="110"/>
        <v>1751267.7400000005</v>
      </c>
      <c r="FT86" s="20">
        <f t="shared" si="110"/>
        <v>1816746.71</v>
      </c>
      <c r="FU86" s="20">
        <f t="shared" si="110"/>
        <v>1728498.13</v>
      </c>
      <c r="FV86" s="20">
        <f t="shared" si="110"/>
        <v>1901827.4</v>
      </c>
      <c r="FW86" s="20">
        <f t="shared" si="110"/>
        <v>2024930.4200000004</v>
      </c>
      <c r="FX86" s="20">
        <f t="shared" si="110"/>
        <v>1963372.53</v>
      </c>
      <c r="FY86" s="20">
        <f t="shared" si="110"/>
        <v>0</v>
      </c>
      <c r="FZ86" s="20">
        <f t="shared" si="110"/>
        <v>0</v>
      </c>
      <c r="GA86" s="20">
        <f t="shared" si="110"/>
        <v>0</v>
      </c>
      <c r="GB86" s="20">
        <f>SUM(FP86:GA86)</f>
        <v>16204295.299999999</v>
      </c>
    </row>
    <row r="88" spans="1:184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84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84">
      <c r="CA90" s="47"/>
    </row>
    <row r="91" spans="1:184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</row>
    <row r="92" spans="1:184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</row>
    <row r="93" spans="1:184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</row>
    <row r="94" spans="1:184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</row>
    <row r="95" spans="1:184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</row>
    <row r="96" spans="1:184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03"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N51"/>
  <sheetViews>
    <sheetView showGridLines="0" zoomScale="80" zoomScaleNormal="80" workbookViewId="0">
      <pane xSplit="1" topLeftCell="KB1" activePane="topRight" state="frozen"/>
      <selection pane="topRight" activeCell="KI32" sqref="KI32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300" ht="15">
      <c r="A1" s="10" t="s">
        <v>0</v>
      </c>
    </row>
    <row r="2" spans="1:300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00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00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00" ht="15">
      <c r="A5" s="15" t="s">
        <v>44</v>
      </c>
    </row>
    <row r="6" spans="1:300" ht="3" customHeight="1"/>
    <row r="7" spans="1:300" ht="15" customHeight="1">
      <c r="A7" s="78" t="s">
        <v>45</v>
      </c>
      <c r="B7" s="74">
        <v>2002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6" t="s">
        <v>47</v>
      </c>
      <c r="O7" s="74">
        <v>2003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6" t="s">
        <v>48</v>
      </c>
      <c r="AB7" s="74">
        <v>2004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6" t="s">
        <v>49</v>
      </c>
      <c r="AO7" s="74">
        <v>2005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6" t="s">
        <v>50</v>
      </c>
      <c r="BB7" s="74">
        <v>2006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6" t="s">
        <v>51</v>
      </c>
      <c r="BO7" s="74">
        <v>2007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6" t="s">
        <v>52</v>
      </c>
      <c r="CB7" s="74">
        <v>2008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6" t="s">
        <v>53</v>
      </c>
      <c r="CO7" s="74">
        <v>2009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6" t="s">
        <v>54</v>
      </c>
      <c r="DB7" s="74">
        <v>2010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6" t="s">
        <v>55</v>
      </c>
      <c r="DO7" s="74">
        <v>2011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6" t="s">
        <v>56</v>
      </c>
      <c r="EB7" s="74">
        <v>2012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6" t="s">
        <v>57</v>
      </c>
      <c r="EO7" s="74">
        <v>2013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6" t="s">
        <v>58</v>
      </c>
      <c r="FB7" s="74">
        <v>2014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6" t="s">
        <v>59</v>
      </c>
      <c r="FO7" s="74">
        <v>2015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6" t="s">
        <v>60</v>
      </c>
      <c r="GB7" s="74">
        <v>2016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6" t="s">
        <v>61</v>
      </c>
      <c r="GO7" s="74">
        <v>2017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6" t="s">
        <v>62</v>
      </c>
      <c r="HB7" s="80">
        <v>2018</v>
      </c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2"/>
      <c r="HN7" s="76" t="s">
        <v>63</v>
      </c>
      <c r="HO7" s="74">
        <v>2019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6" t="s">
        <v>64</v>
      </c>
      <c r="IB7" s="74">
        <v>2020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6" t="s">
        <v>65</v>
      </c>
      <c r="IO7" s="88">
        <v>2021</v>
      </c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90"/>
      <c r="JA7" s="76" t="s">
        <v>134</v>
      </c>
      <c r="JB7" s="74">
        <v>2022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6" t="s">
        <v>67</v>
      </c>
      <c r="JO7" s="74">
        <v>2023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6" t="s">
        <v>68</v>
      </c>
      <c r="KB7" s="74">
        <v>2024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6" t="s">
        <v>138</v>
      </c>
    </row>
    <row r="8" spans="1:300" ht="15">
      <c r="A8" s="79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7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7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7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7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7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7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7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7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7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7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7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7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7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7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7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7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7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7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7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7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7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7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77</v>
      </c>
      <c r="KK8" s="16" t="s">
        <v>78</v>
      </c>
      <c r="KL8" s="16" t="s">
        <v>79</v>
      </c>
      <c r="KM8" s="16" t="s">
        <v>80</v>
      </c>
      <c r="KN8" s="77"/>
    </row>
    <row r="9" spans="1:300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>
        <v>398980</v>
      </c>
      <c r="KG9" s="18">
        <v>375365</v>
      </c>
      <c r="KH9" s="18">
        <v>447238</v>
      </c>
      <c r="KI9" s="18">
        <v>461893</v>
      </c>
      <c r="KJ9" s="18">
        <v>421527</v>
      </c>
      <c r="KK9" s="18"/>
      <c r="KL9" s="18"/>
      <c r="KM9" s="18"/>
      <c r="KN9" s="18">
        <f>SUM(KB9:KM9)</f>
        <v>3434674</v>
      </c>
    </row>
    <row r="10" spans="1:300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>
        <v>11527</v>
      </c>
      <c r="KG10" s="18">
        <v>12684</v>
      </c>
      <c r="KH10" s="18">
        <v>12726</v>
      </c>
      <c r="KI10" s="18">
        <v>12175</v>
      </c>
      <c r="KJ10" s="18">
        <v>10897</v>
      </c>
      <c r="KK10" s="18"/>
      <c r="KL10" s="18"/>
      <c r="KM10" s="18"/>
      <c r="KN10" s="18">
        <f>SUM(KB10:KM10)</f>
        <v>97062</v>
      </c>
    </row>
    <row r="11" spans="1:300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410507</v>
      </c>
      <c r="KG11" s="20">
        <f t="shared" si="10"/>
        <v>388049</v>
      </c>
      <c r="KH11" s="20">
        <f t="shared" si="10"/>
        <v>459964</v>
      </c>
      <c r="KI11" s="20">
        <f t="shared" si="10"/>
        <v>474068</v>
      </c>
      <c r="KJ11" s="20">
        <f>SUM(KJ9,KJ10)</f>
        <v>432424</v>
      </c>
      <c r="KK11" s="20">
        <f>SUM(KK9,KK10)</f>
        <v>0</v>
      </c>
      <c r="KL11" s="20">
        <f>SUM(KL9,KL10)</f>
        <v>0</v>
      </c>
      <c r="KM11" s="20">
        <f>SUM(KM9,KM10)</f>
        <v>0</v>
      </c>
      <c r="KN11" s="20">
        <f>SUM(KB11:KM11)</f>
        <v>3531736</v>
      </c>
    </row>
    <row r="12" spans="1:300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00" ht="15">
      <c r="A13" s="15" t="s">
        <v>135</v>
      </c>
    </row>
    <row r="14" spans="1:300" ht="3" customHeight="1">
      <c r="A14" s="15"/>
    </row>
    <row r="15" spans="1:300" ht="15" customHeight="1">
      <c r="A15" s="78" t="s">
        <v>45</v>
      </c>
      <c r="B15" s="74">
        <v>2002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6" t="s">
        <v>47</v>
      </c>
      <c r="O15" s="74">
        <v>2003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6" t="s">
        <v>48</v>
      </c>
      <c r="AB15" s="74">
        <v>2004</v>
      </c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6" t="s">
        <v>49</v>
      </c>
      <c r="AO15" s="74">
        <v>2005</v>
      </c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6" t="s">
        <v>50</v>
      </c>
      <c r="BB15" s="74">
        <v>2006</v>
      </c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6" t="s">
        <v>51</v>
      </c>
      <c r="BO15" s="74">
        <v>2007</v>
      </c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6" t="s">
        <v>52</v>
      </c>
      <c r="CB15" s="74">
        <v>2008</v>
      </c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6" t="s">
        <v>53</v>
      </c>
      <c r="CO15" s="74">
        <v>2009</v>
      </c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6" t="s">
        <v>54</v>
      </c>
      <c r="DB15" s="74">
        <v>2010</v>
      </c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6" t="s">
        <v>55</v>
      </c>
      <c r="DO15" s="74">
        <v>2011</v>
      </c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6" t="s">
        <v>56</v>
      </c>
      <c r="EB15" s="74">
        <v>2012</v>
      </c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6" t="s">
        <v>57</v>
      </c>
      <c r="EO15" s="74">
        <v>2013</v>
      </c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6" t="s">
        <v>58</v>
      </c>
      <c r="FB15" s="74">
        <v>2014</v>
      </c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6" t="s">
        <v>59</v>
      </c>
      <c r="FO15" s="74">
        <v>2015</v>
      </c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6" t="s">
        <v>60</v>
      </c>
      <c r="GB15" s="74">
        <v>2016</v>
      </c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6" t="s">
        <v>61</v>
      </c>
      <c r="GO15" s="74">
        <v>2017</v>
      </c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6" t="s">
        <v>62</v>
      </c>
      <c r="HB15" s="80">
        <v>2018</v>
      </c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2"/>
      <c r="HN15" s="76" t="s">
        <v>63</v>
      </c>
      <c r="HO15" s="74">
        <v>2019</v>
      </c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6" t="s">
        <v>64</v>
      </c>
      <c r="IB15" s="74">
        <v>2020</v>
      </c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6" t="s">
        <v>65</v>
      </c>
      <c r="IO15" s="85">
        <v>2021</v>
      </c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7"/>
      <c r="JA15" s="76" t="s">
        <v>136</v>
      </c>
      <c r="JB15" s="74">
        <v>2022</v>
      </c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6" t="s">
        <v>67</v>
      </c>
      <c r="JO15" s="74">
        <v>2023</v>
      </c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6" t="s">
        <v>68</v>
      </c>
      <c r="KB15" s="74">
        <v>2024</v>
      </c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76" t="s">
        <v>138</v>
      </c>
    </row>
    <row r="16" spans="1:300" ht="15">
      <c r="A16" s="79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7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7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7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7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7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7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7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7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7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7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7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7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7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7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7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7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7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7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7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7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7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7"/>
      <c r="KB16" s="16" t="s">
        <v>69</v>
      </c>
      <c r="KC16" s="16" t="s">
        <v>70</v>
      </c>
      <c r="KD16" s="16" t="s">
        <v>71</v>
      </c>
      <c r="KE16" s="16" t="s">
        <v>72</v>
      </c>
      <c r="KF16" s="16" t="s">
        <v>73</v>
      </c>
      <c r="KG16" s="16" t="s">
        <v>74</v>
      </c>
      <c r="KH16" s="16" t="s">
        <v>75</v>
      </c>
      <c r="KI16" s="16" t="s">
        <v>76</v>
      </c>
      <c r="KJ16" s="16" t="s">
        <v>77</v>
      </c>
      <c r="KK16" s="16" t="s">
        <v>78</v>
      </c>
      <c r="KL16" s="16" t="s">
        <v>79</v>
      </c>
      <c r="KM16" s="16" t="s">
        <v>80</v>
      </c>
      <c r="KN16" s="77"/>
    </row>
    <row r="17" spans="1:300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174.435</v>
      </c>
      <c r="KC17" s="18">
        <v>182.61168000000004</v>
      </c>
      <c r="KD17" s="18">
        <v>205.27145999999996</v>
      </c>
      <c r="KE17" s="18">
        <v>211.38050000000001</v>
      </c>
      <c r="KF17" s="18">
        <v>211.11899999999997</v>
      </c>
      <c r="KG17" s="18">
        <v>185.80650000000003</v>
      </c>
      <c r="KH17" s="18">
        <v>249.49550000000002</v>
      </c>
      <c r="KI17" s="18">
        <v>223.96679999999998</v>
      </c>
      <c r="KJ17" s="18">
        <v>208.99268000000001</v>
      </c>
      <c r="KK17" s="18"/>
      <c r="KL17" s="18"/>
      <c r="KM17" s="18"/>
      <c r="KN17" s="18">
        <f>SUM(KB17:KM17)</f>
        <v>1853.0791199999999</v>
      </c>
    </row>
    <row r="18" spans="1:300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0</v>
      </c>
      <c r="KJ18" s="18">
        <v>0</v>
      </c>
      <c r="KK18" s="18"/>
      <c r="KL18" s="18"/>
      <c r="KM18" s="18"/>
      <c r="KN18" s="18">
        <f>SUM(KB18:KM18)</f>
        <v>0</v>
      </c>
    </row>
    <row r="19" spans="1:300" ht="15">
      <c r="A19" s="19" t="s">
        <v>86</v>
      </c>
      <c r="B19" s="20">
        <f>SUM(B17:B18)</f>
        <v>2079697</v>
      </c>
      <c r="C19" s="20">
        <f t="shared" ref="C19:BN19" si="11">SUM(C17:C18)</f>
        <v>2401662</v>
      </c>
      <c r="D19" s="20">
        <f t="shared" si="11"/>
        <v>2180941.5</v>
      </c>
      <c r="E19" s="20">
        <f t="shared" si="11"/>
        <v>2729021.2</v>
      </c>
      <c r="F19" s="20">
        <f t="shared" si="11"/>
        <v>2588965.2000000002</v>
      </c>
      <c r="G19" s="20">
        <f t="shared" si="11"/>
        <v>2238268</v>
      </c>
      <c r="H19" s="20">
        <f t="shared" si="11"/>
        <v>2045623</v>
      </c>
      <c r="I19" s="20">
        <f t="shared" si="11"/>
        <v>2243002</v>
      </c>
      <c r="J19" s="20">
        <f t="shared" si="11"/>
        <v>1901116</v>
      </c>
      <c r="K19" s="20">
        <f t="shared" si="11"/>
        <v>1987869</v>
      </c>
      <c r="L19" s="20">
        <f t="shared" si="11"/>
        <v>2034819</v>
      </c>
      <c r="M19" s="20">
        <f t="shared" si="11"/>
        <v>1959874</v>
      </c>
      <c r="N19" s="20">
        <f t="shared" si="11"/>
        <v>26390857.899999999</v>
      </c>
      <c r="O19" s="20">
        <f t="shared" si="11"/>
        <v>1846232</v>
      </c>
      <c r="P19" s="20">
        <f t="shared" si="11"/>
        <v>1752190</v>
      </c>
      <c r="Q19" s="20">
        <f t="shared" si="11"/>
        <v>2051843</v>
      </c>
      <c r="R19" s="20">
        <f t="shared" si="11"/>
        <v>1869123</v>
      </c>
      <c r="S19" s="20">
        <f t="shared" si="11"/>
        <v>2316424.2000000002</v>
      </c>
      <c r="T19" s="20">
        <f t="shared" si="11"/>
        <v>1937807</v>
      </c>
      <c r="U19" s="20">
        <f t="shared" si="11"/>
        <v>2055677</v>
      </c>
      <c r="V19" s="20">
        <f t="shared" si="11"/>
        <v>2014052</v>
      </c>
      <c r="W19" s="20">
        <f t="shared" si="11"/>
        <v>1825367</v>
      </c>
      <c r="X19" s="20">
        <f t="shared" si="11"/>
        <v>1750313</v>
      </c>
      <c r="Y19" s="20">
        <f t="shared" si="11"/>
        <v>1648212</v>
      </c>
      <c r="Z19" s="20">
        <f t="shared" si="11"/>
        <v>2619145</v>
      </c>
      <c r="AA19" s="20">
        <f t="shared" si="11"/>
        <v>23686385.199999999</v>
      </c>
      <c r="AB19" s="20">
        <f t="shared" si="11"/>
        <v>1517518</v>
      </c>
      <c r="AC19" s="20">
        <f t="shared" si="11"/>
        <v>1710485</v>
      </c>
      <c r="AD19" s="20">
        <f t="shared" si="11"/>
        <v>1857586</v>
      </c>
      <c r="AE19" s="20">
        <f t="shared" si="11"/>
        <v>1794869</v>
      </c>
      <c r="AF19" s="20">
        <f t="shared" si="11"/>
        <v>1910525</v>
      </c>
      <c r="AG19" s="20">
        <f t="shared" si="11"/>
        <v>1764318</v>
      </c>
      <c r="AH19" s="20">
        <f t="shared" si="11"/>
        <v>1816169</v>
      </c>
      <c r="AI19" s="20">
        <f t="shared" si="11"/>
        <v>1717015</v>
      </c>
      <c r="AJ19" s="20">
        <f t="shared" si="11"/>
        <v>1809968</v>
      </c>
      <c r="AK19" s="20">
        <f t="shared" si="11"/>
        <v>1728545</v>
      </c>
      <c r="AL19" s="20">
        <f t="shared" si="11"/>
        <v>1431210</v>
      </c>
      <c r="AM19" s="20">
        <f t="shared" si="11"/>
        <v>1566067</v>
      </c>
      <c r="AN19" s="20">
        <f t="shared" si="11"/>
        <v>20624275</v>
      </c>
      <c r="AO19" s="20">
        <f t="shared" si="11"/>
        <v>1652063.2</v>
      </c>
      <c r="AP19" s="20">
        <f t="shared" si="11"/>
        <v>1617600.46</v>
      </c>
      <c r="AQ19" s="20">
        <f t="shared" si="11"/>
        <v>1815376</v>
      </c>
      <c r="AR19" s="20">
        <f t="shared" si="11"/>
        <v>1954848</v>
      </c>
      <c r="AS19" s="20">
        <f t="shared" si="11"/>
        <v>1693866.2</v>
      </c>
      <c r="AT19" s="20">
        <f t="shared" si="11"/>
        <v>1798942.29</v>
      </c>
      <c r="AU19" s="20">
        <f t="shared" si="11"/>
        <v>1800553.16</v>
      </c>
      <c r="AV19" s="20">
        <f t="shared" si="11"/>
        <v>2148272.38</v>
      </c>
      <c r="AW19" s="20">
        <f t="shared" si="11"/>
        <v>2187689.1230000001</v>
      </c>
      <c r="AX19" s="20">
        <f t="shared" si="11"/>
        <v>2079129.95</v>
      </c>
      <c r="AY19" s="20">
        <f t="shared" si="11"/>
        <v>1901704.79</v>
      </c>
      <c r="AZ19" s="20">
        <f t="shared" si="11"/>
        <v>2008708.02</v>
      </c>
      <c r="BA19" s="20">
        <f t="shared" si="11"/>
        <v>22658753.572999999</v>
      </c>
      <c r="BB19" s="20">
        <f t="shared" si="11"/>
        <v>1799247.04</v>
      </c>
      <c r="BC19" s="20">
        <f t="shared" si="11"/>
        <v>1862029.74</v>
      </c>
      <c r="BD19" s="20">
        <f t="shared" si="11"/>
        <v>2274060.1700000004</v>
      </c>
      <c r="BE19" s="20">
        <f t="shared" si="11"/>
        <v>1926298.3840277779</v>
      </c>
      <c r="BF19" s="20">
        <f t="shared" si="11"/>
        <v>2131368.7600000002</v>
      </c>
      <c r="BG19" s="20">
        <f t="shared" si="11"/>
        <v>2220530.61</v>
      </c>
      <c r="BH19" s="20">
        <f t="shared" si="11"/>
        <v>2211278.6100000003</v>
      </c>
      <c r="BI19" s="20">
        <f t="shared" si="11"/>
        <v>2339988.7000000007</v>
      </c>
      <c r="BJ19" s="20">
        <f t="shared" si="11"/>
        <v>2153655.9900000002</v>
      </c>
      <c r="BK19" s="20">
        <f t="shared" si="11"/>
        <v>2131844.0750000002</v>
      </c>
      <c r="BL19" s="20">
        <f t="shared" si="11"/>
        <v>1959393.1600000001</v>
      </c>
      <c r="BM19" s="20">
        <f t="shared" si="11"/>
        <v>910321.66</v>
      </c>
      <c r="BN19" s="20">
        <f t="shared" si="11"/>
        <v>23920016.89902778</v>
      </c>
      <c r="BO19" s="20">
        <f t="shared" ref="BO19:DZ19" si="12">SUM(BO17:BO18)</f>
        <v>601977.12</v>
      </c>
      <c r="BP19" s="20">
        <f t="shared" si="12"/>
        <v>592552.81000000006</v>
      </c>
      <c r="BQ19" s="20">
        <f t="shared" si="12"/>
        <v>757327.83</v>
      </c>
      <c r="BR19" s="20">
        <f t="shared" si="12"/>
        <v>711515.91</v>
      </c>
      <c r="BS19" s="20">
        <f t="shared" si="12"/>
        <v>776935.3</v>
      </c>
      <c r="BT19" s="20">
        <f t="shared" si="12"/>
        <v>773237.35</v>
      </c>
      <c r="BU19" s="20">
        <f t="shared" si="12"/>
        <v>800549.33000000007</v>
      </c>
      <c r="BV19" s="20">
        <f t="shared" si="12"/>
        <v>1443650.81</v>
      </c>
      <c r="BW19" s="20">
        <f t="shared" si="12"/>
        <v>737355.0199999999</v>
      </c>
      <c r="BX19" s="20">
        <f t="shared" si="12"/>
        <v>737046.45</v>
      </c>
      <c r="BY19" s="20">
        <f t="shared" si="12"/>
        <v>737019.09</v>
      </c>
      <c r="BZ19" s="20">
        <f t="shared" si="12"/>
        <v>770616</v>
      </c>
      <c r="CA19" s="20">
        <f t="shared" si="12"/>
        <v>9439783.0200000014</v>
      </c>
      <c r="CB19" s="20">
        <f t="shared" si="12"/>
        <v>651418.19000000006</v>
      </c>
      <c r="CC19" s="20">
        <f t="shared" si="12"/>
        <v>680027.79999999993</v>
      </c>
      <c r="CD19" s="20">
        <f t="shared" si="12"/>
        <v>695100.53</v>
      </c>
      <c r="CE19" s="20">
        <f t="shared" si="12"/>
        <v>749502.53</v>
      </c>
      <c r="CF19" s="20">
        <f t="shared" si="12"/>
        <v>759502.37</v>
      </c>
      <c r="CG19" s="20">
        <f t="shared" si="12"/>
        <v>753463.82000000007</v>
      </c>
      <c r="CH19" s="20">
        <f t="shared" si="12"/>
        <v>768398.88000000012</v>
      </c>
      <c r="CI19" s="20">
        <f t="shared" si="12"/>
        <v>753688.47100000002</v>
      </c>
      <c r="CJ19" s="20">
        <f t="shared" si="12"/>
        <v>798102.32</v>
      </c>
      <c r="CK19" s="20">
        <f t="shared" si="12"/>
        <v>744785.86</v>
      </c>
      <c r="CL19" s="20">
        <f t="shared" si="12"/>
        <v>616966.82999999996</v>
      </c>
      <c r="CM19" s="20">
        <f t="shared" si="12"/>
        <v>593433.44000000006</v>
      </c>
      <c r="CN19" s="20">
        <f t="shared" si="12"/>
        <v>8564391.0410000011</v>
      </c>
      <c r="CO19" s="20">
        <f t="shared" si="12"/>
        <v>560096.1552777777</v>
      </c>
      <c r="CP19" s="20">
        <f t="shared" si="12"/>
        <v>493212.80999999994</v>
      </c>
      <c r="CQ19" s="20">
        <f t="shared" si="12"/>
        <v>538893.46</v>
      </c>
      <c r="CR19" s="20">
        <f t="shared" si="12"/>
        <v>514301.08999999997</v>
      </c>
      <c r="CS19" s="20">
        <f t="shared" si="12"/>
        <v>596948.09</v>
      </c>
      <c r="CT19" s="20">
        <f t="shared" si="12"/>
        <v>626827.5944444444</v>
      </c>
      <c r="CU19" s="20">
        <f t="shared" si="12"/>
        <v>686679.22000000009</v>
      </c>
      <c r="CV19" s="20">
        <f t="shared" si="12"/>
        <v>652686.31000000006</v>
      </c>
      <c r="CW19" s="20">
        <f t="shared" si="12"/>
        <v>660536.38</v>
      </c>
      <c r="CX19" s="20">
        <f t="shared" si="12"/>
        <v>626847.39999999991</v>
      </c>
      <c r="CY19" s="20">
        <f t="shared" si="12"/>
        <v>600873.22</v>
      </c>
      <c r="CZ19" s="20">
        <f t="shared" si="12"/>
        <v>647051.9800000001</v>
      </c>
      <c r="DA19" s="20">
        <f t="shared" si="12"/>
        <v>7204953.7097222218</v>
      </c>
      <c r="DB19" s="20">
        <f t="shared" si="12"/>
        <v>607653.79</v>
      </c>
      <c r="DC19" s="20">
        <f t="shared" si="12"/>
        <v>621131.85000000009</v>
      </c>
      <c r="DD19" s="20">
        <f t="shared" si="12"/>
        <v>655753.48</v>
      </c>
      <c r="DE19" s="20">
        <f t="shared" si="12"/>
        <v>689959.08000000007</v>
      </c>
      <c r="DF19" s="20">
        <f t="shared" si="12"/>
        <v>693441.12000000011</v>
      </c>
      <c r="DG19" s="20">
        <f t="shared" si="12"/>
        <v>710416.71</v>
      </c>
      <c r="DH19" s="20">
        <f t="shared" si="12"/>
        <v>707928.52</v>
      </c>
      <c r="DI19" s="20">
        <f t="shared" si="12"/>
        <v>680920.99</v>
      </c>
      <c r="DJ19" s="20">
        <f t="shared" si="12"/>
        <v>930281.76</v>
      </c>
      <c r="DK19" s="20">
        <f t="shared" si="12"/>
        <v>704223.47</v>
      </c>
      <c r="DL19" s="20">
        <f t="shared" si="12"/>
        <v>655532.6100000001</v>
      </c>
      <c r="DM19" s="20">
        <f t="shared" si="12"/>
        <v>760938.49</v>
      </c>
      <c r="DN19" s="20">
        <f t="shared" si="12"/>
        <v>8418181.870000001</v>
      </c>
      <c r="DO19" s="20">
        <f t="shared" si="12"/>
        <v>182072.06</v>
      </c>
      <c r="DP19" s="20">
        <f t="shared" si="12"/>
        <v>183527.24</v>
      </c>
      <c r="DQ19" s="20">
        <f t="shared" si="12"/>
        <v>207791.62</v>
      </c>
      <c r="DR19" s="20">
        <f t="shared" si="12"/>
        <v>197236.36</v>
      </c>
      <c r="DS19" s="20">
        <f t="shared" si="12"/>
        <v>214273.81999999998</v>
      </c>
      <c r="DT19" s="20">
        <f t="shared" si="12"/>
        <v>228095.53</v>
      </c>
      <c r="DU19" s="20">
        <f t="shared" si="12"/>
        <v>250909.41999999998</v>
      </c>
      <c r="DV19" s="20">
        <f t="shared" si="12"/>
        <v>232035.7</v>
      </c>
      <c r="DW19" s="20">
        <f t="shared" si="12"/>
        <v>219247.09</v>
      </c>
      <c r="DX19" s="20">
        <f t="shared" si="12"/>
        <v>208837.66</v>
      </c>
      <c r="DY19" s="20">
        <f t="shared" si="12"/>
        <v>196302.45</v>
      </c>
      <c r="DZ19" s="20">
        <f t="shared" si="12"/>
        <v>254216.06</v>
      </c>
      <c r="EA19" s="20">
        <f t="shared" ref="EA19:GL19" si="13">SUM(EA17:EA18)</f>
        <v>2574545.0100000002</v>
      </c>
      <c r="EB19" s="20">
        <f t="shared" si="13"/>
        <v>190282.65999999997</v>
      </c>
      <c r="EC19" s="20">
        <f t="shared" si="13"/>
        <v>194347.77000000005</v>
      </c>
      <c r="ED19" s="20">
        <f t="shared" si="13"/>
        <v>236827.84</v>
      </c>
      <c r="EE19" s="20">
        <f t="shared" si="13"/>
        <v>218010.00999999995</v>
      </c>
      <c r="EF19" s="20">
        <f t="shared" si="13"/>
        <v>254019.27600000001</v>
      </c>
      <c r="EG19" s="20">
        <f t="shared" si="13"/>
        <v>235633.60999999996</v>
      </c>
      <c r="EH19" s="20">
        <f t="shared" si="13"/>
        <v>225023.39999999994</v>
      </c>
      <c r="EI19" s="20">
        <f t="shared" si="13"/>
        <v>218878.58000000002</v>
      </c>
      <c r="EJ19" s="20">
        <f t="shared" si="13"/>
        <v>218829.87999999998</v>
      </c>
      <c r="EK19" s="20">
        <f t="shared" si="13"/>
        <v>241931.44999999995</v>
      </c>
      <c r="EL19" s="20">
        <f t="shared" si="13"/>
        <v>202240.67999999993</v>
      </c>
      <c r="EM19" s="20">
        <f t="shared" si="13"/>
        <v>217001.79999999993</v>
      </c>
      <c r="EN19" s="20">
        <f t="shared" si="13"/>
        <v>2653026.9559999998</v>
      </c>
      <c r="EO19" s="20">
        <f t="shared" si="13"/>
        <v>176937.85</v>
      </c>
      <c r="EP19" s="20">
        <f t="shared" si="13"/>
        <v>186477.3</v>
      </c>
      <c r="EQ19" s="20">
        <f t="shared" si="13"/>
        <v>199744.19999999995</v>
      </c>
      <c r="ER19" s="20">
        <f t="shared" si="13"/>
        <v>212333.50000000003</v>
      </c>
      <c r="ES19" s="20">
        <f t="shared" si="13"/>
        <v>233197.31</v>
      </c>
      <c r="ET19" s="20">
        <f t="shared" si="13"/>
        <v>214652.36</v>
      </c>
      <c r="EU19" s="20">
        <f t="shared" si="13"/>
        <v>239599.60000000009</v>
      </c>
      <c r="EV19" s="20">
        <f t="shared" si="13"/>
        <v>223303.93999999997</v>
      </c>
      <c r="EW19" s="20">
        <f t="shared" si="13"/>
        <v>214232.41000000003</v>
      </c>
      <c r="EX19" s="20">
        <f t="shared" si="13"/>
        <v>227213.18</v>
      </c>
      <c r="EY19" s="20">
        <f t="shared" si="13"/>
        <v>234524.44999999998</v>
      </c>
      <c r="EZ19" s="20">
        <f t="shared" si="13"/>
        <v>226880.80000000002</v>
      </c>
      <c r="FA19" s="20">
        <f t="shared" si="13"/>
        <v>2589096.9000000004</v>
      </c>
      <c r="FB19" s="20">
        <f t="shared" si="13"/>
        <v>182335.90000000002</v>
      </c>
      <c r="FC19" s="20">
        <f t="shared" si="13"/>
        <v>166084.55000000008</v>
      </c>
      <c r="FD19" s="20">
        <f t="shared" si="13"/>
        <v>189899.14999999997</v>
      </c>
      <c r="FE19" s="20">
        <f t="shared" si="13"/>
        <v>206787.86999999994</v>
      </c>
      <c r="FF19" s="20">
        <f t="shared" si="13"/>
        <v>220694.5</v>
      </c>
      <c r="FG19" s="20">
        <f t="shared" si="13"/>
        <v>207870.74</v>
      </c>
      <c r="FH19" s="20">
        <f t="shared" si="13"/>
        <v>214532.7</v>
      </c>
      <c r="FI19" s="20">
        <f t="shared" si="13"/>
        <v>206409.00999999995</v>
      </c>
      <c r="FJ19" s="20">
        <f t="shared" si="13"/>
        <v>205900.95</v>
      </c>
      <c r="FK19" s="20">
        <f t="shared" si="13"/>
        <v>224243.35699999999</v>
      </c>
      <c r="FL19" s="20">
        <f t="shared" si="13"/>
        <v>205596.59999999992</v>
      </c>
      <c r="FM19" s="20">
        <f t="shared" si="13"/>
        <v>219938.88999999998</v>
      </c>
      <c r="FN19" s="20">
        <f t="shared" si="13"/>
        <v>2450294.2170000002</v>
      </c>
      <c r="FO19" s="20">
        <f t="shared" si="13"/>
        <v>185329.9</v>
      </c>
      <c r="FP19" s="20">
        <f t="shared" si="13"/>
        <v>197669.95999999996</v>
      </c>
      <c r="FQ19" s="20">
        <f t="shared" si="13"/>
        <v>205759.3</v>
      </c>
      <c r="FR19" s="20">
        <f t="shared" si="13"/>
        <v>201176.16</v>
      </c>
      <c r="FS19" s="20">
        <f t="shared" si="13"/>
        <v>211174.69999999995</v>
      </c>
      <c r="FT19" s="20">
        <f t="shared" si="13"/>
        <v>186942.30000000005</v>
      </c>
      <c r="FU19" s="20">
        <f t="shared" si="13"/>
        <v>213208.84999999998</v>
      </c>
      <c r="FV19" s="20">
        <f t="shared" si="13"/>
        <v>186441.25000000003</v>
      </c>
      <c r="FW19" s="20">
        <f t="shared" si="13"/>
        <v>190817.83</v>
      </c>
      <c r="FX19" s="20">
        <f t="shared" si="13"/>
        <v>206868.63999999993</v>
      </c>
      <c r="FY19" s="20">
        <f t="shared" si="13"/>
        <v>177485.83</v>
      </c>
      <c r="FZ19" s="20">
        <f t="shared" si="13"/>
        <v>177118.01999999996</v>
      </c>
      <c r="GA19" s="20">
        <f t="shared" si="13"/>
        <v>2339992.7399999998</v>
      </c>
      <c r="GB19" s="20">
        <f t="shared" si="13"/>
        <v>147205.68</v>
      </c>
      <c r="GC19" s="20">
        <f t="shared" si="13"/>
        <v>147805.74999999997</v>
      </c>
      <c r="GD19" s="20">
        <f t="shared" si="13"/>
        <v>181136.43</v>
      </c>
      <c r="GE19" s="20">
        <f t="shared" si="13"/>
        <v>180163.07999999996</v>
      </c>
      <c r="GF19" s="20">
        <f t="shared" si="13"/>
        <v>187018.25</v>
      </c>
      <c r="GG19" s="20">
        <f t="shared" si="13"/>
        <v>187789.80000000002</v>
      </c>
      <c r="GH19" s="20">
        <f t="shared" si="13"/>
        <v>200740.07999999996</v>
      </c>
      <c r="GI19" s="20">
        <f t="shared" si="13"/>
        <v>180370.39000000004</v>
      </c>
      <c r="GJ19" s="20">
        <f t="shared" si="13"/>
        <v>199040.96000000002</v>
      </c>
      <c r="GK19" s="20">
        <f t="shared" si="13"/>
        <v>186264.81999999995</v>
      </c>
      <c r="GL19" s="20">
        <f t="shared" si="13"/>
        <v>196122.54999999993</v>
      </c>
      <c r="GM19" s="20">
        <f t="shared" ref="GM19:HA19" si="14">SUM(GM17:GM18)</f>
        <v>191835.21999999994</v>
      </c>
      <c r="GN19" s="20">
        <f t="shared" si="14"/>
        <v>2185493.0099999993</v>
      </c>
      <c r="GO19" s="20">
        <f t="shared" si="14"/>
        <v>161675.41999999998</v>
      </c>
      <c r="GP19" s="20">
        <f t="shared" si="14"/>
        <v>179078.79000000004</v>
      </c>
      <c r="GQ19" s="20">
        <f t="shared" si="14"/>
        <v>199809.46000000002</v>
      </c>
      <c r="GR19" s="20">
        <f t="shared" si="14"/>
        <v>222017.63999999993</v>
      </c>
      <c r="GS19" s="20">
        <f t="shared" si="14"/>
        <v>201199.08999999994</v>
      </c>
      <c r="GT19" s="20">
        <f t="shared" si="14"/>
        <v>198610.11</v>
      </c>
      <c r="GU19" s="20">
        <f t="shared" si="14"/>
        <v>173832.66299999991</v>
      </c>
      <c r="GV19" s="20">
        <f t="shared" si="14"/>
        <v>182066.84</v>
      </c>
      <c r="GW19" s="20">
        <f t="shared" si="14"/>
        <v>169305.81000000003</v>
      </c>
      <c r="GX19" s="20">
        <f t="shared" si="14"/>
        <v>171817.61000000004</v>
      </c>
      <c r="GY19" s="20">
        <f t="shared" si="14"/>
        <v>193926.76</v>
      </c>
      <c r="GZ19" s="20">
        <f t="shared" si="14"/>
        <v>191985.35000000006</v>
      </c>
      <c r="HA19" s="20">
        <f t="shared" si="14"/>
        <v>2245325.5430000001</v>
      </c>
      <c r="HB19" s="20">
        <f t="shared" ref="HB19:HK19" si="15">SUM(HB17:HB18)</f>
        <v>150475.75999999995</v>
      </c>
      <c r="HC19" s="20">
        <f t="shared" si="15"/>
        <v>140970.66999999998</v>
      </c>
      <c r="HD19" s="20">
        <f t="shared" si="15"/>
        <v>175830.21999999986</v>
      </c>
      <c r="HE19" s="20">
        <f t="shared" si="15"/>
        <v>183456.47</v>
      </c>
      <c r="HF19" s="20">
        <f t="shared" si="15"/>
        <v>178892.68000000005</v>
      </c>
      <c r="HG19" s="20">
        <f t="shared" si="15"/>
        <v>164030.48000000004</v>
      </c>
      <c r="HH19" s="20">
        <f t="shared" si="15"/>
        <v>175736.64</v>
      </c>
      <c r="HI19" s="20">
        <f t="shared" si="15"/>
        <v>206341.37999999995</v>
      </c>
      <c r="HJ19" s="20">
        <f t="shared" si="15"/>
        <v>180118.21999999994</v>
      </c>
      <c r="HK19" s="20">
        <f t="shared" si="15"/>
        <v>200028.88999999996</v>
      </c>
      <c r="HL19" s="20">
        <f t="shared" ref="HL19:HX19" si="16">SUM(HL17:HL18)</f>
        <v>175005.36999999994</v>
      </c>
      <c r="HM19" s="20">
        <f t="shared" si="16"/>
        <v>179652.59999999995</v>
      </c>
      <c r="HN19" s="20">
        <f t="shared" si="16"/>
        <v>2110539.3799999994</v>
      </c>
      <c r="HO19" s="20">
        <f t="shared" si="16"/>
        <v>155987.00999999995</v>
      </c>
      <c r="HP19" s="20">
        <f t="shared" si="16"/>
        <v>143962.75</v>
      </c>
      <c r="HQ19" s="20">
        <f t="shared" si="16"/>
        <v>174862.32999999984</v>
      </c>
      <c r="HR19" s="20">
        <f t="shared" si="16"/>
        <v>187964.89999999991</v>
      </c>
      <c r="HS19" s="20">
        <f t="shared" si="16"/>
        <v>175467.18999999994</v>
      </c>
      <c r="HT19" s="20">
        <f t="shared" si="16"/>
        <v>195618</v>
      </c>
      <c r="HU19" s="20">
        <f t="shared" si="16"/>
        <v>204706</v>
      </c>
      <c r="HV19" s="20">
        <f t="shared" si="16"/>
        <v>514837.8899999999</v>
      </c>
      <c r="HW19" s="20">
        <f t="shared" si="16"/>
        <v>615872.35999999987</v>
      </c>
      <c r="HX19" s="20">
        <f t="shared" si="16"/>
        <v>250624.58</v>
      </c>
      <c r="HY19" s="20">
        <f t="shared" ref="HY19:IM19" si="17">SUM(HY17:HY18)</f>
        <v>195975.99999999994</v>
      </c>
      <c r="HZ19" s="20">
        <f t="shared" si="17"/>
        <v>207271</v>
      </c>
      <c r="IA19" s="20">
        <f t="shared" si="17"/>
        <v>3023150.01</v>
      </c>
      <c r="IB19" s="20">
        <f t="shared" si="17"/>
        <v>184978.9</v>
      </c>
      <c r="IC19" s="20">
        <f t="shared" si="17"/>
        <v>206295.5</v>
      </c>
      <c r="ID19" s="20">
        <f t="shared" si="17"/>
        <v>102893.29999999999</v>
      </c>
      <c r="IE19" s="20">
        <f t="shared" si="17"/>
        <v>25838</v>
      </c>
      <c r="IF19" s="20">
        <f t="shared" si="17"/>
        <v>18264.599999999999</v>
      </c>
      <c r="IG19" s="20">
        <f t="shared" si="17"/>
        <v>24637</v>
      </c>
      <c r="IH19" s="20">
        <f t="shared" si="17"/>
        <v>62459</v>
      </c>
      <c r="II19" s="20">
        <f t="shared" si="17"/>
        <v>42416</v>
      </c>
      <c r="IJ19" s="20">
        <f t="shared" si="17"/>
        <v>41576.9</v>
      </c>
      <c r="IK19" s="20">
        <f t="shared" si="17"/>
        <v>106495.64</v>
      </c>
      <c r="IL19" s="20">
        <f t="shared" si="17"/>
        <v>97580.400000000009</v>
      </c>
      <c r="IM19" s="20">
        <f t="shared" si="17"/>
        <v>158219.5</v>
      </c>
      <c r="IN19" s="20">
        <f>SUM(IB19:IM19)</f>
        <v>1071654.7400000002</v>
      </c>
      <c r="IO19" s="20">
        <f t="shared" ref="IO19:IZ19" si="18">IO17+IO18</f>
        <v>125677.99999999999</v>
      </c>
      <c r="IP19" s="20">
        <f t="shared" si="18"/>
        <v>94306.78</v>
      </c>
      <c r="IQ19" s="20">
        <f t="shared" si="18"/>
        <v>158757.4</v>
      </c>
      <c r="IR19" s="20">
        <f t="shared" si="18"/>
        <v>130923.59999999998</v>
      </c>
      <c r="IS19" s="20">
        <f t="shared" si="18"/>
        <v>170082.7</v>
      </c>
      <c r="IT19" s="20">
        <f t="shared" si="18"/>
        <v>144800.69999999998</v>
      </c>
      <c r="IU19" s="20">
        <f t="shared" si="18"/>
        <v>169010.80000000005</v>
      </c>
      <c r="IV19" s="20">
        <f t="shared" si="18"/>
        <v>154131.29999999999</v>
      </c>
      <c r="IW19" s="20">
        <f t="shared" si="18"/>
        <v>152784.4</v>
      </c>
      <c r="IX19" s="20">
        <f t="shared" si="18"/>
        <v>172529</v>
      </c>
      <c r="IY19" s="20">
        <f t="shared" si="18"/>
        <v>190725.40000000002</v>
      </c>
      <c r="IZ19" s="20">
        <f t="shared" si="18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9">SUM(JC17,JC18)</f>
        <v>162002</v>
      </c>
      <c r="JD19" s="20">
        <f t="shared" si="19"/>
        <v>150290</v>
      </c>
      <c r="JE19" s="20">
        <f t="shared" si="19"/>
        <v>160908</v>
      </c>
      <c r="JF19" s="20">
        <f t="shared" si="19"/>
        <v>168097</v>
      </c>
      <c r="JG19" s="20">
        <f t="shared" si="19"/>
        <v>160430</v>
      </c>
      <c r="JH19" s="20">
        <f t="shared" si="19"/>
        <v>184308</v>
      </c>
      <c r="JI19" s="20">
        <f t="shared" si="19"/>
        <v>193958</v>
      </c>
      <c r="JJ19" s="20">
        <f t="shared" si="19"/>
        <v>197986</v>
      </c>
      <c r="JK19" s="20">
        <f t="shared" si="19"/>
        <v>204029</v>
      </c>
      <c r="JL19" s="20">
        <f t="shared" si="19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0">SUM(JO17,JO18)</f>
        <v>191.77500000000001</v>
      </c>
      <c r="JP19" s="20">
        <f t="shared" si="20"/>
        <v>171.96899999999999</v>
      </c>
      <c r="JQ19" s="20">
        <f t="shared" si="20"/>
        <v>169.93600000000001</v>
      </c>
      <c r="JR19" s="20">
        <f t="shared" si="20"/>
        <v>148.38800000000001</v>
      </c>
      <c r="JS19" s="20">
        <f t="shared" si="20"/>
        <v>160.298</v>
      </c>
      <c r="JT19" s="20">
        <f t="shared" si="20"/>
        <v>183.65800000000004</v>
      </c>
      <c r="JU19" s="20">
        <f t="shared" si="20"/>
        <v>220.173</v>
      </c>
      <c r="JV19" s="20">
        <f t="shared" si="20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1">SUM(KB17,KB18)</f>
        <v>174.435</v>
      </c>
      <c r="KC19" s="20">
        <f t="shared" si="21"/>
        <v>182.61168000000004</v>
      </c>
      <c r="KD19" s="20">
        <f t="shared" si="21"/>
        <v>205.27145999999996</v>
      </c>
      <c r="KE19" s="20">
        <f t="shared" si="21"/>
        <v>211.38050000000001</v>
      </c>
      <c r="KF19" s="20">
        <f t="shared" si="21"/>
        <v>211.11899999999997</v>
      </c>
      <c r="KG19" s="20">
        <f t="shared" si="21"/>
        <v>185.80650000000003</v>
      </c>
      <c r="KH19" s="20">
        <f t="shared" si="21"/>
        <v>249.49550000000002</v>
      </c>
      <c r="KI19" s="20">
        <f t="shared" si="21"/>
        <v>223.96679999999998</v>
      </c>
      <c r="KJ19" s="20">
        <f>SUM(KJ17,KJ18)</f>
        <v>208.99268000000001</v>
      </c>
      <c r="KK19" s="20">
        <f>SUM(KK17,KK18)</f>
        <v>0</v>
      </c>
      <c r="KL19" s="20">
        <f>SUM(KL17,KL18)</f>
        <v>0</v>
      </c>
      <c r="KM19" s="20">
        <f>SUM(KM17,KM18)</f>
        <v>0</v>
      </c>
      <c r="KN19" s="20">
        <f>SUM(KB19:KM19)</f>
        <v>1853.0791199999999</v>
      </c>
    </row>
    <row r="20" spans="1:300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00" ht="15">
      <c r="A21" s="15" t="s">
        <v>89</v>
      </c>
    </row>
    <row r="22" spans="1:300" ht="3" customHeight="1">
      <c r="A22" s="15"/>
    </row>
    <row r="23" spans="1:300" ht="15" customHeight="1">
      <c r="A23" s="78" t="s">
        <v>45</v>
      </c>
      <c r="B23" s="74">
        <v>2002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6" t="s">
        <v>47</v>
      </c>
      <c r="O23" s="74">
        <v>2003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6" t="s">
        <v>48</v>
      </c>
      <c r="AB23" s="74">
        <v>2004</v>
      </c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6" t="s">
        <v>49</v>
      </c>
      <c r="AO23" s="74">
        <v>2005</v>
      </c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6" t="s">
        <v>50</v>
      </c>
      <c r="BB23" s="74">
        <v>2006</v>
      </c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6" t="s">
        <v>51</v>
      </c>
      <c r="BO23" s="74">
        <v>2007</v>
      </c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6" t="s">
        <v>52</v>
      </c>
      <c r="CB23" s="74">
        <v>2008</v>
      </c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6" t="s">
        <v>53</v>
      </c>
      <c r="CO23" s="74">
        <v>2009</v>
      </c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6" t="s">
        <v>54</v>
      </c>
      <c r="DB23" s="74">
        <v>2010</v>
      </c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6" t="s">
        <v>55</v>
      </c>
      <c r="DO23" s="74">
        <v>2011</v>
      </c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6" t="s">
        <v>56</v>
      </c>
      <c r="EB23" s="74">
        <v>2012</v>
      </c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6" t="s">
        <v>57</v>
      </c>
      <c r="EO23" s="74">
        <v>2013</v>
      </c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6" t="s">
        <v>58</v>
      </c>
      <c r="FB23" s="74">
        <v>2014</v>
      </c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6" t="s">
        <v>59</v>
      </c>
      <c r="FO23" s="74">
        <v>2015</v>
      </c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6" t="s">
        <v>60</v>
      </c>
      <c r="GB23" s="74">
        <v>2016</v>
      </c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6" t="s">
        <v>61</v>
      </c>
      <c r="GO23" s="74">
        <v>2017</v>
      </c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6" t="s">
        <v>62</v>
      </c>
      <c r="HB23" s="80">
        <v>2018</v>
      </c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2"/>
      <c r="HN23" s="76" t="s">
        <v>63</v>
      </c>
      <c r="HO23" s="74">
        <v>2019</v>
      </c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6" t="s">
        <v>64</v>
      </c>
      <c r="IB23" s="74">
        <v>2020</v>
      </c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6" t="s">
        <v>65</v>
      </c>
      <c r="IO23" s="85">
        <v>2021</v>
      </c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7"/>
      <c r="JA23" s="76" t="s">
        <v>136</v>
      </c>
      <c r="JB23" s="74">
        <v>2022</v>
      </c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6" t="s">
        <v>67</v>
      </c>
      <c r="JO23" s="74">
        <v>2023</v>
      </c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6" t="s">
        <v>68</v>
      </c>
      <c r="KB23" s="74">
        <v>2024</v>
      </c>
      <c r="KC23" s="74"/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76" t="s">
        <v>138</v>
      </c>
    </row>
    <row r="24" spans="1:300" ht="15">
      <c r="A24" s="79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7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7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7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7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7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7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7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7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7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7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7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7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7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7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7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7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7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7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7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7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7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7"/>
      <c r="KB24" s="16" t="s">
        <v>69</v>
      </c>
      <c r="KC24" s="16" t="s">
        <v>70</v>
      </c>
      <c r="KD24" s="16" t="s">
        <v>71</v>
      </c>
      <c r="KE24" s="16" t="s">
        <v>72</v>
      </c>
      <c r="KF24" s="16" t="s">
        <v>73</v>
      </c>
      <c r="KG24" s="16" t="s">
        <v>74</v>
      </c>
      <c r="KH24" s="16" t="s">
        <v>75</v>
      </c>
      <c r="KI24" s="16" t="s">
        <v>76</v>
      </c>
      <c r="KJ24" s="16" t="s">
        <v>77</v>
      </c>
      <c r="KK24" s="16" t="s">
        <v>78</v>
      </c>
      <c r="KL24" s="16" t="s">
        <v>79</v>
      </c>
      <c r="KM24" s="16" t="s">
        <v>80</v>
      </c>
      <c r="KN24" s="77"/>
    </row>
    <row r="25" spans="1:300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>
        <v>7330</v>
      </c>
      <c r="KG25" s="18">
        <v>6248</v>
      </c>
      <c r="KH25" s="18">
        <v>7412</v>
      </c>
      <c r="KI25" s="18">
        <v>8159</v>
      </c>
      <c r="KJ25" s="18">
        <v>7344</v>
      </c>
      <c r="KK25" s="18"/>
      <c r="KL25" s="18"/>
      <c r="KM25" s="18"/>
      <c r="KN25" s="18">
        <f>SUM(KB25:KM25)</f>
        <v>59809</v>
      </c>
    </row>
    <row r="26" spans="1:300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>
        <v>122</v>
      </c>
      <c r="KG26" s="18">
        <v>104</v>
      </c>
      <c r="KH26" s="18">
        <v>118</v>
      </c>
      <c r="KI26" s="18">
        <v>123</v>
      </c>
      <c r="KJ26" s="18">
        <v>114</v>
      </c>
      <c r="KK26" s="18"/>
      <c r="KL26" s="18"/>
      <c r="KM26" s="18"/>
      <c r="KN26" s="18">
        <f>SUM(KB26:KM26)</f>
        <v>982</v>
      </c>
    </row>
    <row r="27" spans="1:300" ht="15">
      <c r="A27" s="19" t="s">
        <v>86</v>
      </c>
      <c r="B27" s="20">
        <f>SUM(B25:B26)</f>
        <v>9725</v>
      </c>
      <c r="C27" s="20">
        <f t="shared" ref="C27:BN27" si="22">SUM(C25:C26)</f>
        <v>9176</v>
      </c>
      <c r="D27" s="20">
        <f t="shared" si="22"/>
        <v>10483</v>
      </c>
      <c r="E27" s="20">
        <f t="shared" si="22"/>
        <v>11194</v>
      </c>
      <c r="F27" s="20">
        <f t="shared" si="22"/>
        <v>11498</v>
      </c>
      <c r="G27" s="20">
        <f t="shared" si="22"/>
        <v>10783</v>
      </c>
      <c r="H27" s="20">
        <f t="shared" si="22"/>
        <v>12792</v>
      </c>
      <c r="I27" s="20">
        <f t="shared" si="22"/>
        <v>13436</v>
      </c>
      <c r="J27" s="20">
        <f t="shared" si="22"/>
        <v>11866</v>
      </c>
      <c r="K27" s="20">
        <f t="shared" si="22"/>
        <v>11895</v>
      </c>
      <c r="L27" s="20">
        <f t="shared" si="22"/>
        <v>10738</v>
      </c>
      <c r="M27" s="20">
        <f t="shared" si="22"/>
        <v>9441</v>
      </c>
      <c r="N27" s="20">
        <f t="shared" si="22"/>
        <v>133027</v>
      </c>
      <c r="O27" s="20">
        <f t="shared" si="22"/>
        <v>9201</v>
      </c>
      <c r="P27" s="20">
        <f t="shared" si="22"/>
        <v>8213</v>
      </c>
      <c r="Q27" s="20">
        <f t="shared" si="22"/>
        <v>9665</v>
      </c>
      <c r="R27" s="20">
        <f t="shared" si="22"/>
        <v>9820</v>
      </c>
      <c r="S27" s="20">
        <f t="shared" si="22"/>
        <v>9974</v>
      </c>
      <c r="T27" s="20">
        <f t="shared" si="22"/>
        <v>10339</v>
      </c>
      <c r="U27" s="20">
        <f t="shared" si="22"/>
        <v>12419</v>
      </c>
      <c r="V27" s="20">
        <f t="shared" si="22"/>
        <v>13077</v>
      </c>
      <c r="W27" s="20">
        <f t="shared" si="22"/>
        <v>11969</v>
      </c>
      <c r="X27" s="20">
        <f t="shared" si="22"/>
        <v>12105</v>
      </c>
      <c r="Y27" s="20">
        <f t="shared" si="22"/>
        <v>11188</v>
      </c>
      <c r="Z27" s="20">
        <f t="shared" si="22"/>
        <v>9659</v>
      </c>
      <c r="AA27" s="20">
        <f t="shared" si="22"/>
        <v>127629</v>
      </c>
      <c r="AB27" s="20">
        <f t="shared" si="22"/>
        <v>9719</v>
      </c>
      <c r="AC27" s="20">
        <f t="shared" si="22"/>
        <v>9355</v>
      </c>
      <c r="AD27" s="20">
        <f t="shared" si="22"/>
        <v>10715</v>
      </c>
      <c r="AE27" s="20">
        <f t="shared" si="22"/>
        <v>10829</v>
      </c>
      <c r="AF27" s="20">
        <f t="shared" si="22"/>
        <v>11694</v>
      </c>
      <c r="AG27" s="20">
        <f t="shared" si="22"/>
        <v>10785</v>
      </c>
      <c r="AH27" s="20">
        <f t="shared" si="22"/>
        <v>12611</v>
      </c>
      <c r="AI27" s="20">
        <f t="shared" si="22"/>
        <v>14029</v>
      </c>
      <c r="AJ27" s="20">
        <f t="shared" si="22"/>
        <v>13212</v>
      </c>
      <c r="AK27" s="20">
        <f t="shared" si="22"/>
        <v>12785</v>
      </c>
      <c r="AL27" s="20">
        <f t="shared" si="22"/>
        <v>10680</v>
      </c>
      <c r="AM27" s="20">
        <f t="shared" si="22"/>
        <v>10628</v>
      </c>
      <c r="AN27" s="20">
        <f t="shared" si="22"/>
        <v>137042</v>
      </c>
      <c r="AO27" s="20">
        <f t="shared" si="22"/>
        <v>10141</v>
      </c>
      <c r="AP27" s="20">
        <f t="shared" si="22"/>
        <v>9117</v>
      </c>
      <c r="AQ27" s="20">
        <f t="shared" si="22"/>
        <v>11206</v>
      </c>
      <c r="AR27" s="20">
        <f t="shared" si="22"/>
        <v>10761</v>
      </c>
      <c r="AS27" s="20">
        <f t="shared" si="22"/>
        <v>12124</v>
      </c>
      <c r="AT27" s="20">
        <f t="shared" si="22"/>
        <v>11274</v>
      </c>
      <c r="AU27" s="20">
        <f t="shared" si="22"/>
        <v>13150</v>
      </c>
      <c r="AV27" s="20">
        <f t="shared" si="22"/>
        <v>14290</v>
      </c>
      <c r="AW27" s="20">
        <f t="shared" si="22"/>
        <v>12531</v>
      </c>
      <c r="AX27" s="20">
        <f t="shared" si="22"/>
        <v>12588</v>
      </c>
      <c r="AY27" s="20">
        <f t="shared" si="22"/>
        <v>11408</v>
      </c>
      <c r="AZ27" s="20">
        <f t="shared" si="22"/>
        <v>10568</v>
      </c>
      <c r="BA27" s="20">
        <f t="shared" si="22"/>
        <v>139158</v>
      </c>
      <c r="BB27" s="20">
        <f t="shared" si="22"/>
        <v>10901</v>
      </c>
      <c r="BC27" s="20">
        <f t="shared" si="22"/>
        <v>10274</v>
      </c>
      <c r="BD27" s="20">
        <f t="shared" si="22"/>
        <v>12203</v>
      </c>
      <c r="BE27" s="20">
        <f t="shared" si="22"/>
        <v>12455</v>
      </c>
      <c r="BF27" s="20">
        <f t="shared" si="22"/>
        <v>12368</v>
      </c>
      <c r="BG27" s="20">
        <f t="shared" si="22"/>
        <v>12242</v>
      </c>
      <c r="BH27" s="20">
        <f t="shared" si="22"/>
        <v>14437</v>
      </c>
      <c r="BI27" s="20">
        <f t="shared" si="22"/>
        <v>14975</v>
      </c>
      <c r="BJ27" s="20">
        <f t="shared" si="22"/>
        <v>13844</v>
      </c>
      <c r="BK27" s="20">
        <f t="shared" si="22"/>
        <v>14521</v>
      </c>
      <c r="BL27" s="20">
        <f t="shared" si="22"/>
        <v>13460</v>
      </c>
      <c r="BM27" s="20">
        <f t="shared" si="22"/>
        <v>8844</v>
      </c>
      <c r="BN27" s="20">
        <f t="shared" si="22"/>
        <v>150524</v>
      </c>
      <c r="BO27" s="20">
        <f t="shared" ref="BO27:DZ27" si="23">SUM(BO25:BO26)</f>
        <v>8689</v>
      </c>
      <c r="BP27" s="20">
        <f t="shared" si="23"/>
        <v>8649</v>
      </c>
      <c r="BQ27" s="20">
        <f t="shared" si="23"/>
        <v>10027</v>
      </c>
      <c r="BR27" s="20">
        <f t="shared" si="23"/>
        <v>11095</v>
      </c>
      <c r="BS27" s="20">
        <f t="shared" si="23"/>
        <v>10819</v>
      </c>
      <c r="BT27" s="20">
        <f t="shared" si="23"/>
        <v>10191</v>
      </c>
      <c r="BU27" s="20">
        <f t="shared" si="23"/>
        <v>13143</v>
      </c>
      <c r="BV27" s="20">
        <f t="shared" si="23"/>
        <v>12207</v>
      </c>
      <c r="BW27" s="20">
        <f t="shared" si="23"/>
        <v>10279</v>
      </c>
      <c r="BX27" s="20">
        <f t="shared" si="23"/>
        <v>11519</v>
      </c>
      <c r="BY27" s="20">
        <f t="shared" si="23"/>
        <v>11097</v>
      </c>
      <c r="BZ27" s="20">
        <f t="shared" si="23"/>
        <v>8796</v>
      </c>
      <c r="CA27" s="20">
        <f t="shared" si="23"/>
        <v>126511</v>
      </c>
      <c r="CB27" s="20">
        <f t="shared" si="23"/>
        <v>9979</v>
      </c>
      <c r="CC27" s="20">
        <f t="shared" si="23"/>
        <v>8352</v>
      </c>
      <c r="CD27" s="20">
        <f t="shared" si="23"/>
        <v>9553</v>
      </c>
      <c r="CE27" s="20">
        <f t="shared" si="23"/>
        <v>9339</v>
      </c>
      <c r="CF27" s="20">
        <f t="shared" si="23"/>
        <v>9307</v>
      </c>
      <c r="CG27" s="20">
        <f t="shared" si="23"/>
        <v>8869</v>
      </c>
      <c r="CH27" s="20">
        <f t="shared" si="23"/>
        <v>10558</v>
      </c>
      <c r="CI27" s="20">
        <f t="shared" si="23"/>
        <v>10736</v>
      </c>
      <c r="CJ27" s="20">
        <f t="shared" si="23"/>
        <v>10497</v>
      </c>
      <c r="CK27" s="20">
        <f t="shared" si="23"/>
        <v>10248</v>
      </c>
      <c r="CL27" s="20">
        <f t="shared" si="23"/>
        <v>8200</v>
      </c>
      <c r="CM27" s="20">
        <f t="shared" si="23"/>
        <v>6625</v>
      </c>
      <c r="CN27" s="20">
        <f t="shared" si="23"/>
        <v>112263</v>
      </c>
      <c r="CO27" s="20">
        <f t="shared" si="23"/>
        <v>7343</v>
      </c>
      <c r="CP27" s="20">
        <f t="shared" si="23"/>
        <v>6376</v>
      </c>
      <c r="CQ27" s="20">
        <f t="shared" si="23"/>
        <v>8383</v>
      </c>
      <c r="CR27" s="20">
        <f t="shared" si="23"/>
        <v>8669</v>
      </c>
      <c r="CS27" s="20">
        <f t="shared" si="23"/>
        <v>8069</v>
      </c>
      <c r="CT27" s="20">
        <f t="shared" si="23"/>
        <v>8740</v>
      </c>
      <c r="CU27" s="20">
        <f t="shared" si="23"/>
        <v>9338</v>
      </c>
      <c r="CV27" s="20">
        <f t="shared" si="23"/>
        <v>9701</v>
      </c>
      <c r="CW27" s="20">
        <f t="shared" si="23"/>
        <v>9782</v>
      </c>
      <c r="CX27" s="20">
        <f t="shared" si="23"/>
        <v>10162</v>
      </c>
      <c r="CY27" s="20">
        <f t="shared" si="23"/>
        <v>9212</v>
      </c>
      <c r="CZ27" s="20">
        <f t="shared" si="23"/>
        <v>8420</v>
      </c>
      <c r="DA27" s="20">
        <f t="shared" si="23"/>
        <v>104195</v>
      </c>
      <c r="DB27" s="20">
        <f t="shared" si="23"/>
        <v>9079</v>
      </c>
      <c r="DC27" s="20">
        <f t="shared" si="23"/>
        <v>7872</v>
      </c>
      <c r="DD27" s="20">
        <f t="shared" si="23"/>
        <v>7539</v>
      </c>
      <c r="DE27" s="20">
        <f t="shared" si="23"/>
        <v>8418</v>
      </c>
      <c r="DF27" s="20">
        <f t="shared" si="23"/>
        <v>9403</v>
      </c>
      <c r="DG27" s="20">
        <f t="shared" si="23"/>
        <v>9776</v>
      </c>
      <c r="DH27" s="20">
        <f t="shared" si="23"/>
        <v>11272</v>
      </c>
      <c r="DI27" s="20">
        <f t="shared" si="23"/>
        <v>10600</v>
      </c>
      <c r="DJ27" s="20">
        <f t="shared" si="23"/>
        <v>9628</v>
      </c>
      <c r="DK27" s="20">
        <f t="shared" si="23"/>
        <v>8836</v>
      </c>
      <c r="DL27" s="20">
        <f t="shared" si="23"/>
        <v>7098</v>
      </c>
      <c r="DM27" s="20">
        <f t="shared" si="23"/>
        <v>6706</v>
      </c>
      <c r="DN27" s="20">
        <f t="shared" si="23"/>
        <v>106227</v>
      </c>
      <c r="DO27" s="20">
        <f t="shared" si="23"/>
        <v>4306</v>
      </c>
      <c r="DP27" s="20">
        <f t="shared" si="23"/>
        <v>4078</v>
      </c>
      <c r="DQ27" s="20">
        <f t="shared" si="23"/>
        <v>4180</v>
      </c>
      <c r="DR27" s="20">
        <f t="shared" si="23"/>
        <v>5351</v>
      </c>
      <c r="DS27" s="20">
        <f t="shared" si="23"/>
        <v>5723</v>
      </c>
      <c r="DT27" s="20">
        <f t="shared" si="23"/>
        <v>6510</v>
      </c>
      <c r="DU27" s="20">
        <f t="shared" si="23"/>
        <v>8043</v>
      </c>
      <c r="DV27" s="20">
        <f t="shared" si="23"/>
        <v>7703</v>
      </c>
      <c r="DW27" s="20">
        <f t="shared" si="23"/>
        <v>6012</v>
      </c>
      <c r="DX27" s="20">
        <f t="shared" si="23"/>
        <v>6546</v>
      </c>
      <c r="DY27" s="20">
        <f t="shared" si="23"/>
        <v>6158</v>
      </c>
      <c r="DZ27" s="20">
        <f t="shared" si="23"/>
        <v>5200</v>
      </c>
      <c r="EA27" s="20">
        <f t="shared" ref="EA27:GL27" si="24">SUM(EA25:EA26)</f>
        <v>69810</v>
      </c>
      <c r="EB27" s="20">
        <f t="shared" si="24"/>
        <v>6123</v>
      </c>
      <c r="EC27" s="20">
        <f t="shared" si="24"/>
        <v>5096</v>
      </c>
      <c r="ED27" s="20">
        <f t="shared" si="24"/>
        <v>6190</v>
      </c>
      <c r="EE27" s="20">
        <f t="shared" si="24"/>
        <v>7226</v>
      </c>
      <c r="EF27" s="20">
        <f t="shared" si="24"/>
        <v>7480</v>
      </c>
      <c r="EG27" s="20">
        <f t="shared" si="24"/>
        <v>6513</v>
      </c>
      <c r="EH27" s="20">
        <f t="shared" si="24"/>
        <v>7733</v>
      </c>
      <c r="EI27" s="20">
        <f t="shared" si="24"/>
        <v>8516</v>
      </c>
      <c r="EJ27" s="20">
        <f t="shared" si="24"/>
        <v>8595</v>
      </c>
      <c r="EK27" s="20">
        <f t="shared" si="24"/>
        <v>11675</v>
      </c>
      <c r="EL27" s="20">
        <f t="shared" si="24"/>
        <v>8272</v>
      </c>
      <c r="EM27" s="20">
        <f t="shared" si="24"/>
        <v>6417</v>
      </c>
      <c r="EN27" s="20">
        <f t="shared" si="24"/>
        <v>89836</v>
      </c>
      <c r="EO27" s="20">
        <f t="shared" si="24"/>
        <v>7165</v>
      </c>
      <c r="EP27" s="20">
        <f t="shared" si="24"/>
        <v>6363</v>
      </c>
      <c r="EQ27" s="20">
        <f t="shared" si="24"/>
        <v>7248</v>
      </c>
      <c r="ER27" s="20">
        <f t="shared" si="24"/>
        <v>7636</v>
      </c>
      <c r="ES27" s="20">
        <f t="shared" si="24"/>
        <v>7482</v>
      </c>
      <c r="ET27" s="20">
        <f t="shared" si="24"/>
        <v>6338</v>
      </c>
      <c r="EU27" s="20">
        <f t="shared" si="24"/>
        <v>7683</v>
      </c>
      <c r="EV27" s="20">
        <f t="shared" si="24"/>
        <v>7779</v>
      </c>
      <c r="EW27" s="20">
        <f t="shared" si="24"/>
        <v>7091</v>
      </c>
      <c r="EX27" s="20">
        <f t="shared" si="24"/>
        <v>7583</v>
      </c>
      <c r="EY27" s="20">
        <f t="shared" si="24"/>
        <v>6596</v>
      </c>
      <c r="EZ27" s="20">
        <f t="shared" si="24"/>
        <v>5602</v>
      </c>
      <c r="FA27" s="20">
        <f t="shared" si="24"/>
        <v>84566</v>
      </c>
      <c r="FB27" s="20">
        <f t="shared" si="24"/>
        <v>5981</v>
      </c>
      <c r="FC27" s="20">
        <f t="shared" si="24"/>
        <v>5320</v>
      </c>
      <c r="FD27" s="20">
        <f t="shared" si="24"/>
        <v>6037</v>
      </c>
      <c r="FE27" s="20">
        <f t="shared" si="24"/>
        <v>6697</v>
      </c>
      <c r="FF27" s="20">
        <f t="shared" si="24"/>
        <v>6967</v>
      </c>
      <c r="FG27" s="20">
        <f t="shared" si="24"/>
        <v>6018</v>
      </c>
      <c r="FH27" s="20">
        <f t="shared" si="24"/>
        <v>7494</v>
      </c>
      <c r="FI27" s="20">
        <f t="shared" si="24"/>
        <v>8272</v>
      </c>
      <c r="FJ27" s="20">
        <f t="shared" si="24"/>
        <v>8266</v>
      </c>
      <c r="FK27" s="20">
        <f t="shared" si="24"/>
        <v>7933</v>
      </c>
      <c r="FL27" s="20">
        <f t="shared" si="24"/>
        <v>6904</v>
      </c>
      <c r="FM27" s="20">
        <f t="shared" si="24"/>
        <v>6555</v>
      </c>
      <c r="FN27" s="20">
        <f t="shared" si="24"/>
        <v>82444</v>
      </c>
      <c r="FO27" s="20">
        <f t="shared" si="24"/>
        <v>6970</v>
      </c>
      <c r="FP27" s="20">
        <f t="shared" si="24"/>
        <v>6806</v>
      </c>
      <c r="FQ27" s="20">
        <f t="shared" si="24"/>
        <v>7637</v>
      </c>
      <c r="FR27" s="20">
        <f t="shared" si="24"/>
        <v>7723</v>
      </c>
      <c r="FS27" s="20">
        <f t="shared" si="24"/>
        <v>7930</v>
      </c>
      <c r="FT27" s="20">
        <f t="shared" si="24"/>
        <v>7166</v>
      </c>
      <c r="FU27" s="20">
        <f t="shared" si="24"/>
        <v>8715</v>
      </c>
      <c r="FV27" s="20">
        <f t="shared" si="24"/>
        <v>9129</v>
      </c>
      <c r="FW27" s="20">
        <f t="shared" si="24"/>
        <v>8737</v>
      </c>
      <c r="FX27" s="20">
        <f t="shared" si="24"/>
        <v>8834</v>
      </c>
      <c r="FY27" s="20">
        <f t="shared" si="24"/>
        <v>7571</v>
      </c>
      <c r="FZ27" s="20">
        <f t="shared" si="24"/>
        <v>6955</v>
      </c>
      <c r="GA27" s="20">
        <f t="shared" si="24"/>
        <v>94173</v>
      </c>
      <c r="GB27" s="20">
        <f t="shared" si="24"/>
        <v>7024</v>
      </c>
      <c r="GC27" s="20">
        <f t="shared" si="24"/>
        <v>6535</v>
      </c>
      <c r="GD27" s="20">
        <f t="shared" si="24"/>
        <v>7524</v>
      </c>
      <c r="GE27" s="20">
        <f t="shared" si="24"/>
        <v>7472</v>
      </c>
      <c r="GF27" s="20">
        <f t="shared" si="24"/>
        <v>8237</v>
      </c>
      <c r="GG27" s="20">
        <f t="shared" si="24"/>
        <v>7540</v>
      </c>
      <c r="GH27" s="20">
        <f t="shared" si="24"/>
        <v>10276</v>
      </c>
      <c r="GI27" s="20">
        <f t="shared" si="24"/>
        <v>9415</v>
      </c>
      <c r="GJ27" s="20">
        <f t="shared" si="24"/>
        <v>9426</v>
      </c>
      <c r="GK27" s="20">
        <f t="shared" si="24"/>
        <v>8218</v>
      </c>
      <c r="GL27" s="20">
        <f t="shared" si="24"/>
        <v>7510</v>
      </c>
      <c r="GM27" s="20">
        <f t="shared" ref="GM27:HA27" si="25">SUM(GM25:GM26)</f>
        <v>6722</v>
      </c>
      <c r="GN27" s="20">
        <f t="shared" si="25"/>
        <v>95899</v>
      </c>
      <c r="GO27" s="20">
        <f t="shared" si="25"/>
        <v>7172</v>
      </c>
      <c r="GP27" s="20">
        <f t="shared" si="25"/>
        <v>6170</v>
      </c>
      <c r="GQ27" s="20">
        <f t="shared" si="25"/>
        <v>7568</v>
      </c>
      <c r="GR27" s="20">
        <f t="shared" si="25"/>
        <v>7916</v>
      </c>
      <c r="GS27" s="20">
        <f t="shared" si="25"/>
        <v>7884</v>
      </c>
      <c r="GT27" s="20">
        <f t="shared" si="25"/>
        <v>7501</v>
      </c>
      <c r="GU27" s="20">
        <f t="shared" si="25"/>
        <v>9217</v>
      </c>
      <c r="GV27" s="20">
        <f t="shared" si="25"/>
        <v>9690</v>
      </c>
      <c r="GW27" s="20">
        <f t="shared" si="25"/>
        <v>8511</v>
      </c>
      <c r="GX27" s="20">
        <f t="shared" si="25"/>
        <v>8862</v>
      </c>
      <c r="GY27" s="20">
        <f t="shared" si="25"/>
        <v>7542</v>
      </c>
      <c r="GZ27" s="20">
        <f t="shared" si="25"/>
        <v>7424</v>
      </c>
      <c r="HA27" s="20">
        <f t="shared" si="25"/>
        <v>95457</v>
      </c>
      <c r="HB27" s="20">
        <f t="shared" ref="HB27:HJ27" si="26">SUM(HB25:HB26)</f>
        <v>8356</v>
      </c>
      <c r="HC27" s="20">
        <f t="shared" si="26"/>
        <v>7095</v>
      </c>
      <c r="HD27" s="20">
        <f t="shared" si="26"/>
        <v>8059</v>
      </c>
      <c r="HE27" s="20">
        <f t="shared" si="26"/>
        <v>8325</v>
      </c>
      <c r="HF27" s="20">
        <f t="shared" si="26"/>
        <v>8594</v>
      </c>
      <c r="HG27" s="20">
        <f t="shared" si="26"/>
        <v>7979</v>
      </c>
      <c r="HH27" s="20">
        <f t="shared" si="26"/>
        <v>9516</v>
      </c>
      <c r="HI27" s="20">
        <f t="shared" si="26"/>
        <v>9819</v>
      </c>
      <c r="HJ27" s="20">
        <f t="shared" si="26"/>
        <v>8939</v>
      </c>
      <c r="HK27" s="20">
        <f t="shared" ref="HK27:HW27" si="27">SUM(HK25:HK26)</f>
        <v>8858</v>
      </c>
      <c r="HL27" s="20">
        <f t="shared" si="27"/>
        <v>7633</v>
      </c>
      <c r="HM27" s="20">
        <f t="shared" si="27"/>
        <v>6963</v>
      </c>
      <c r="HN27" s="20">
        <f t="shared" si="27"/>
        <v>100136</v>
      </c>
      <c r="HO27" s="20">
        <f t="shared" si="27"/>
        <v>7207</v>
      </c>
      <c r="HP27" s="20">
        <f t="shared" si="27"/>
        <v>6213</v>
      </c>
      <c r="HQ27" s="20">
        <f t="shared" si="27"/>
        <v>7542</v>
      </c>
      <c r="HR27" s="20">
        <f t="shared" si="27"/>
        <v>8542</v>
      </c>
      <c r="HS27" s="20">
        <f t="shared" si="27"/>
        <v>9094</v>
      </c>
      <c r="HT27" s="20">
        <f t="shared" si="27"/>
        <v>7940</v>
      </c>
      <c r="HU27" s="20">
        <f t="shared" si="27"/>
        <v>9332</v>
      </c>
      <c r="HV27" s="20">
        <f t="shared" si="27"/>
        <v>9716</v>
      </c>
      <c r="HW27" s="20">
        <f t="shared" si="27"/>
        <v>9004</v>
      </c>
      <c r="HX27" s="20">
        <f t="shared" ref="HX27:IM27" si="28">SUM(HX25:HX26)</f>
        <v>8439</v>
      </c>
      <c r="HY27" s="20">
        <f t="shared" si="28"/>
        <v>7926</v>
      </c>
      <c r="HZ27" s="20">
        <f t="shared" si="28"/>
        <v>7159</v>
      </c>
      <c r="IA27" s="20">
        <f t="shared" si="28"/>
        <v>98114</v>
      </c>
      <c r="IB27" s="20">
        <f t="shared" si="28"/>
        <v>7586</v>
      </c>
      <c r="IC27" s="20">
        <f t="shared" si="28"/>
        <v>7111</v>
      </c>
      <c r="ID27" s="20">
        <f t="shared" si="28"/>
        <v>4088</v>
      </c>
      <c r="IE27" s="20">
        <f t="shared" si="28"/>
        <v>565</v>
      </c>
      <c r="IF27" s="20">
        <f t="shared" si="28"/>
        <v>481</v>
      </c>
      <c r="IG27" s="20">
        <f t="shared" si="28"/>
        <v>677</v>
      </c>
      <c r="IH27" s="20">
        <f t="shared" si="28"/>
        <v>1470</v>
      </c>
      <c r="II27" s="20">
        <f t="shared" si="28"/>
        <v>1576</v>
      </c>
      <c r="IJ27" s="20">
        <f t="shared" si="28"/>
        <v>1606</v>
      </c>
      <c r="IK27" s="20">
        <f t="shared" si="28"/>
        <v>2073</v>
      </c>
      <c r="IL27" s="20">
        <f t="shared" si="28"/>
        <v>2239</v>
      </c>
      <c r="IM27" s="20">
        <f t="shared" si="28"/>
        <v>2302</v>
      </c>
      <c r="IN27" s="20">
        <f>SUM(IB27:IM27)</f>
        <v>31774</v>
      </c>
      <c r="IO27" s="20">
        <f>IO25+IO26</f>
        <v>2682</v>
      </c>
      <c r="IP27" s="20">
        <f t="shared" ref="IP27:IW27" si="29">IP25+IP26</f>
        <v>1838</v>
      </c>
      <c r="IQ27" s="20">
        <f t="shared" si="29"/>
        <v>2821</v>
      </c>
      <c r="IR27" s="20">
        <f t="shared" si="29"/>
        <v>2758</v>
      </c>
      <c r="IS27" s="20">
        <f t="shared" si="29"/>
        <v>3121</v>
      </c>
      <c r="IT27" s="20">
        <f t="shared" si="29"/>
        <v>3210</v>
      </c>
      <c r="IU27" s="20">
        <f t="shared" si="29"/>
        <v>4438</v>
      </c>
      <c r="IV27" s="20">
        <f t="shared" si="29"/>
        <v>4624</v>
      </c>
      <c r="IW27" s="20">
        <f t="shared" si="29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0">SUM(JC25,JC26)</f>
        <v>4108</v>
      </c>
      <c r="JD27" s="20">
        <f t="shared" si="30"/>
        <v>4969</v>
      </c>
      <c r="JE27" s="20">
        <f t="shared" si="30"/>
        <v>5730</v>
      </c>
      <c r="JF27" s="20">
        <f t="shared" si="30"/>
        <v>5937</v>
      </c>
      <c r="JG27" s="20">
        <f t="shared" si="30"/>
        <v>5614</v>
      </c>
      <c r="JH27" s="20">
        <f t="shared" si="30"/>
        <v>6765</v>
      </c>
      <c r="JI27" s="20">
        <f t="shared" si="30"/>
        <v>7569</v>
      </c>
      <c r="JJ27" s="20">
        <f t="shared" si="30"/>
        <v>6794</v>
      </c>
      <c r="JK27" s="20">
        <f t="shared" si="30"/>
        <v>7095</v>
      </c>
      <c r="JL27" s="20">
        <f t="shared" si="30"/>
        <v>6827</v>
      </c>
      <c r="JM27" s="20">
        <f t="shared" si="30"/>
        <v>4717</v>
      </c>
      <c r="JN27" s="20">
        <f>SUM(JB27:JM27)</f>
        <v>71337</v>
      </c>
      <c r="JO27" s="20">
        <f>SUM(JO25,JO26)</f>
        <v>4133</v>
      </c>
      <c r="JP27" s="20">
        <f t="shared" ref="JP27:JZ27" si="31">SUM(JP25,JP26)</f>
        <v>3666</v>
      </c>
      <c r="JQ27" s="20">
        <f t="shared" si="31"/>
        <v>4370</v>
      </c>
      <c r="JR27" s="20">
        <f t="shared" si="31"/>
        <v>4971</v>
      </c>
      <c r="JS27" s="20">
        <f t="shared" si="31"/>
        <v>5053</v>
      </c>
      <c r="JT27" s="20">
        <f t="shared" si="31"/>
        <v>4917</v>
      </c>
      <c r="JU27" s="20">
        <f t="shared" si="31"/>
        <v>5863</v>
      </c>
      <c r="JV27" s="20">
        <f t="shared" si="31"/>
        <v>6370</v>
      </c>
      <c r="JW27" s="20">
        <f t="shared" si="31"/>
        <v>5616</v>
      </c>
      <c r="JX27" s="20">
        <f t="shared" si="31"/>
        <v>5917</v>
      </c>
      <c r="JY27" s="20">
        <f t="shared" si="31"/>
        <v>5911</v>
      </c>
      <c r="JZ27" s="20">
        <f t="shared" si="31"/>
        <v>5502</v>
      </c>
      <c r="KA27" s="20">
        <f>SUM(JO27:JZ27)</f>
        <v>62289</v>
      </c>
      <c r="KB27" s="20">
        <f>SUM(KB25,KB26)</f>
        <v>5773</v>
      </c>
      <c r="KC27" s="20">
        <f t="shared" ref="KC27:KM27" si="32">SUM(KC25,KC26)</f>
        <v>4947</v>
      </c>
      <c r="KD27" s="20">
        <f t="shared" si="32"/>
        <v>6284</v>
      </c>
      <c r="KE27" s="20">
        <f t="shared" si="32"/>
        <v>6713</v>
      </c>
      <c r="KF27" s="20">
        <f t="shared" si="32"/>
        <v>7452</v>
      </c>
      <c r="KG27" s="20">
        <f t="shared" si="32"/>
        <v>6352</v>
      </c>
      <c r="KH27" s="20">
        <f t="shared" si="32"/>
        <v>7530</v>
      </c>
      <c r="KI27" s="20">
        <f t="shared" si="32"/>
        <v>8282</v>
      </c>
      <c r="KJ27" s="20">
        <f t="shared" si="32"/>
        <v>7458</v>
      </c>
      <c r="KK27" s="20">
        <f t="shared" si="32"/>
        <v>0</v>
      </c>
      <c r="KL27" s="20">
        <f t="shared" si="32"/>
        <v>0</v>
      </c>
      <c r="KM27" s="20">
        <f t="shared" si="32"/>
        <v>0</v>
      </c>
      <c r="KN27" s="20">
        <f>SUM(KB27:KM27)</f>
        <v>60791</v>
      </c>
    </row>
    <row r="28" spans="1:300">
      <c r="A28" s="49" t="s">
        <v>137</v>
      </c>
    </row>
    <row r="29" spans="1:300">
      <c r="JF29" s="57"/>
    </row>
    <row r="30" spans="1:300">
      <c r="IA30" s="57"/>
      <c r="IB30" s="59"/>
      <c r="JF30" s="57"/>
    </row>
    <row r="31" spans="1:300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00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1"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Sergio Manuel Lozano Celi</cp:lastModifiedBy>
  <cp:revision/>
  <dcterms:created xsi:type="dcterms:W3CDTF">2015-05-06T16:37:04Z</dcterms:created>
  <dcterms:modified xsi:type="dcterms:W3CDTF">2024-11-18T17:26:02Z</dcterms:modified>
  <cp:category/>
  <cp:contentStatus/>
</cp:coreProperties>
</file>