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jperezg\Documents\"/>
    </mc:Choice>
  </mc:AlternateContent>
  <xr:revisionPtr revIDLastSave="0" documentId="13_ncr:1_{71F0A1A3-4E29-4992-A7B4-8EF7444F9F16}" xr6:coauthVersionLast="47" xr6:coauthVersionMax="47" xr10:uidLastSave="{00000000-0000-0000-0000-000000000000}"/>
  <bookViews>
    <workbookView xWindow="-120" yWindow="-120" windowWidth="29040" windowHeight="15840" tabRatio="599"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G38" i="2"/>
  <c r="ES37" i="2"/>
  <c r="ES36" i="2"/>
  <c r="ES35" i="2"/>
  <c r="EG34" i="2"/>
  <c r="ES34" i="2" s="1"/>
  <c r="ES33" i="2"/>
  <c r="ES32" i="2"/>
  <c r="ER31" i="2"/>
  <c r="EQ31" i="2"/>
  <c r="EP31" i="2"/>
  <c r="EO31" i="2"/>
  <c r="EN31" i="2"/>
  <c r="EM31" i="2"/>
  <c r="EL31" i="2"/>
  <c r="EK31" i="2"/>
  <c r="EJ31" i="2"/>
  <c r="EI31" i="2"/>
  <c r="EH31" i="2"/>
  <c r="EG31" i="2"/>
  <c r="ES30" i="2"/>
  <c r="ES29" i="2"/>
  <c r="ER28" i="2"/>
  <c r="ER38" i="2" s="1"/>
  <c r="EQ28" i="2"/>
  <c r="EQ38" i="2" s="1"/>
  <c r="EP28" i="2"/>
  <c r="EP38" i="2" s="1"/>
  <c r="EO28" i="2"/>
  <c r="EO38" i="2" s="1"/>
  <c r="EN28" i="2"/>
  <c r="EN38" i="2" s="1"/>
  <c r="EM28" i="2"/>
  <c r="EM38" i="2" s="1"/>
  <c r="EL28" i="2"/>
  <c r="EL38" i="2" s="1"/>
  <c r="EK28" i="2"/>
  <c r="EK38" i="2" s="1"/>
  <c r="EJ28" i="2"/>
  <c r="EI28" i="2"/>
  <c r="EH28" i="2"/>
  <c r="EH38" i="2" s="1"/>
  <c r="EG28" i="2"/>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L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M76" i="5" l="1"/>
  <c r="EI38" i="2"/>
  <c r="ES38" i="2" s="1"/>
  <c r="ES31" i="2"/>
  <c r="EJ38" i="2"/>
  <c r="ES28" i="2"/>
  <c r="ES20" i="2"/>
  <c r="ES17" i="2"/>
  <c r="ES14" i="2"/>
  <c r="ES11" i="2"/>
  <c r="ES8" i="2"/>
  <c r="FC23" i="6"/>
  <c r="DP76" i="5"/>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<sst xmlns="http://schemas.openxmlformats.org/spreadsheetml/2006/main" count="2157" uniqueCount="154">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</sst>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zoomScale="80" zoomScaleNormal="80" workbookViewId="0">
      <pane xSplit="2" ySplit="3" topLeftCell="EQ4" activePane="bottomRight" state="frozen"/>
      <selection pane="topRight" activeCell="C1" sqref="C1"/>
      <selection pane="bottomLeft" activeCell="A4" sqref="A4"/>
      <selection pane="bottomRight" activeCell="EU38" sqref="EU3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2" t="s">
        <v>0</v>
      </c>
      <c r="B1" s="102"/>
    </row>
    <row r="2" spans="1:159" ht="30" customHeight="1" x14ac:dyDescent="0.2">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0" t="s">
        <v>12</v>
      </c>
      <c r="C6" s="100"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153</v>
      </c>
    </row>
    <row r="7" spans="1:159" ht="18.75" customHeight="1" x14ac:dyDescent="0.2">
      <c r="B7" s="101"/>
      <c r="C7" s="101"/>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c r="EQ7" s="11" t="s">
        <v>25</v>
      </c>
      <c r="ER7" s="11" t="s">
        <v>26</v>
      </c>
      <c r="ES7" s="11" t="s">
        <v>27</v>
      </c>
      <c r="ET7" s="11" t="s">
        <v>28</v>
      </c>
      <c r="EU7" s="11" t="s">
        <v>29</v>
      </c>
      <c r="EV7" s="11" t="s">
        <v>30</v>
      </c>
      <c r="EW7" s="11" t="s">
        <v>31</v>
      </c>
      <c r="EX7" s="11" t="s">
        <v>32</v>
      </c>
      <c r="EY7" s="11" t="s">
        <v>33</v>
      </c>
      <c r="EZ7" s="11" t="s">
        <v>34</v>
      </c>
      <c r="FA7" s="11" t="s">
        <v>35</v>
      </c>
      <c r="FB7" s="11" t="s">
        <v>36</v>
      </c>
      <c r="FC7" s="99"/>
    </row>
    <row r="8" spans="1:159" ht="15" customHeight="1" x14ac:dyDescent="0.2">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c r="EV8" s="14"/>
      <c r="EW8" s="14"/>
      <c r="EX8" s="14"/>
      <c r="EY8" s="14"/>
      <c r="EZ8" s="14"/>
      <c r="FA8" s="14"/>
      <c r="FB8" s="14"/>
      <c r="FC8" s="14">
        <f>+SUM(EQ8:FB8)</f>
        <v>733707.31</v>
      </c>
    </row>
    <row r="9" spans="1:159" ht="14.25" x14ac:dyDescent="0.2">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c r="EV9" s="14"/>
      <c r="EW9" s="14"/>
      <c r="EX9" s="14"/>
      <c r="EY9" s="14"/>
      <c r="EZ9" s="14"/>
      <c r="FA9" s="14"/>
      <c r="FB9" s="14"/>
      <c r="FC9" s="14">
        <f t="shared" ref="FC9:FC14" si="11">+SUM(EQ9:FB9)</f>
        <v>105983779.78999999</v>
      </c>
    </row>
    <row r="10" spans="1:159" ht="14.25" x14ac:dyDescent="0.2">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c r="EV12" s="14"/>
      <c r="EW12" s="14"/>
      <c r="EX12" s="14"/>
      <c r="EY12" s="14"/>
      <c r="EZ12" s="14"/>
      <c r="FA12" s="14"/>
      <c r="FB12" s="14"/>
      <c r="FC12" s="14">
        <f t="shared" si="11"/>
        <v>2134520.73</v>
      </c>
    </row>
    <row r="13" spans="1:159" ht="14.25" x14ac:dyDescent="0.2">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c r="EV13" s="14"/>
      <c r="EW13" s="14"/>
      <c r="EX13" s="14"/>
      <c r="EY13" s="14"/>
      <c r="EZ13" s="14"/>
      <c r="FA13" s="14"/>
      <c r="FB13" s="14"/>
      <c r="FC13" s="14">
        <f t="shared" si="11"/>
        <v>1862825.01</v>
      </c>
    </row>
    <row r="14" spans="1:159" ht="14.25" x14ac:dyDescent="0.2">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c r="EV14" s="14"/>
      <c r="EW14" s="14"/>
      <c r="EX14" s="14"/>
      <c r="EY14" s="14"/>
      <c r="EZ14" s="14"/>
      <c r="FA14" s="14"/>
      <c r="FB14" s="14"/>
      <c r="FC14" s="14">
        <f t="shared" si="11"/>
        <v>3997345.74</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0" t="s">
        <v>12</v>
      </c>
      <c r="C17" s="100"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153</v>
      </c>
    </row>
    <row r="18" spans="2:159" ht="30" x14ac:dyDescent="0.2">
      <c r="B18" s="101"/>
      <c r="C18" s="101"/>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c r="EQ18" s="11" t="s">
        <v>25</v>
      </c>
      <c r="ER18" s="11" t="s">
        <v>26</v>
      </c>
      <c r="ES18" s="11" t="s">
        <v>27</v>
      </c>
      <c r="ET18" s="11" t="s">
        <v>28</v>
      </c>
      <c r="EU18" s="11" t="s">
        <v>29</v>
      </c>
      <c r="EV18" s="11" t="s">
        <v>30</v>
      </c>
      <c r="EW18" s="11" t="s">
        <v>31</v>
      </c>
      <c r="EX18" s="11" t="s">
        <v>32</v>
      </c>
      <c r="EY18" s="11" t="s">
        <v>33</v>
      </c>
      <c r="EZ18" s="11" t="s">
        <v>34</v>
      </c>
      <c r="FA18" s="11" t="s">
        <v>35</v>
      </c>
      <c r="FB18" s="11" t="s">
        <v>36</v>
      </c>
      <c r="FC18" s="99"/>
    </row>
    <row r="19" spans="2:159" ht="14.25" x14ac:dyDescent="0.2">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c r="EV19" s="16"/>
      <c r="EW19" s="16"/>
      <c r="EX19" s="16"/>
      <c r="EY19" s="16"/>
      <c r="EZ19" s="16"/>
      <c r="FA19" s="16"/>
      <c r="FB19" s="16"/>
      <c r="FC19" s="14">
        <f>+SUM(EQ19:FB19)</f>
        <v>10574924.23</v>
      </c>
    </row>
    <row r="20" spans="2:159" ht="14.25" x14ac:dyDescent="0.2">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c r="EV20" s="16"/>
      <c r="EW20" s="16"/>
      <c r="EX20" s="16"/>
      <c r="EY20" s="16"/>
      <c r="EZ20" s="16"/>
      <c r="FA20" s="16"/>
      <c r="FB20" s="16"/>
      <c r="FC20" s="14">
        <f>+SUM(EQ20:FB20)</f>
        <v>42909.96</v>
      </c>
    </row>
    <row r="21" spans="2:159" ht="14.25" x14ac:dyDescent="0.2">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c r="EV21" s="16"/>
      <c r="EW21" s="16"/>
      <c r="EX21" s="16"/>
      <c r="EY21" s="16"/>
      <c r="EZ21" s="16"/>
      <c r="FA21" s="16"/>
      <c r="FB21" s="16"/>
      <c r="FC21" s="14">
        <f>+SUM(EQ21:FB21)</f>
        <v>7725604.8800000008</v>
      </c>
    </row>
    <row r="22" spans="2:159" ht="14.25" x14ac:dyDescent="0.2">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c r="EV22" s="16"/>
      <c r="EW22" s="16"/>
      <c r="EX22" s="16"/>
      <c r="EY22" s="16"/>
      <c r="EZ22" s="16"/>
      <c r="FA22" s="16"/>
      <c r="FB22" s="16"/>
      <c r="FC22" s="14">
        <f>+SUM(EQ22:FB22)</f>
        <v>247530.00999999998</v>
      </c>
    </row>
    <row r="23" spans="2:159" s="20" customFormat="1" ht="15"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0</v>
      </c>
      <c r="EV23" s="19">
        <f t="shared" si="22"/>
        <v>0</v>
      </c>
      <c r="EW23" s="19">
        <f t="shared" si="22"/>
        <v>0</v>
      </c>
      <c r="EX23" s="19">
        <f t="shared" si="22"/>
        <v>0</v>
      </c>
      <c r="EY23" s="19">
        <f>SUM(EY19:EY22)</f>
        <v>0</v>
      </c>
      <c r="EZ23" s="19">
        <f>SUM(EZ19:EZ22)</f>
        <v>0</v>
      </c>
      <c r="FA23" s="19">
        <f>SUM(FA19:FA22)</f>
        <v>0</v>
      </c>
      <c r="FB23" s="19">
        <f>SUM(FB19:FB22)</f>
        <v>0</v>
      </c>
      <c r="FC23" s="19">
        <f>+FC19+FC20+FC21+FC22</f>
        <v>18590969.080000002</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H4" activePane="bottomRight" state="frozen"/>
      <selection pane="topRight" activeCell="C1" sqref="C1"/>
      <selection pane="bottomLeft" activeCell="A4" sqref="A4"/>
      <selection pane="bottomRight" activeCell="EL36" sqref="EL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28515625" style="26" bestFit="1" customWidth="1"/>
    <col min="146" max="146" width="11.42578125" style="26"/>
    <col min="147" max="147" width="11.7109375" style="26" bestFit="1" customWidth="1"/>
    <col min="148" max="16384" width="11.42578125" style="26"/>
  </cols>
  <sheetData>
    <row r="1" spans="1:149" ht="15" x14ac:dyDescent="0.25">
      <c r="A1" s="102" t="s">
        <v>0</v>
      </c>
      <c r="B1" s="102"/>
    </row>
    <row r="2" spans="1:149" ht="30" customHeight="1" x14ac:dyDescent="0.2">
      <c r="A2" s="103" t="s">
        <v>57</v>
      </c>
      <c r="B2" s="103"/>
      <c r="DW2" s="91"/>
      <c r="EJ2" s="91"/>
    </row>
    <row r="3" spans="1:149" ht="15" customHeight="1" x14ac:dyDescent="0.2">
      <c r="A3" s="104" t="s">
        <v>10</v>
      </c>
      <c r="B3" s="104"/>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0"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153</v>
      </c>
    </row>
    <row r="7" spans="1:149" s="3" customFormat="1" ht="22.5" customHeight="1" x14ac:dyDescent="0.2">
      <c r="B7" s="101"/>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c r="EG7" s="11" t="s">
        <v>25</v>
      </c>
      <c r="EH7" s="11" t="s">
        <v>26</v>
      </c>
      <c r="EI7" s="11" t="s">
        <v>27</v>
      </c>
      <c r="EJ7" s="11" t="s">
        <v>28</v>
      </c>
      <c r="EK7" s="11" t="s">
        <v>29</v>
      </c>
      <c r="EL7" s="11" t="s">
        <v>30</v>
      </c>
      <c r="EM7" s="11" t="s">
        <v>31</v>
      </c>
      <c r="EN7" s="11" t="s">
        <v>32</v>
      </c>
      <c r="EO7" s="11" t="s">
        <v>33</v>
      </c>
      <c r="EP7" s="11" t="s">
        <v>34</v>
      </c>
      <c r="EQ7" s="11" t="s">
        <v>35</v>
      </c>
      <c r="ER7" s="11" t="s">
        <v>36</v>
      </c>
      <c r="ES7" s="99"/>
    </row>
    <row r="8" spans="1:149" s="29" customFormat="1" ht="15"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0</v>
      </c>
      <c r="EL8" s="31">
        <f t="shared" si="11"/>
        <v>0</v>
      </c>
      <c r="EM8" s="31">
        <f t="shared" si="11"/>
        <v>0</v>
      </c>
      <c r="EN8" s="31">
        <f t="shared" si="11"/>
        <v>0</v>
      </c>
      <c r="EO8" s="31">
        <f t="shared" si="11"/>
        <v>0</v>
      </c>
      <c r="EP8" s="31">
        <f t="shared" si="11"/>
        <v>0</v>
      </c>
      <c r="EQ8" s="31">
        <f t="shared" si="11"/>
        <v>0</v>
      </c>
      <c r="ER8" s="31">
        <f t="shared" si="11"/>
        <v>0</v>
      </c>
      <c r="ES8" s="14">
        <f>+SUM(EG8:ER8)</f>
        <v>840040.87999999989</v>
      </c>
    </row>
    <row r="9" spans="1:149" s="27" customFormat="1" ht="14.25" x14ac:dyDescent="0.2">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c r="EL9" s="14"/>
      <c r="EM9" s="14"/>
      <c r="EN9" s="14"/>
      <c r="EO9" s="14"/>
      <c r="EP9" s="14"/>
      <c r="EQ9" s="14"/>
      <c r="ER9" s="14"/>
      <c r="ES9" s="14">
        <f t="shared" ref="ES9:ES10" si="16">+SUM(EG9:ER9)</f>
        <v>833839.87999999989</v>
      </c>
    </row>
    <row r="10" spans="1:149" s="27" customFormat="1" ht="14.25" x14ac:dyDescent="0.2">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c r="EL10" s="14"/>
      <c r="EM10" s="14"/>
      <c r="EN10" s="14"/>
      <c r="EO10" s="14"/>
      <c r="EP10" s="14"/>
      <c r="EQ10" s="14"/>
      <c r="ER10" s="14"/>
      <c r="ES10" s="14">
        <f t="shared" si="16"/>
        <v>6201</v>
      </c>
    </row>
    <row r="11" spans="1:149" s="29" customFormat="1" ht="15"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0</v>
      </c>
      <c r="EL11" s="31">
        <f t="shared" si="34"/>
        <v>0</v>
      </c>
      <c r="EM11" s="31">
        <f t="shared" si="34"/>
        <v>0</v>
      </c>
      <c r="EN11" s="31">
        <f t="shared" si="34"/>
        <v>0</v>
      </c>
      <c r="EO11" s="31">
        <f t="shared" si="34"/>
        <v>0</v>
      </c>
      <c r="EP11" s="31">
        <f t="shared" si="34"/>
        <v>0</v>
      </c>
      <c r="EQ11" s="31">
        <f t="shared" si="34"/>
        <v>0</v>
      </c>
      <c r="ER11" s="31">
        <f t="shared" si="34"/>
        <v>0</v>
      </c>
      <c r="ES11" s="14">
        <f>+SUM(EG11:ER11)</f>
        <v>104968484.69900002</v>
      </c>
    </row>
    <row r="12" spans="1:149" s="27" customFormat="1" ht="14.25" x14ac:dyDescent="0.2">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c r="EL12" s="14"/>
      <c r="EM12" s="14"/>
      <c r="EN12" s="14"/>
      <c r="EO12" s="14"/>
      <c r="EP12" s="14"/>
      <c r="EQ12" s="14"/>
      <c r="ER12" s="14"/>
      <c r="ES12" s="14">
        <f t="shared" ref="ES12:ES22" si="35">+SUM(EG12:ER12)</f>
        <v>104403641.999</v>
      </c>
    </row>
    <row r="13" spans="1:149" s="27" customFormat="1" ht="14.25" x14ac:dyDescent="0.2">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c r="EL13" s="14"/>
      <c r="EM13" s="14"/>
      <c r="EN13" s="14"/>
      <c r="EO13" s="14"/>
      <c r="EP13" s="14"/>
      <c r="EQ13" s="14"/>
      <c r="ER13" s="14"/>
      <c r="ES13" s="14">
        <f t="shared" si="35"/>
        <v>564842.69999999995</v>
      </c>
    </row>
    <row r="14" spans="1:149" s="29" customFormat="1" ht="15"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0</v>
      </c>
      <c r="EL14" s="31">
        <f t="shared" si="46"/>
        <v>0</v>
      </c>
      <c r="EM14" s="31">
        <f t="shared" si="46"/>
        <v>0</v>
      </c>
      <c r="EN14" s="31">
        <f t="shared" si="46"/>
        <v>0</v>
      </c>
      <c r="EO14" s="31">
        <f t="shared" si="46"/>
        <v>0</v>
      </c>
      <c r="EP14" s="31">
        <f t="shared" si="46"/>
        <v>0</v>
      </c>
      <c r="EQ14" s="31">
        <f t="shared" si="46"/>
        <v>0</v>
      </c>
      <c r="ER14" s="31">
        <f t="shared" si="46"/>
        <v>0</v>
      </c>
      <c r="ES14" s="14">
        <f t="shared" si="35"/>
        <v>792481</v>
      </c>
    </row>
    <row r="15" spans="1:149" s="27" customFormat="1" ht="14.25" x14ac:dyDescent="0.2">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c r="EL15" s="14"/>
      <c r="EM15" s="14"/>
      <c r="EN15" s="14"/>
      <c r="EO15" s="14"/>
      <c r="EP15" s="14"/>
      <c r="EQ15" s="14"/>
      <c r="ER15" s="14"/>
      <c r="ES15" s="14">
        <f t="shared" si="35"/>
        <v>5923</v>
      </c>
    </row>
    <row r="16" spans="1:149" s="27" customFormat="1" ht="14.25" x14ac:dyDescent="0.2">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c r="EL16" s="14"/>
      <c r="EM16" s="14"/>
      <c r="EN16" s="14"/>
      <c r="EO16" s="14"/>
      <c r="EP16" s="14"/>
      <c r="EQ16" s="14"/>
      <c r="ER16" s="14"/>
      <c r="ES16" s="14">
        <f t="shared" si="35"/>
        <v>786558</v>
      </c>
    </row>
    <row r="17" spans="2:149" s="29" customFormat="1" ht="15"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0</v>
      </c>
      <c r="EL17" s="31">
        <f t="shared" si="58"/>
        <v>0</v>
      </c>
      <c r="EM17" s="31">
        <f t="shared" si="58"/>
        <v>0</v>
      </c>
      <c r="EN17" s="31">
        <f t="shared" si="58"/>
        <v>0</v>
      </c>
      <c r="EO17" s="31">
        <f t="shared" si="58"/>
        <v>0</v>
      </c>
      <c r="EP17" s="31">
        <f t="shared" si="58"/>
        <v>0</v>
      </c>
      <c r="EQ17" s="31">
        <f t="shared" si="58"/>
        <v>0</v>
      </c>
      <c r="ER17" s="31">
        <f t="shared" si="58"/>
        <v>0</v>
      </c>
      <c r="ES17" s="14">
        <f t="shared" si="35"/>
        <v>36005205.799999997</v>
      </c>
    </row>
    <row r="18" spans="2:149" s="27" customFormat="1" ht="14.25" x14ac:dyDescent="0.2">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c r="EL18" s="14"/>
      <c r="EM18" s="14"/>
      <c r="EN18" s="14"/>
      <c r="EO18" s="14"/>
      <c r="EP18" s="14"/>
      <c r="EQ18" s="14"/>
      <c r="ER18" s="14"/>
      <c r="ES18" s="14">
        <f t="shared" si="35"/>
        <v>2554967.1999999997</v>
      </c>
    </row>
    <row r="19" spans="2:149" s="27" customFormat="1" ht="14.25" x14ac:dyDescent="0.2">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c r="EL19" s="14"/>
      <c r="EM19" s="14"/>
      <c r="EN19" s="14"/>
      <c r="EO19" s="14"/>
      <c r="EP19" s="14"/>
      <c r="EQ19" s="14"/>
      <c r="ER19" s="14"/>
      <c r="ES19" s="14">
        <f t="shared" si="35"/>
        <v>33450238.599999998</v>
      </c>
    </row>
    <row r="20" spans="2:149" s="29" customFormat="1" ht="15"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0</v>
      </c>
      <c r="EL20" s="31">
        <f t="shared" si="69"/>
        <v>0</v>
      </c>
      <c r="EM20" s="31">
        <f t="shared" si="69"/>
        <v>0</v>
      </c>
      <c r="EN20" s="31">
        <f t="shared" si="69"/>
        <v>0</v>
      </c>
      <c r="EO20" s="31">
        <f t="shared" si="69"/>
        <v>0</v>
      </c>
      <c r="EP20" s="31">
        <f t="shared" si="69"/>
        <v>0</v>
      </c>
      <c r="EQ20" s="31">
        <f t="shared" si="69"/>
        <v>0</v>
      </c>
      <c r="ER20" s="31">
        <f t="shared" si="69"/>
        <v>0</v>
      </c>
      <c r="ES20" s="14">
        <f t="shared" si="35"/>
        <v>5884673.4000000004</v>
      </c>
    </row>
    <row r="21" spans="2:149" s="27" customFormat="1" ht="14.25" x14ac:dyDescent="0.2">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c r="EL21" s="14"/>
      <c r="EM21" s="14"/>
      <c r="EN21" s="14"/>
      <c r="EO21" s="14"/>
      <c r="EP21" s="14"/>
      <c r="EQ21" s="14"/>
      <c r="ER21" s="14"/>
      <c r="ES21" s="14">
        <f t="shared" si="35"/>
        <v>4713536.3</v>
      </c>
    </row>
    <row r="22" spans="2:149" s="27" customFormat="1" ht="14.25" x14ac:dyDescent="0.2">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c r="EL22" s="14"/>
      <c r="EM22" s="14"/>
      <c r="EN22" s="14"/>
      <c r="EO22" s="14"/>
      <c r="EP22" s="14"/>
      <c r="EQ22" s="14"/>
      <c r="ER22" s="14"/>
      <c r="ES22" s="14">
        <f t="shared" si="35"/>
        <v>1171137.0999999999</v>
      </c>
    </row>
    <row r="23" spans="2:149" s="33" customFormat="1" ht="24" x14ac:dyDescent="0.2">
      <c r="B23" s="76" t="s">
        <v>64</v>
      </c>
    </row>
    <row r="24" spans="2:149" s="33" customFormat="1" ht="3" customHeight="1" x14ac:dyDescent="0.2"/>
    <row r="25" spans="2:149" s="33" customFormat="1" ht="15"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0"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153</v>
      </c>
    </row>
    <row r="27" spans="2:149" s="3" customFormat="1" ht="30" x14ac:dyDescent="0.2">
      <c r="B27" s="101"/>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c r="EG27" s="11" t="s">
        <v>25</v>
      </c>
      <c r="EH27" s="11" t="s">
        <v>26</v>
      </c>
      <c r="EI27" s="11" t="s">
        <v>27</v>
      </c>
      <c r="EJ27" s="11" t="s">
        <v>28</v>
      </c>
      <c r="EK27" s="11" t="s">
        <v>29</v>
      </c>
      <c r="EL27" s="11" t="s">
        <v>30</v>
      </c>
      <c r="EM27" s="11" t="s">
        <v>31</v>
      </c>
      <c r="EN27" s="11" t="s">
        <v>32</v>
      </c>
      <c r="EO27" s="11" t="s">
        <v>33</v>
      </c>
      <c r="EP27" s="11" t="s">
        <v>34</v>
      </c>
      <c r="EQ27" s="11" t="s">
        <v>35</v>
      </c>
      <c r="ER27" s="11" t="s">
        <v>36</v>
      </c>
      <c r="ES27" s="99"/>
    </row>
    <row r="28" spans="2:149" s="29" customFormat="1" ht="15"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0</v>
      </c>
      <c r="EL28" s="31">
        <f t="shared" si="83"/>
        <v>0</v>
      </c>
      <c r="EM28" s="31">
        <f t="shared" si="83"/>
        <v>0</v>
      </c>
      <c r="EN28" s="31">
        <f t="shared" si="83"/>
        <v>0</v>
      </c>
      <c r="EO28" s="31">
        <f t="shared" si="83"/>
        <v>0</v>
      </c>
      <c r="EP28" s="31">
        <f t="shared" si="83"/>
        <v>0</v>
      </c>
      <c r="EQ28" s="31">
        <f t="shared" si="83"/>
        <v>0</v>
      </c>
      <c r="ER28" s="31">
        <f t="shared" si="83"/>
        <v>0</v>
      </c>
      <c r="ES28" s="14">
        <f t="shared" ref="ES28:ES38" si="84">+SUM(EG28:ER28)</f>
        <v>40061966.036399998</v>
      </c>
    </row>
    <row r="29" spans="2:149" s="27" customFormat="1" ht="14.25" x14ac:dyDescent="0.2">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c r="EL29" s="14"/>
      <c r="EM29" s="14"/>
      <c r="EN29" s="14"/>
      <c r="EO29" s="14"/>
      <c r="EP29" s="14"/>
      <c r="EQ29" s="14"/>
      <c r="ER29" s="14"/>
      <c r="ES29" s="14">
        <f t="shared" si="84"/>
        <v>16747567.448799999</v>
      </c>
    </row>
    <row r="30" spans="2:149" s="27" customFormat="1" ht="14.25" x14ac:dyDescent="0.2">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c r="EL30" s="14"/>
      <c r="EM30" s="14"/>
      <c r="EN30" s="14"/>
      <c r="EO30" s="14"/>
      <c r="EP30" s="14"/>
      <c r="EQ30" s="14"/>
      <c r="ER30" s="14"/>
      <c r="ES30" s="14">
        <f t="shared" si="84"/>
        <v>23314398.5876</v>
      </c>
    </row>
    <row r="31" spans="2:149" s="29" customFormat="1" ht="15"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0</v>
      </c>
      <c r="EL31" s="31">
        <f t="shared" si="102"/>
        <v>0</v>
      </c>
      <c r="EM31" s="31">
        <f t="shared" si="102"/>
        <v>0</v>
      </c>
      <c r="EN31" s="31">
        <f t="shared" si="102"/>
        <v>0</v>
      </c>
      <c r="EO31" s="31">
        <f t="shared" si="102"/>
        <v>0</v>
      </c>
      <c r="EP31" s="31">
        <f t="shared" si="102"/>
        <v>0</v>
      </c>
      <c r="EQ31" s="31">
        <f t="shared" si="102"/>
        <v>0</v>
      </c>
      <c r="ER31" s="31">
        <f t="shared" si="102"/>
        <v>0</v>
      </c>
      <c r="ES31" s="14">
        <f t="shared" si="84"/>
        <v>875165.02228764002</v>
      </c>
    </row>
    <row r="32" spans="2:149" s="27" customFormat="1" ht="14.25" x14ac:dyDescent="0.2">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c r="EL32" s="14"/>
      <c r="EM32" s="14"/>
      <c r="EN32" s="14"/>
      <c r="EO32" s="14"/>
      <c r="EP32" s="14"/>
      <c r="EQ32" s="14"/>
      <c r="ER32" s="14"/>
      <c r="ES32" s="14">
        <f t="shared" si="84"/>
        <v>493631.07284032</v>
      </c>
    </row>
    <row r="33" spans="2:149" s="27" customFormat="1" ht="14.25" x14ac:dyDescent="0.2">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c r="EL33" s="14"/>
      <c r="EM33" s="14"/>
      <c r="EN33" s="14"/>
      <c r="EO33" s="14"/>
      <c r="EP33" s="14"/>
      <c r="EQ33" s="14"/>
      <c r="ER33" s="14"/>
      <c r="ES33" s="14">
        <f t="shared" si="84"/>
        <v>381533.94944731996</v>
      </c>
    </row>
    <row r="34" spans="2:149" s="29" customFormat="1" ht="15"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t="s">
        <v>72</v>
      </c>
      <c r="EJ35" s="86" t="s">
        <v>72</v>
      </c>
      <c r="EK35" s="86"/>
      <c r="EL35" s="86"/>
      <c r="EM35" s="86"/>
      <c r="EN35" s="86"/>
      <c r="EO35" s="86"/>
      <c r="EP35" s="86"/>
      <c r="EQ35" s="86"/>
      <c r="ER35" s="14"/>
      <c r="ES35" s="14">
        <f t="shared" si="84"/>
        <v>0</v>
      </c>
    </row>
    <row r="36" spans="2:149" s="37" customFormat="1" ht="28.5" x14ac:dyDescent="0.2">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t="s">
        <v>72</v>
      </c>
      <c r="EJ36" s="86" t="s">
        <v>72</v>
      </c>
      <c r="EK36" s="86"/>
      <c r="EL36" s="86"/>
      <c r="EM36" s="86"/>
      <c r="EN36" s="86"/>
      <c r="EO36" s="86"/>
      <c r="EP36" s="86"/>
      <c r="EQ36" s="86"/>
      <c r="ER36" s="14"/>
      <c r="ES36" s="14">
        <f t="shared" si="84"/>
        <v>0</v>
      </c>
    </row>
    <row r="37" spans="2:149" s="29" customFormat="1" ht="15"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0</v>
      </c>
      <c r="EL38" s="31">
        <f t="shared" si="118"/>
        <v>0</v>
      </c>
      <c r="EM38" s="31">
        <f t="shared" si="118"/>
        <v>0</v>
      </c>
      <c r="EN38" s="31">
        <f t="shared" si="118"/>
        <v>0</v>
      </c>
      <c r="EO38" s="31">
        <f t="shared" si="118"/>
        <v>0</v>
      </c>
      <c r="EP38" s="31">
        <f t="shared" si="118"/>
        <v>0</v>
      </c>
      <c r="EQ38" s="31">
        <f t="shared" si="118"/>
        <v>0</v>
      </c>
      <c r="ER38" s="31">
        <f>+ER28+ER31+ER34+ER37</f>
        <v>0</v>
      </c>
      <c r="ES38" s="14">
        <f t="shared" si="84"/>
        <v>40937131.058687642</v>
      </c>
    </row>
    <row r="39" spans="2:149" ht="24" x14ac:dyDescent="0.2">
      <c r="B39" s="77" t="s">
        <v>74</v>
      </c>
      <c r="DU39" s="91">
        <f>DU38-DT38</f>
        <v>-1334365.4567640398</v>
      </c>
      <c r="EH39" s="91"/>
    </row>
    <row r="40" spans="2:149" x14ac:dyDescent="0.2">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tabSelected="1" zoomScale="70" zoomScaleNormal="70" workbookViewId="0">
      <pane xSplit="2" ySplit="3" topLeftCell="DX69" activePane="bottomRight" state="frozen"/>
      <selection pane="topRight" activeCell="C1" sqref="C1"/>
      <selection pane="bottomLeft" activeCell="A4" sqref="A4"/>
      <selection pane="bottomRight" activeCell="EG113" sqref="EG113"/>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8" width="12.140625" style="26" bestFit="1" customWidth="1"/>
    <col min="139" max="139" width="13.7109375" style="26" customWidth="1"/>
    <col min="140" max="140" width="12.140625" style="26" bestFit="1" customWidth="1"/>
    <col min="141" max="141" width="12.28515625" style="26" customWidth="1"/>
    <col min="142" max="142" width="13.42578125" style="26" customWidth="1"/>
    <col min="143" max="16384" width="11.42578125" style="26"/>
  </cols>
  <sheetData>
    <row r="1" spans="1:143" ht="15" x14ac:dyDescent="0.25">
      <c r="A1" s="102" t="s">
        <v>0</v>
      </c>
      <c r="B1" s="102"/>
    </row>
    <row r="2" spans="1:143" ht="30" customHeight="1" x14ac:dyDescent="0.2">
      <c r="A2" s="103" t="s">
        <v>75</v>
      </c>
      <c r="B2" s="103"/>
    </row>
    <row r="3" spans="1:143" ht="15" customHeight="1" x14ac:dyDescent="0.2">
      <c r="A3" s="104" t="s">
        <v>10</v>
      </c>
      <c r="B3" s="104"/>
      <c r="AE3" s="39"/>
    </row>
    <row r="4" spans="1:143" x14ac:dyDescent="0.2">
      <c r="AE4" s="39"/>
    </row>
    <row r="5" spans="1:143" s="33" customFormat="1" ht="15" x14ac:dyDescent="0.2">
      <c r="B5" s="40" t="s">
        <v>76</v>
      </c>
      <c r="C5" s="41"/>
      <c r="AU5" s="42"/>
      <c r="AV5" s="42"/>
      <c r="AW5" s="42"/>
      <c r="AX5" s="42"/>
      <c r="AY5" s="42"/>
      <c r="AZ5" s="42"/>
      <c r="BA5" s="42"/>
    </row>
    <row r="6" spans="1:143" s="3" customFormat="1" ht="15" x14ac:dyDescent="0.25">
      <c r="B6" s="100"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153</v>
      </c>
    </row>
    <row r="7" spans="1:143" s="3" customFormat="1" ht="30" x14ac:dyDescent="0.2">
      <c r="B7" s="101"/>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c r="EA7" s="11" t="s">
        <v>25</v>
      </c>
      <c r="EB7" s="11" t="s">
        <v>26</v>
      </c>
      <c r="EC7" s="11" t="s">
        <v>27</v>
      </c>
      <c r="ED7" s="11" t="s">
        <v>28</v>
      </c>
      <c r="EE7" s="11" t="s">
        <v>29</v>
      </c>
      <c r="EF7" s="11" t="s">
        <v>30</v>
      </c>
      <c r="EG7" s="11" t="s">
        <v>31</v>
      </c>
      <c r="EH7" s="11" t="s">
        <v>32</v>
      </c>
      <c r="EI7" s="11" t="s">
        <v>33</v>
      </c>
      <c r="EJ7" s="11" t="s">
        <v>34</v>
      </c>
      <c r="EK7" s="11" t="s">
        <v>35</v>
      </c>
      <c r="EL7" s="11" t="s">
        <v>36</v>
      </c>
      <c r="EM7" s="99"/>
    </row>
    <row r="8" spans="1:143" s="33" customFormat="1" ht="15" customHeight="1" x14ac:dyDescent="0.2">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4"/>
      <c r="EF8" s="44"/>
      <c r="EG8" s="44"/>
      <c r="EH8" s="44"/>
      <c r="EI8" s="44"/>
      <c r="EJ8" s="44"/>
      <c r="EK8" s="44"/>
      <c r="EL8" s="44"/>
      <c r="EM8" s="44">
        <f t="shared" ref="EM8:EM13" si="2">+AVERAGE(EA8:EL8)</f>
        <v>0.99466750000000004</v>
      </c>
    </row>
    <row r="9" spans="1:143" s="33" customFormat="1" ht="15" customHeight="1" x14ac:dyDescent="0.2">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4"/>
      <c r="EF9" s="44"/>
      <c r="EG9" s="44"/>
      <c r="EH9" s="44"/>
      <c r="EI9" s="44"/>
      <c r="EJ9" s="44"/>
      <c r="EK9" s="44"/>
      <c r="EL9" s="44"/>
      <c r="EM9" s="44">
        <f t="shared" si="2"/>
        <v>0.93635083333333324</v>
      </c>
    </row>
    <row r="10" spans="1:143" s="33" customFormat="1" ht="15" customHeight="1" x14ac:dyDescent="0.2">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4"/>
      <c r="EF10" s="44"/>
      <c r="EG10" s="44"/>
      <c r="EH10" s="44"/>
      <c r="EI10" s="44"/>
      <c r="EJ10" s="44"/>
      <c r="EK10" s="44"/>
      <c r="EL10" s="44"/>
      <c r="EM10" s="44">
        <f t="shared" si="2"/>
        <v>0.93324658139919392</v>
      </c>
    </row>
    <row r="11" spans="1:143" s="33" customFormat="1" ht="15" customHeight="1" x14ac:dyDescent="0.2">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4"/>
      <c r="EF11" s="44"/>
      <c r="EG11" s="44"/>
      <c r="EH11" s="44"/>
      <c r="EI11" s="44"/>
      <c r="EJ11" s="44"/>
      <c r="EK11" s="44"/>
      <c r="EL11" s="44"/>
      <c r="EM11" s="44">
        <f t="shared" si="2"/>
        <v>0.93550843750000001</v>
      </c>
    </row>
    <row r="12" spans="1:143" s="33" customFormat="1" ht="15" customHeight="1" x14ac:dyDescent="0.2">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4"/>
      <c r="EF12" s="44"/>
      <c r="EG12" s="44"/>
      <c r="EH12" s="44"/>
      <c r="EI12" s="44"/>
      <c r="EJ12" s="44"/>
      <c r="EK12" s="44"/>
      <c r="EL12" s="44"/>
      <c r="EM12" s="44">
        <f t="shared" si="2"/>
        <v>0.930959725298388</v>
      </c>
    </row>
    <row r="13" spans="1:143" s="33" customFormat="1" ht="15" customHeight="1" x14ac:dyDescent="0.2">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4"/>
      <c r="EF13" s="44"/>
      <c r="EG13" s="44"/>
      <c r="EH13" s="44"/>
      <c r="EI13" s="44"/>
      <c r="EJ13" s="44"/>
      <c r="EK13" s="44"/>
      <c r="EL13" s="44"/>
      <c r="EM13" s="44">
        <f t="shared" si="2"/>
        <v>5.5950361740760295E-4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84</v>
      </c>
      <c r="C15" s="41"/>
    </row>
    <row r="16" spans="1:143" s="3" customFormat="1" ht="15" x14ac:dyDescent="0.25">
      <c r="B16" s="100"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153</v>
      </c>
    </row>
    <row r="17" spans="2:143" s="3" customFormat="1" ht="30" x14ac:dyDescent="0.2">
      <c r="B17" s="101"/>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c r="EA17" s="11" t="s">
        <v>25</v>
      </c>
      <c r="EB17" s="11" t="s">
        <v>26</v>
      </c>
      <c r="EC17" s="11" t="s">
        <v>27</v>
      </c>
      <c r="ED17" s="11" t="s">
        <v>28</v>
      </c>
      <c r="EE17" s="11" t="s">
        <v>29</v>
      </c>
      <c r="EF17" s="11" t="s">
        <v>30</v>
      </c>
      <c r="EG17" s="11" t="s">
        <v>31</v>
      </c>
      <c r="EH17" s="11" t="s">
        <v>32</v>
      </c>
      <c r="EI17" s="11" t="s">
        <v>33</v>
      </c>
      <c r="EJ17" s="11" t="s">
        <v>34</v>
      </c>
      <c r="EK17" s="11" t="s">
        <v>35</v>
      </c>
      <c r="EL17" s="11" t="s">
        <v>36</v>
      </c>
      <c r="EM17" s="99"/>
    </row>
    <row r="18" spans="2:143" s="53" customFormat="1" ht="28.5" x14ac:dyDescent="0.2">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c r="EF18" s="51"/>
      <c r="EG18" s="51"/>
      <c r="EH18" s="51"/>
      <c r="EI18" s="51"/>
      <c r="EJ18" s="51"/>
      <c r="EK18" s="51"/>
      <c r="EL18" s="51"/>
      <c r="EM18" s="51">
        <f>+SUM(EA18:EL18)</f>
        <v>1595919.379338</v>
      </c>
    </row>
    <row r="19" spans="2:143" s="54" customFormat="1" ht="15" customHeight="1" x14ac:dyDescent="0.2">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c r="EF19" s="36"/>
      <c r="EG19" s="36"/>
      <c r="EH19" s="36"/>
      <c r="EI19" s="36"/>
      <c r="EJ19" s="36"/>
      <c r="EK19" s="36"/>
      <c r="EL19" s="36"/>
      <c r="EM19" s="51">
        <f>+SUM(EA19:EL19)</f>
        <v>79843.87586900001</v>
      </c>
    </row>
    <row r="20" spans="2:143" s="53" customFormat="1" ht="15" customHeight="1" x14ac:dyDescent="0.2">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c r="EF20" s="51"/>
      <c r="EG20" s="51"/>
      <c r="EH20" s="51"/>
      <c r="EI20" s="51"/>
      <c r="EJ20" s="51"/>
      <c r="EK20" s="51"/>
      <c r="EL20" s="51"/>
      <c r="EM20" s="51">
        <f>+SUM(EA20:EL20)</f>
        <v>1675763.2552070003</v>
      </c>
    </row>
    <row r="21" spans="2:143" s="53" customFormat="1" ht="15" customHeight="1" x14ac:dyDescent="0.2">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c r="EF21" s="51"/>
      <c r="EG21" s="51"/>
      <c r="EH21" s="51"/>
      <c r="EI21" s="51"/>
      <c r="EJ21" s="51"/>
      <c r="EK21" s="51"/>
      <c r="EL21" s="51"/>
      <c r="EM21" s="51">
        <f>+SUM(EA21:EL21)</f>
        <v>1595919.379338</v>
      </c>
    </row>
    <row r="22" spans="2:143" s="33" customFormat="1" ht="15" customHeight="1" x14ac:dyDescent="0.2">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91</v>
      </c>
      <c r="C27" s="41"/>
    </row>
    <row r="28" spans="2:143" s="3" customFormat="1" ht="15" x14ac:dyDescent="0.25">
      <c r="B28" s="100"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153</v>
      </c>
    </row>
    <row r="29" spans="2:143" s="3" customFormat="1" ht="30" x14ac:dyDescent="0.2">
      <c r="B29" s="101"/>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c r="EA29" s="11" t="s">
        <v>25</v>
      </c>
      <c r="EB29" s="11" t="s">
        <v>26</v>
      </c>
      <c r="EC29" s="11" t="s">
        <v>27</v>
      </c>
      <c r="ED29" s="11" t="s">
        <v>28</v>
      </c>
      <c r="EE29" s="11" t="s">
        <v>29</v>
      </c>
      <c r="EF29" s="11" t="s">
        <v>30</v>
      </c>
      <c r="EG29" s="11" t="s">
        <v>31</v>
      </c>
      <c r="EH29" s="11" t="s">
        <v>32</v>
      </c>
      <c r="EI29" s="11" t="s">
        <v>33</v>
      </c>
      <c r="EJ29" s="11" t="s">
        <v>34</v>
      </c>
      <c r="EK29" s="11" t="s">
        <v>35</v>
      </c>
      <c r="EL29" s="11" t="s">
        <v>36</v>
      </c>
      <c r="EM29" s="99"/>
    </row>
    <row r="30" spans="2:143" s="33" customFormat="1" ht="15" customHeight="1" x14ac:dyDescent="0.2">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c r="EF30" s="61"/>
      <c r="EG30" s="61"/>
      <c r="EH30" s="61"/>
      <c r="EI30" s="61"/>
      <c r="EJ30" s="61"/>
      <c r="EK30" s="61"/>
      <c r="EL30" s="61"/>
      <c r="EM30" s="51">
        <f>+SUM(EA30:EL30)</f>
        <v>59858249</v>
      </c>
    </row>
    <row r="31" spans="2:143" s="33" customFormat="1" ht="14.25" x14ac:dyDescent="0.2">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c r="EF31" s="61"/>
      <c r="EG31" s="61"/>
      <c r="EH31" s="61"/>
      <c r="EI31" s="61"/>
      <c r="EJ31" s="61"/>
      <c r="EK31" s="61"/>
      <c r="EL31" s="61"/>
      <c r="EM31" s="51">
        <f>+SUM(EA31:EL31)</f>
        <v>60166029</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94</v>
      </c>
      <c r="C33" s="41"/>
    </row>
    <row r="34" spans="2:143" s="3" customFormat="1" ht="15" x14ac:dyDescent="0.25">
      <c r="B34" s="100"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153</v>
      </c>
    </row>
    <row r="35" spans="2:143" s="3" customFormat="1" ht="30" x14ac:dyDescent="0.2">
      <c r="B35" s="101"/>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c r="EA35" s="11" t="s">
        <v>25</v>
      </c>
      <c r="EB35" s="11" t="s">
        <v>26</v>
      </c>
      <c r="EC35" s="11" t="s">
        <v>27</v>
      </c>
      <c r="ED35" s="11" t="s">
        <v>28</v>
      </c>
      <c r="EE35" s="11" t="s">
        <v>29</v>
      </c>
      <c r="EF35" s="11" t="s">
        <v>30</v>
      </c>
      <c r="EG35" s="11" t="s">
        <v>31</v>
      </c>
      <c r="EH35" s="11" t="s">
        <v>32</v>
      </c>
      <c r="EI35" s="11" t="s">
        <v>33</v>
      </c>
      <c r="EJ35" s="11" t="s">
        <v>34</v>
      </c>
      <c r="EK35" s="11" t="s">
        <v>35</v>
      </c>
      <c r="EL35" s="11" t="s">
        <v>36</v>
      </c>
      <c r="EM35" s="99"/>
    </row>
    <row r="36" spans="2:143" s="33" customFormat="1" ht="15" customHeight="1" x14ac:dyDescent="0.2">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c r="EF36" s="64"/>
      <c r="EG36" s="64"/>
      <c r="EH36" s="64"/>
      <c r="EI36" s="64"/>
      <c r="EJ36" s="64"/>
      <c r="EK36" s="64"/>
      <c r="EL36" s="64"/>
      <c r="EM36" s="51">
        <f>+SUM(EA36:EL36)</f>
        <v>1975</v>
      </c>
    </row>
    <row r="37" spans="2:143" s="33" customFormat="1" ht="15" customHeight="1" x14ac:dyDescent="0.2">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c r="EF37" s="64"/>
      <c r="EG37" s="64"/>
      <c r="EH37" s="64"/>
      <c r="EI37" s="64"/>
      <c r="EJ37" s="64"/>
      <c r="EK37" s="64"/>
      <c r="EL37" s="64"/>
      <c r="EM37" s="51">
        <f>+SUM(EA37:EL37)</f>
        <v>217</v>
      </c>
    </row>
    <row r="38" spans="2:143" s="53" customFormat="1" ht="14.25" x14ac:dyDescent="0.2">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c r="EF38" s="64"/>
      <c r="EG38" s="64"/>
      <c r="EH38" s="64"/>
      <c r="EI38" s="64"/>
      <c r="EJ38" s="64"/>
      <c r="EK38" s="64"/>
      <c r="EL38" s="64"/>
      <c r="EM38" s="51">
        <f>+SUM(EA38:EL38)</f>
        <v>248</v>
      </c>
    </row>
    <row r="39" spans="2:143" s="33" customFormat="1" ht="15" customHeight="1" x14ac:dyDescent="0.2">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c r="EF39" s="64"/>
      <c r="EG39" s="64"/>
      <c r="EH39" s="64"/>
      <c r="EI39" s="64"/>
      <c r="EJ39" s="64"/>
      <c r="EK39" s="64"/>
      <c r="EL39" s="64"/>
      <c r="EM39" s="51">
        <f>+SUM(EA39:EL39)</f>
        <v>281</v>
      </c>
    </row>
    <row r="40" spans="2:143" s="33" customFormat="1" ht="15" customHeight="1" x14ac:dyDescent="0.2">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c r="EF40" s="64"/>
      <c r="EG40" s="64"/>
      <c r="EH40" s="64"/>
      <c r="EI40" s="64"/>
      <c r="EJ40" s="64"/>
      <c r="EK40" s="64"/>
      <c r="EL40" s="64"/>
      <c r="EM40" s="51">
        <f>+SUM(EA40:EL40)</f>
        <v>76</v>
      </c>
    </row>
    <row r="41" spans="2:143" s="33" customFormat="1" ht="15" customHeight="1" x14ac:dyDescent="0.2">
      <c r="C41" s="65"/>
    </row>
    <row r="42" spans="2:143" s="33" customFormat="1" ht="15" customHeight="1" x14ac:dyDescent="0.2">
      <c r="B42" s="40" t="s">
        <v>100</v>
      </c>
      <c r="C42" s="41"/>
    </row>
    <row r="43" spans="2:143" s="3" customFormat="1" ht="15" x14ac:dyDescent="0.25">
      <c r="B43" s="100"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153</v>
      </c>
    </row>
    <row r="44" spans="2:143" s="3" customFormat="1" ht="30" x14ac:dyDescent="0.2">
      <c r="B44" s="101"/>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c r="EA44" s="11" t="s">
        <v>25</v>
      </c>
      <c r="EB44" s="11" t="s">
        <v>26</v>
      </c>
      <c r="EC44" s="11" t="s">
        <v>27</v>
      </c>
      <c r="ED44" s="11" t="s">
        <v>28</v>
      </c>
      <c r="EE44" s="11" t="s">
        <v>29</v>
      </c>
      <c r="EF44" s="11" t="s">
        <v>30</v>
      </c>
      <c r="EG44" s="11" t="s">
        <v>31</v>
      </c>
      <c r="EH44" s="11" t="s">
        <v>32</v>
      </c>
      <c r="EI44" s="11" t="s">
        <v>33</v>
      </c>
      <c r="EJ44" s="11" t="s">
        <v>34</v>
      </c>
      <c r="EK44" s="11" t="s">
        <v>35</v>
      </c>
      <c r="EL44" s="11" t="s">
        <v>36</v>
      </c>
      <c r="EM44" s="99"/>
    </row>
    <row r="45" spans="2:143" s="33" customFormat="1" ht="15" customHeight="1" x14ac:dyDescent="0.2">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c r="EF45" s="66"/>
      <c r="EG45" s="66"/>
      <c r="EH45" s="66"/>
      <c r="EI45" s="66"/>
      <c r="EJ45" s="66"/>
      <c r="EK45" s="66"/>
      <c r="EL45" s="66"/>
      <c r="EM45" s="66">
        <f>+SUM(EA45:EL45)</f>
        <v>163</v>
      </c>
    </row>
    <row r="46" spans="2:143" s="33" customFormat="1" ht="15" customHeight="1" x14ac:dyDescent="0.2">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c r="EF46" s="66"/>
      <c r="EG46" s="66"/>
      <c r="EH46" s="66"/>
      <c r="EI46" s="66"/>
      <c r="EJ46" s="66"/>
      <c r="EK46" s="66"/>
      <c r="EL46" s="66"/>
      <c r="EM46" s="66">
        <f>+SUM(EA46:EL46)</f>
        <v>127.77551020408163</v>
      </c>
    </row>
    <row r="47" spans="2:143" s="33" customFormat="1" ht="15" customHeight="1" x14ac:dyDescent="0.2">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c r="EF47" s="44"/>
      <c r="EG47" s="44"/>
      <c r="EH47" s="44"/>
      <c r="EI47" s="44"/>
      <c r="EJ47" s="44"/>
      <c r="EK47" s="44"/>
      <c r="EL47" s="44"/>
      <c r="EM47" s="44">
        <f>+AVERAGE(EA47:EL47)</f>
        <v>636.76773455377577</v>
      </c>
    </row>
    <row r="48" spans="2:143" s="33" customFormat="1" ht="15" customHeight="1" x14ac:dyDescent="0.2">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c r="EF48" s="66"/>
      <c r="EG48" s="66"/>
      <c r="EH48" s="66"/>
      <c r="EI48" s="66"/>
      <c r="EJ48" s="66"/>
      <c r="EK48" s="66"/>
      <c r="EL48" s="66"/>
      <c r="EM48" s="66">
        <f>+SUM(EA48:EL48)</f>
        <v>9888</v>
      </c>
    </row>
    <row r="49" spans="2:143" s="33" customFormat="1" ht="15" customHeight="1" x14ac:dyDescent="0.2">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c r="EF49" s="66"/>
      <c r="EG49" s="66"/>
      <c r="EH49" s="66"/>
      <c r="EI49" s="66"/>
      <c r="EJ49" s="66"/>
      <c r="EK49" s="66"/>
      <c r="EL49" s="66"/>
      <c r="EM49" s="66">
        <f>+SUM(EA49:EL49)</f>
        <v>7493.9288522012575</v>
      </c>
    </row>
    <row r="50" spans="2:143" s="33" customFormat="1" ht="15" customHeight="1" x14ac:dyDescent="0.2">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c r="EF50" s="44"/>
      <c r="EG50" s="44"/>
      <c r="EH50" s="44"/>
      <c r="EI50" s="44"/>
      <c r="EJ50" s="44"/>
      <c r="EK50" s="44"/>
      <c r="EL50" s="44"/>
      <c r="EM50" s="44">
        <f>+AVERAGE(EA50:EL50)</f>
        <v>0.95942960181500192</v>
      </c>
    </row>
    <row r="51" spans="2:143" s="33" customFormat="1" ht="15" customHeight="1" x14ac:dyDescent="0.2">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c r="EF51" s="44"/>
      <c r="EG51" s="44"/>
      <c r="EH51" s="44"/>
      <c r="EI51" s="44"/>
      <c r="EJ51" s="44"/>
      <c r="EK51" s="44"/>
      <c r="EL51" s="44"/>
      <c r="EM51" s="44">
        <f>+AVERAGE(EA51:EL51)</f>
        <v>1.0094128250844627</v>
      </c>
    </row>
    <row r="52" spans="2:143" s="33" customFormat="1" ht="15" customHeight="1" x14ac:dyDescent="0.2">
      <c r="C52" s="65"/>
    </row>
    <row r="53" spans="2:143" s="33" customFormat="1" ht="15" customHeight="1" x14ac:dyDescent="0.2">
      <c r="B53" s="40" t="s">
        <v>108</v>
      </c>
      <c r="C53" s="41"/>
    </row>
    <row r="54" spans="2:143" s="3" customFormat="1" ht="15" x14ac:dyDescent="0.25">
      <c r="B54" s="100"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153</v>
      </c>
    </row>
    <row r="55" spans="2:143" s="3" customFormat="1" ht="30" x14ac:dyDescent="0.2">
      <c r="B55" s="101"/>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c r="EA55" s="11" t="s">
        <v>25</v>
      </c>
      <c r="EB55" s="11" t="s">
        <v>26</v>
      </c>
      <c r="EC55" s="11" t="s">
        <v>27</v>
      </c>
      <c r="ED55" s="11" t="s">
        <v>28</v>
      </c>
      <c r="EE55" s="11" t="s">
        <v>29</v>
      </c>
      <c r="EF55" s="11" t="s">
        <v>30</v>
      </c>
      <c r="EG55" s="11" t="s">
        <v>31</v>
      </c>
      <c r="EH55" s="11" t="s">
        <v>32</v>
      </c>
      <c r="EI55" s="11" t="s">
        <v>33</v>
      </c>
      <c r="EJ55" s="11" t="s">
        <v>34</v>
      </c>
      <c r="EK55" s="11" t="s">
        <v>35</v>
      </c>
      <c r="EL55" s="11" t="s">
        <v>36</v>
      </c>
      <c r="EM55" s="99"/>
    </row>
    <row r="56" spans="2:143" s="68" customFormat="1" ht="15" customHeight="1" x14ac:dyDescent="0.2">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c r="EF56" s="51"/>
      <c r="EG56" s="51"/>
      <c r="EH56" s="51"/>
      <c r="EI56" s="51"/>
      <c r="EJ56" s="51"/>
      <c r="EK56" s="51"/>
      <c r="EL56" s="51"/>
      <c r="EM56" s="66">
        <f t="shared" ref="EM56:EM63" si="8">SUM(EA56:EL56)</f>
        <v>15112147</v>
      </c>
    </row>
    <row r="57" spans="2:143" s="68" customFormat="1" ht="15" customHeight="1" x14ac:dyDescent="0.2">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c r="EF57" s="51"/>
      <c r="EG57" s="51"/>
      <c r="EH57" s="51"/>
      <c r="EI57" s="51"/>
      <c r="EJ57" s="51"/>
      <c r="EK57" s="51"/>
      <c r="EL57" s="51"/>
      <c r="EM57" s="66">
        <f t="shared" si="8"/>
        <v>88116861.039999992</v>
      </c>
    </row>
    <row r="58" spans="2:143" s="33" customFormat="1" ht="21.75" customHeight="1" x14ac:dyDescent="0.2">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c r="EF58" s="51"/>
      <c r="EG58" s="51"/>
      <c r="EH58" s="51"/>
      <c r="EI58" s="51"/>
      <c r="EJ58" s="51"/>
      <c r="EK58" s="51"/>
      <c r="EL58" s="51"/>
      <c r="EM58" s="66">
        <f t="shared" si="8"/>
        <v>95</v>
      </c>
    </row>
    <row r="59" spans="2:143" s="33" customFormat="1" ht="15" customHeight="1" x14ac:dyDescent="0.2">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c r="EF59" s="51"/>
      <c r="EG59" s="51"/>
      <c r="EH59" s="51"/>
      <c r="EI59" s="51"/>
      <c r="EJ59" s="51"/>
      <c r="EK59" s="51"/>
      <c r="EL59" s="51"/>
      <c r="EM59" s="66">
        <f t="shared" si="8"/>
        <v>56331069</v>
      </c>
    </row>
    <row r="60" spans="2:143" s="33" customFormat="1" ht="28.5" x14ac:dyDescent="0.2">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c r="EF60" s="51"/>
      <c r="EG60" s="51"/>
      <c r="EH60" s="51"/>
      <c r="EI60" s="51"/>
      <c r="EJ60" s="51"/>
      <c r="EK60" s="51"/>
      <c r="EL60" s="51"/>
      <c r="EM60" s="66">
        <f t="shared" si="8"/>
        <v>95</v>
      </c>
    </row>
    <row r="61" spans="2:143" s="33" customFormat="1" ht="15" customHeight="1" x14ac:dyDescent="0.2">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c r="EF61" s="51"/>
      <c r="EG61" s="51"/>
      <c r="EH61" s="51"/>
      <c r="EI61" s="51"/>
      <c r="EJ61" s="51"/>
      <c r="EK61" s="51"/>
      <c r="EL61" s="51"/>
      <c r="EM61" s="66">
        <f t="shared" si="8"/>
        <v>31684894.300000001</v>
      </c>
    </row>
    <row r="62" spans="2:143" s="33" customFormat="1" ht="15" customHeight="1" x14ac:dyDescent="0.2">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c r="EF62" s="51"/>
      <c r="EG62" s="51"/>
      <c r="EH62" s="51"/>
      <c r="EI62" s="51"/>
      <c r="EJ62" s="51"/>
      <c r="EK62" s="51"/>
      <c r="EL62" s="51"/>
      <c r="EM62" s="66">
        <f t="shared" si="8"/>
        <v>190</v>
      </c>
    </row>
    <row r="63" spans="2:143" s="33" customFormat="1" ht="15" customHeight="1" x14ac:dyDescent="0.2">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c r="EF63" s="51"/>
      <c r="EG63" s="51"/>
      <c r="EH63" s="51"/>
      <c r="EI63" s="51"/>
      <c r="EJ63" s="51"/>
      <c r="EK63" s="51"/>
      <c r="EL63" s="51"/>
      <c r="EM63" s="66">
        <f t="shared" si="8"/>
        <v>88093336.75</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117</v>
      </c>
      <c r="C65" s="41"/>
    </row>
    <row r="66" spans="2:143" s="3" customFormat="1" ht="15" x14ac:dyDescent="0.25">
      <c r="B66" s="100"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153</v>
      </c>
    </row>
    <row r="67" spans="2:143" s="3" customFormat="1" ht="30" x14ac:dyDescent="0.2">
      <c r="B67" s="101"/>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c r="EA67" s="11" t="s">
        <v>25</v>
      </c>
      <c r="EB67" s="11" t="s">
        <v>26</v>
      </c>
      <c r="EC67" s="11" t="s">
        <v>27</v>
      </c>
      <c r="ED67" s="11" t="s">
        <v>28</v>
      </c>
      <c r="EE67" s="11" t="s">
        <v>29</v>
      </c>
      <c r="EF67" s="11" t="s">
        <v>30</v>
      </c>
      <c r="EG67" s="11" t="s">
        <v>31</v>
      </c>
      <c r="EH67" s="11" t="s">
        <v>32</v>
      </c>
      <c r="EI67" s="11" t="s">
        <v>33</v>
      </c>
      <c r="EJ67" s="11" t="s">
        <v>34</v>
      </c>
      <c r="EK67" s="11" t="s">
        <v>35</v>
      </c>
      <c r="EL67" s="11" t="s">
        <v>36</v>
      </c>
      <c r="EM67" s="99"/>
    </row>
    <row r="68" spans="2:143" s="33" customFormat="1" ht="15" customHeight="1" x14ac:dyDescent="0.2">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c r="EF68" s="51"/>
      <c r="EG68" s="51"/>
      <c r="EH68" s="51"/>
      <c r="EI68" s="51"/>
      <c r="EJ68" s="51"/>
      <c r="EK68" s="51"/>
      <c r="EL68" s="51"/>
      <c r="EM68" s="66">
        <f>SUM(EA68:EL68)</f>
        <v>1864544.83</v>
      </c>
    </row>
    <row r="69" spans="2:143" s="33" customFormat="1" ht="15" customHeight="1" x14ac:dyDescent="0.2">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c r="EF69" s="51"/>
      <c r="EG69" s="51"/>
      <c r="EH69" s="51"/>
      <c r="EI69" s="51"/>
      <c r="EJ69" s="51"/>
      <c r="EK69" s="51"/>
      <c r="EL69" s="51"/>
      <c r="EM69" s="66">
        <f>SUM(EA69:EL69)</f>
        <v>468932.62</v>
      </c>
    </row>
    <row r="70" spans="2:143" s="33" customFormat="1" ht="15" customHeight="1" x14ac:dyDescent="0.2">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c r="EF70" s="51"/>
      <c r="EG70" s="51"/>
      <c r="EH70" s="51"/>
      <c r="EI70" s="51"/>
      <c r="EJ70" s="51"/>
      <c r="EK70" s="51"/>
      <c r="EL70" s="51"/>
      <c r="EM70" s="66">
        <f>SUM(EA70:EL70)</f>
        <v>719176.47</v>
      </c>
    </row>
    <row r="71" spans="2:143" s="33" customFormat="1" ht="15" customHeight="1" x14ac:dyDescent="0.2">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c r="EF71" s="51"/>
      <c r="EG71" s="51"/>
      <c r="EH71" s="51"/>
      <c r="EI71" s="51"/>
      <c r="EJ71" s="51"/>
      <c r="EK71" s="51"/>
      <c r="EL71" s="51"/>
      <c r="EM71" s="66">
        <f>SUM(EA71:EL71)</f>
        <v>1650.57</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
      <c r="B73" s="70" t="s">
        <v>123</v>
      </c>
      <c r="C73" s="41"/>
    </row>
    <row r="74" spans="2:143" s="3" customFormat="1" ht="15" x14ac:dyDescent="0.25">
      <c r="B74" s="100"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153</v>
      </c>
    </row>
    <row r="75" spans="2:143" s="3" customFormat="1" ht="30" x14ac:dyDescent="0.2">
      <c r="B75" s="101"/>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c r="EA75" s="11" t="s">
        <v>25</v>
      </c>
      <c r="EB75" s="11" t="s">
        <v>26</v>
      </c>
      <c r="EC75" s="11" t="s">
        <v>27</v>
      </c>
      <c r="ED75" s="11" t="s">
        <v>28</v>
      </c>
      <c r="EE75" s="11" t="s">
        <v>29</v>
      </c>
      <c r="EF75" s="11" t="s">
        <v>30</v>
      </c>
      <c r="EG75" s="11" t="s">
        <v>31</v>
      </c>
      <c r="EH75" s="11" t="s">
        <v>32</v>
      </c>
      <c r="EI75" s="11" t="s">
        <v>33</v>
      </c>
      <c r="EJ75" s="11" t="s">
        <v>34</v>
      </c>
      <c r="EK75" s="11" t="s">
        <v>35</v>
      </c>
      <c r="EL75" s="11" t="s">
        <v>36</v>
      </c>
      <c r="EM75" s="99"/>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0</v>
      </c>
      <c r="EF76" s="73">
        <f t="shared" si="25"/>
        <v>0</v>
      </c>
      <c r="EG76" s="73">
        <f t="shared" si="25"/>
        <v>0</v>
      </c>
      <c r="EH76" s="73">
        <f t="shared" si="25"/>
        <v>0</v>
      </c>
      <c r="EI76" s="73">
        <f t="shared" si="25"/>
        <v>0</v>
      </c>
      <c r="EJ76" s="73">
        <f t="shared" si="25"/>
        <v>0</v>
      </c>
      <c r="EK76" s="73">
        <f t="shared" si="25"/>
        <v>0</v>
      </c>
      <c r="EL76" s="73">
        <f t="shared" si="25"/>
        <v>0</v>
      </c>
      <c r="EM76" s="73">
        <f>+SUM(EM77:EM102)</f>
        <v>59858.248999999989</v>
      </c>
    </row>
    <row r="77" spans="2:143" s="33" customFormat="1" ht="15" customHeight="1" x14ac:dyDescent="0.2">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c r="EF77" s="36"/>
      <c r="EG77" s="36"/>
      <c r="EH77" s="36"/>
      <c r="EI77" s="36"/>
      <c r="EJ77" s="36"/>
      <c r="EK77" s="36"/>
      <c r="EL77" s="36"/>
      <c r="EM77" s="66">
        <f>SUM(EA77:EL77)</f>
        <v>3892.8710000000001</v>
      </c>
    </row>
    <row r="78" spans="2:143" s="33" customFormat="1" ht="15" customHeight="1" x14ac:dyDescent="0.2">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c r="EF78" s="36"/>
      <c r="EG78" s="36"/>
      <c r="EH78" s="36"/>
      <c r="EI78" s="36"/>
      <c r="EJ78" s="36"/>
      <c r="EK78" s="36"/>
      <c r="EL78" s="36"/>
      <c r="EM78" s="66">
        <f t="shared" ref="EM78:EM102" si="30">SUM(EA78:EL78)</f>
        <v>1108.2639999999999</v>
      </c>
    </row>
    <row r="79" spans="2:143" s="33" customFormat="1" ht="15" customHeight="1" x14ac:dyDescent="0.2">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c r="EF79" s="36"/>
      <c r="EG79" s="36"/>
      <c r="EH79" s="36"/>
      <c r="EI79" s="36"/>
      <c r="EJ79" s="36"/>
      <c r="EK79" s="36"/>
      <c r="EL79" s="36"/>
      <c r="EM79" s="66">
        <f t="shared" si="30"/>
        <v>1222.818</v>
      </c>
    </row>
    <row r="80" spans="2:143" s="33" customFormat="1" ht="15" customHeight="1" x14ac:dyDescent="0.2">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c r="EF80" s="36"/>
      <c r="EG80" s="36"/>
      <c r="EH80" s="36"/>
      <c r="EI80" s="36"/>
      <c r="EJ80" s="36"/>
      <c r="EK80" s="36"/>
      <c r="EL80" s="36"/>
      <c r="EM80" s="66">
        <f t="shared" si="30"/>
        <v>2263.3869999999997</v>
      </c>
    </row>
    <row r="81" spans="2:143" s="33" customFormat="1" ht="15" customHeight="1" x14ac:dyDescent="0.2">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c r="EF81" s="36"/>
      <c r="EG81" s="36"/>
      <c r="EH81" s="36"/>
      <c r="EI81" s="36"/>
      <c r="EJ81" s="36"/>
      <c r="EK81" s="36"/>
      <c r="EL81" s="36"/>
      <c r="EM81" s="66">
        <f t="shared" si="30"/>
        <v>1928.9639999999999</v>
      </c>
    </row>
    <row r="82" spans="2:143" s="33" customFormat="1" ht="15" customHeight="1" x14ac:dyDescent="0.2">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c r="EF82" s="36"/>
      <c r="EG82" s="36"/>
      <c r="EH82" s="36"/>
      <c r="EI82" s="36"/>
      <c r="EJ82" s="36"/>
      <c r="EK82" s="36"/>
      <c r="EL82" s="36"/>
      <c r="EM82" s="66">
        <f t="shared" si="30"/>
        <v>1646.22</v>
      </c>
    </row>
    <row r="83" spans="2:143" s="33" customFormat="1" ht="15" customHeight="1" x14ac:dyDescent="0.2">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c r="EF83" s="36"/>
      <c r="EG83" s="36"/>
      <c r="EH83" s="36"/>
      <c r="EI83" s="36"/>
      <c r="EJ83" s="36"/>
      <c r="EK83" s="36"/>
      <c r="EL83" s="36"/>
      <c r="EM83" s="66">
        <f t="shared" si="30"/>
        <v>2327.2080000000001</v>
      </c>
    </row>
    <row r="84" spans="2:143" s="33" customFormat="1" ht="15" customHeight="1" x14ac:dyDescent="0.2">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c r="EF84" s="36"/>
      <c r="EG84" s="36"/>
      <c r="EH84" s="36"/>
      <c r="EI84" s="36"/>
      <c r="EJ84" s="36"/>
      <c r="EK84" s="36"/>
      <c r="EL84" s="36"/>
      <c r="EM84" s="66">
        <f t="shared" si="30"/>
        <v>1092.133</v>
      </c>
    </row>
    <row r="85" spans="2:143" s="33" customFormat="1" ht="15" customHeight="1" x14ac:dyDescent="0.2">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c r="EF85" s="36"/>
      <c r="EG85" s="36"/>
      <c r="EH85" s="36"/>
      <c r="EI85" s="36"/>
      <c r="EJ85" s="36"/>
      <c r="EK85" s="36"/>
      <c r="EL85" s="36"/>
      <c r="EM85" s="66">
        <f t="shared" si="30"/>
        <v>1242.085</v>
      </c>
    </row>
    <row r="86" spans="2:143" s="33" customFormat="1" ht="15" customHeight="1" x14ac:dyDescent="0.2">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c r="EF86" s="36"/>
      <c r="EG86" s="36"/>
      <c r="EH86" s="36"/>
      <c r="EI86" s="36"/>
      <c r="EJ86" s="36"/>
      <c r="EK86" s="36"/>
      <c r="EL86" s="36"/>
      <c r="EM86" s="66">
        <f t="shared" si="30"/>
        <v>2280.1530000000002</v>
      </c>
    </row>
    <row r="87" spans="2:143" s="33" customFormat="1" ht="15" customHeight="1" x14ac:dyDescent="0.2">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c r="EF87" s="36"/>
      <c r="EG87" s="36"/>
      <c r="EH87" s="36"/>
      <c r="EI87" s="36"/>
      <c r="EJ87" s="36"/>
      <c r="EK87" s="36"/>
      <c r="EL87" s="36"/>
      <c r="EM87" s="66">
        <f t="shared" si="30"/>
        <v>3258.3759999999997</v>
      </c>
    </row>
    <row r="88" spans="2:143" s="33" customFormat="1" ht="15" customHeight="1" x14ac:dyDescent="0.2">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c r="EF88" s="36"/>
      <c r="EG88" s="36"/>
      <c r="EH88" s="36"/>
      <c r="EI88" s="36"/>
      <c r="EJ88" s="36"/>
      <c r="EK88" s="36"/>
      <c r="EL88" s="36"/>
      <c r="EM88" s="66">
        <f t="shared" si="30"/>
        <v>1163.0820000000001</v>
      </c>
    </row>
    <row r="89" spans="2:143" s="33" customFormat="1" ht="15" customHeight="1" x14ac:dyDescent="0.2">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c r="EF89" s="36"/>
      <c r="EG89" s="36"/>
      <c r="EH89" s="36"/>
      <c r="EI89" s="36"/>
      <c r="EJ89" s="36"/>
      <c r="EK89" s="36"/>
      <c r="EL89" s="36"/>
      <c r="EM89" s="66">
        <f t="shared" si="30"/>
        <v>5004.7430000000004</v>
      </c>
    </row>
    <row r="90" spans="2:143" s="33" customFormat="1" ht="15" customHeight="1" x14ac:dyDescent="0.2">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c r="EF90" s="36"/>
      <c r="EG90" s="36"/>
      <c r="EH90" s="36"/>
      <c r="EI90" s="36"/>
      <c r="EJ90" s="36"/>
      <c r="EK90" s="36"/>
      <c r="EL90" s="36"/>
      <c r="EM90" s="66">
        <f t="shared" si="30"/>
        <v>2085.8429999999998</v>
      </c>
    </row>
    <row r="91" spans="2:143" s="33" customFormat="1" ht="15" customHeight="1" x14ac:dyDescent="0.2">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c r="EF91" s="36"/>
      <c r="EG91" s="36"/>
      <c r="EH91" s="36"/>
      <c r="EI91" s="36"/>
      <c r="EJ91" s="36"/>
      <c r="EK91" s="36"/>
      <c r="EL91" s="36"/>
      <c r="EM91" s="66">
        <f t="shared" si="30"/>
        <v>5156.6219999999994</v>
      </c>
    </row>
    <row r="92" spans="2:143" s="33" customFormat="1" ht="15" customHeight="1" x14ac:dyDescent="0.2">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c r="EF92" s="36"/>
      <c r="EG92" s="36"/>
      <c r="EH92" s="36"/>
      <c r="EI92" s="36"/>
      <c r="EJ92" s="36"/>
      <c r="EK92" s="36"/>
      <c r="EL92" s="36"/>
      <c r="EM92" s="66">
        <f t="shared" si="30"/>
        <v>4778.0280000000002</v>
      </c>
    </row>
    <row r="93" spans="2:143" s="33" customFormat="1" ht="15" customHeight="1" x14ac:dyDescent="0.2">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c r="EF93" s="36"/>
      <c r="EG93" s="36"/>
      <c r="EH93" s="36"/>
      <c r="EI93" s="36"/>
      <c r="EJ93" s="36"/>
      <c r="EK93" s="36"/>
      <c r="EL93" s="36"/>
      <c r="EM93" s="66">
        <f t="shared" si="30"/>
        <v>201.95099999999999</v>
      </c>
    </row>
    <row r="94" spans="2:143" s="33" customFormat="1" ht="15" customHeight="1" x14ac:dyDescent="0.2">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c r="EF94" s="36"/>
      <c r="EG94" s="36"/>
      <c r="EH94" s="36"/>
      <c r="EI94" s="36"/>
      <c r="EJ94" s="36"/>
      <c r="EK94" s="36"/>
      <c r="EL94" s="36"/>
      <c r="EM94" s="66">
        <f t="shared" si="30"/>
        <v>618.65700000000004</v>
      </c>
    </row>
    <row r="95" spans="2:143" s="33" customFormat="1" ht="15" customHeight="1" x14ac:dyDescent="0.2">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c r="EF95" s="36"/>
      <c r="EG95" s="36"/>
      <c r="EH95" s="36"/>
      <c r="EI95" s="36"/>
      <c r="EJ95" s="36"/>
      <c r="EK95" s="36"/>
      <c r="EL95" s="36"/>
      <c r="EM95" s="66">
        <f t="shared" si="30"/>
        <v>2752.9830000000002</v>
      </c>
    </row>
    <row r="96" spans="2:143" s="33" customFormat="1" ht="15" customHeight="1" x14ac:dyDescent="0.2">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c r="EF96" s="36"/>
      <c r="EG96" s="36"/>
      <c r="EH96" s="36"/>
      <c r="EI96" s="36"/>
      <c r="EJ96" s="36"/>
      <c r="EK96" s="36"/>
      <c r="EL96" s="36"/>
      <c r="EM96" s="66">
        <f t="shared" si="30"/>
        <v>1732.9900000000002</v>
      </c>
    </row>
    <row r="97" spans="2:143" s="33" customFormat="1" ht="15" customHeight="1" x14ac:dyDescent="0.2">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c r="EF97" s="36"/>
      <c r="EG97" s="36"/>
      <c r="EH97" s="36"/>
      <c r="EI97" s="36"/>
      <c r="EJ97" s="36"/>
      <c r="EK97" s="36"/>
      <c r="EL97" s="36"/>
      <c r="EM97" s="66">
        <f t="shared" si="30"/>
        <v>1916.9459999999999</v>
      </c>
    </row>
    <row r="98" spans="2:143" s="33" customFormat="1" ht="15" customHeight="1" x14ac:dyDescent="0.2">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c r="EF98" s="36"/>
      <c r="EG98" s="36"/>
      <c r="EH98" s="36"/>
      <c r="EI98" s="36"/>
      <c r="EJ98" s="36"/>
      <c r="EK98" s="36"/>
      <c r="EL98" s="36"/>
      <c r="EM98" s="66">
        <f t="shared" si="30"/>
        <v>1396.3510000000001</v>
      </c>
    </row>
    <row r="99" spans="2:143" s="33" customFormat="1" ht="15" customHeight="1" x14ac:dyDescent="0.2">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c r="EF99" s="36"/>
      <c r="EG99" s="36"/>
      <c r="EH99" s="36"/>
      <c r="EI99" s="36"/>
      <c r="EJ99" s="36"/>
      <c r="EK99" s="36"/>
      <c r="EL99" s="36"/>
      <c r="EM99" s="66">
        <f t="shared" si="30"/>
        <v>1896.67</v>
      </c>
    </row>
    <row r="100" spans="2:143" s="33" customFormat="1" ht="15" customHeight="1" x14ac:dyDescent="0.2">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c r="EF100" s="36"/>
      <c r="EG100" s="36"/>
      <c r="EH100" s="36"/>
      <c r="EI100" s="36"/>
      <c r="EJ100" s="36"/>
      <c r="EK100" s="36"/>
      <c r="EL100" s="36"/>
      <c r="EM100" s="66">
        <f t="shared" si="30"/>
        <v>1872.0220000000002</v>
      </c>
    </row>
    <row r="101" spans="2:143" s="33" customFormat="1" ht="15" customHeight="1" x14ac:dyDescent="0.2">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c r="EF101" s="36"/>
      <c r="EG101" s="36"/>
      <c r="EH101" s="36"/>
      <c r="EI101" s="36"/>
      <c r="EJ101" s="36"/>
      <c r="EK101" s="36"/>
      <c r="EL101" s="36"/>
      <c r="EM101" s="66">
        <f t="shared" si="30"/>
        <v>1825.8670000000002</v>
      </c>
    </row>
    <row r="102" spans="2:143" s="33" customFormat="1" ht="15" customHeight="1" x14ac:dyDescent="0.2">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c r="EF102" s="36"/>
      <c r="EG102" s="36"/>
      <c r="EH102" s="36"/>
      <c r="EI102" s="36"/>
      <c r="EJ102" s="36"/>
      <c r="EK102" s="36"/>
      <c r="EL102" s="36"/>
      <c r="EM102" s="66">
        <f t="shared" si="30"/>
        <v>5193.0150000000003</v>
      </c>
    </row>
    <row r="103" spans="2:143" s="33" customFormat="1" ht="15" customHeight="1" x14ac:dyDescent="0.2">
      <c r="B103" s="106" t="s">
        <v>151</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152</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Jhon Rodwin Perez Gonzales</cp:lastModifiedBy>
  <cp:revision/>
  <dcterms:created xsi:type="dcterms:W3CDTF">2016-12-17T22:53:22Z</dcterms:created>
  <dcterms:modified xsi:type="dcterms:W3CDTF">2024-07-05T21:15:52Z</dcterms:modified>
  <cp:category/>
  <cp:contentStatus/>
</cp:coreProperties>
</file>