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mc:AlternateContent xmlns:mc="http://schemas.openxmlformats.org/markup-compatibility/2006">
    <mc:Choice Requires="x15">
      <x15ac:absPath xmlns:x15ac="http://schemas.microsoft.com/office/spreadsheetml/2010/11/ac" url="E:\OSITRAN\PRÁCTICAS PRE PROFESIONALES\"/>
    </mc:Choice>
  </mc:AlternateContent>
  <xr:revisionPtr revIDLastSave="0" documentId="8_{D1B8812E-BE55-4870-B564-8C4D52500F00}" xr6:coauthVersionLast="47" xr6:coauthVersionMax="47" xr10:uidLastSave="{00000000-0000-0000-0000-000000000000}"/>
  <bookViews>
    <workbookView xWindow="768" yWindow="720" windowWidth="15900" windowHeight="12240" tabRatio="599" firstSheet="3"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23" i="6" l="1"/>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4" i="2" s="1"/>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A38" i="2" l="1"/>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<sst xmlns="http://schemas.openxmlformats.org/spreadsheetml/2006/main" count="1993" uniqueCount="153">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</sst>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defaultColWidth="11.42578125" defaultRowHeight="13.9"/>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row r="3" spans="3:4">
      <c r="C3" s="78" t="s">
        <v>0</v>
      </c>
    </row>
    <row r="4" spans="3:4">
      <c r="C4" s="79" t="s">
        <v>1</v>
      </c>
      <c r="D4" s="79"/>
    </row>
    <row r="5" spans="3:4" ht="14.45" thickBot="1"/>
    <row r="6" spans="3:4" s="80" customFormat="1" ht="15" customHeight="1">
      <c r="C6" s="93" t="s">
        <v>2</v>
      </c>
      <c r="D6" s="94"/>
    </row>
    <row r="7" spans="3:4" s="80" customFormat="1" ht="12">
      <c r="C7" s="95"/>
      <c r="D7" s="95"/>
    </row>
    <row r="8" spans="3:4" s="81" customFormat="1" ht="24.75" customHeight="1" thickBot="1">
      <c r="C8" s="96"/>
      <c r="D8" s="96"/>
    </row>
    <row r="9" spans="3:4" ht="14.45" thickTop="1">
      <c r="C9" s="82" t="s">
        <v>3</v>
      </c>
      <c r="D9" s="83" t="s">
        <v>4</v>
      </c>
    </row>
    <row r="10" spans="3:4">
      <c r="C10" s="82" t="s">
        <v>5</v>
      </c>
      <c r="D10" s="83" t="s">
        <v>6</v>
      </c>
    </row>
    <row r="11" spans="3:4" ht="14.45" thickBot="1">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60" zoomScaleNormal="60" workbookViewId="0">
      <pane xSplit="2" ySplit="3" topLeftCell="EK4" activePane="bottomRight" state="frozen"/>
      <selection pane="bottomRight" activeCell="EO41" sqref="EO41"/>
      <selection pane="bottomLeft" activeCell="A4" sqref="A4"/>
      <selection pane="topRight" activeCell="C1" sqref="C1"/>
    </sheetView>
  </sheetViews>
  <sheetFormatPr defaultColWidth="11.42578125" defaultRowHeight="13.15"/>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3.42578125" style="3" bestFit="1" customWidth="1"/>
    <col min="147" max="16384" width="11.42578125" style="3"/>
  </cols>
  <sheetData>
    <row r="1" spans="1:146" ht="13.9">
      <c r="A1" s="100" t="s">
        <v>0</v>
      </c>
      <c r="B1" s="100"/>
    </row>
    <row r="2" spans="1:146" ht="30" customHeight="1">
      <c r="A2" s="101" t="s">
        <v>9</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c r="A3" s="102" t="s">
        <v>10</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3.9">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3.9">
      <c r="B6" s="103" t="s">
        <v>12</v>
      </c>
      <c r="C6" s="103"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row>
    <row r="7" spans="1:146" ht="18.75" customHeight="1">
      <c r="B7" s="104"/>
      <c r="C7" s="104"/>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row>
    <row r="8" spans="1:146" ht="15" customHeight="1">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c r="EP8" s="14">
        <f>+SUM(ED8:EO8)</f>
        <v>2214299.9900000002</v>
      </c>
    </row>
    <row r="9" spans="1:146" ht="13.9">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c r="EP9" s="14">
        <f t="shared" ref="EP9:EP14" si="10">+SUM(ED9:EO9)</f>
        <v>330525780.10000002</v>
      </c>
    </row>
    <row r="10" spans="1:146" ht="13.9">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3.9">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3.9">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c r="EP12" s="14">
        <f t="shared" si="10"/>
        <v>5079093.1399999997</v>
      </c>
    </row>
    <row r="13" spans="1:146" ht="13.9">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c r="EP13" s="14">
        <f t="shared" si="10"/>
        <v>5738654.6899999995</v>
      </c>
    </row>
    <row r="14" spans="1:146" ht="13.9">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c r="EP14" s="14">
        <f t="shared" si="10"/>
        <v>10817747.829999998</v>
      </c>
    </row>
    <row r="15" spans="1:146" ht="3" customHeight="1">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3.9">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3.9">
      <c r="B17" s="103" t="s">
        <v>12</v>
      </c>
      <c r="C17" s="103"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row>
    <row r="18" spans="2:146" ht="27.6">
      <c r="B18" s="104"/>
      <c r="C18" s="104"/>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row>
    <row r="19" spans="2:146" ht="13.9">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c r="EP19" s="14">
        <f>+SUM(ED19:EO19)</f>
        <v>30784465.18</v>
      </c>
    </row>
    <row r="20" spans="2:146" ht="13.9">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c r="EP20" s="14">
        <f>+SUM(ED20:EO20)</f>
        <v>133505.60000000001</v>
      </c>
    </row>
    <row r="21" spans="2:146" ht="13.9">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c r="EP21" s="14">
        <f>+SUM(ED21:EO21)</f>
        <v>23382181.080000002</v>
      </c>
    </row>
    <row r="22" spans="2:146" ht="13.9">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c r="EP22" s="14">
        <f>+SUM(ED22:EO22)</f>
        <v>668866.77999999991</v>
      </c>
    </row>
    <row r="23" spans="2:146" s="20" customFormat="1" ht="13.9">
      <c r="B23" s="17" t="s">
        <v>55</v>
      </c>
      <c r="C23" s="18" t="s">
        <v>56</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4807291.9600000009</v>
      </c>
      <c r="EF23" s="19">
        <f t="shared" si="20"/>
        <v>5022804.33</v>
      </c>
      <c r="EG23" s="19">
        <f t="shared" si="20"/>
        <v>4698440.7300000004</v>
      </c>
      <c r="EH23" s="19">
        <f t="shared" si="20"/>
        <v>4541293.0600000005</v>
      </c>
      <c r="EI23" s="19">
        <f t="shared" si="20"/>
        <v>4765718.47</v>
      </c>
      <c r="EJ23" s="19">
        <f t="shared" si="20"/>
        <v>4849180.01</v>
      </c>
      <c r="EK23" s="19">
        <f t="shared" si="20"/>
        <v>4376610.5600000005</v>
      </c>
      <c r="EL23" s="19">
        <f>SUM(EL19:EL22)</f>
        <v>5214880.63</v>
      </c>
      <c r="EM23" s="19">
        <f>SUM(EM19:EM22)</f>
        <v>5230872.8199999994</v>
      </c>
      <c r="EN23" s="19">
        <f>SUM(EN19:EN22)</f>
        <v>5528479.5700000003</v>
      </c>
      <c r="EO23" s="19">
        <f>SUM(EO19:EO22)</f>
        <v>0</v>
      </c>
      <c r="EP23" s="19">
        <f>+EP19+EP20+EP21+EP22</f>
        <v>54969018.640000001</v>
      </c>
    </row>
    <row r="24" spans="2:146" ht="13.9">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3.9">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row>
    <row r="26" spans="2:146">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3.9">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3.9">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3.9">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3.9">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3.9">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9">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9">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9">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9">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Z4" activePane="bottomRight" state="frozen"/>
      <selection pane="bottomRight" activeCell="ED32" sqref="ED32:ED33"/>
      <selection pane="bottomLeft" activeCell="A4" sqref="A4"/>
      <selection pane="topRight" activeCell="C1" sqref="C1"/>
    </sheetView>
  </sheetViews>
  <sheetFormatPr defaultColWidth="11.42578125" defaultRowHeight="13.15"/>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6384" width="11.42578125" style="26"/>
  </cols>
  <sheetData>
    <row r="1" spans="1:136" ht="13.9">
      <c r="A1" s="100" t="s">
        <v>0</v>
      </c>
      <c r="B1" s="100"/>
    </row>
    <row r="2" spans="1:136" ht="30" customHeight="1">
      <c r="A2" s="101" t="s">
        <v>57</v>
      </c>
      <c r="B2" s="101"/>
      <c r="DW2" s="91"/>
    </row>
    <row r="3" spans="1:136" ht="15" customHeight="1">
      <c r="A3" s="102" t="s">
        <v>10</v>
      </c>
      <c r="B3" s="102"/>
    </row>
    <row r="5" spans="1:136" s="27" customFormat="1" ht="13.9">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3.9">
      <c r="B6" s="103"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row>
    <row r="7" spans="1:136" s="3" customFormat="1" ht="22.5" customHeight="1">
      <c r="B7" s="104"/>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row>
    <row r="8" spans="1:136" s="29" customFormat="1" ht="13.9">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0</v>
      </c>
      <c r="EF8" s="14">
        <f>+SUM(DT8:EE8)</f>
        <v>2845774.4194779992</v>
      </c>
    </row>
    <row r="9" spans="1:136" s="27" customFormat="1" ht="13.9">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c r="EF9" s="14">
        <f t="shared" ref="EF9:EF22" si="14">+SUM(DT9:EE9)</f>
        <v>2831620.4194779992</v>
      </c>
    </row>
    <row r="10" spans="1:136" s="27" customFormat="1" ht="13.9">
      <c r="B10" s="32" t="s">
        <v>60</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v>1391</v>
      </c>
      <c r="DZ10" s="14">
        <v>1377</v>
      </c>
      <c r="EA10" s="14">
        <v>1542</v>
      </c>
      <c r="EB10" s="14">
        <v>1739</v>
      </c>
      <c r="EC10" s="14">
        <v>1647</v>
      </c>
      <c r="ED10" s="14">
        <v>1660</v>
      </c>
      <c r="EE10" s="14"/>
      <c r="EF10" s="14">
        <f t="shared" si="14"/>
        <v>14154</v>
      </c>
    </row>
    <row r="11" spans="1:136" s="29" customFormat="1" ht="13.9">
      <c r="B11" s="30" t="s">
        <v>61</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46494133.140000001</v>
      </c>
      <c r="DZ11" s="31">
        <f t="shared" si="31"/>
        <v>44913472.622999996</v>
      </c>
      <c r="EA11" s="31">
        <f t="shared" si="31"/>
        <v>46099386.240000002</v>
      </c>
      <c r="EB11" s="31">
        <f t="shared" si="31"/>
        <v>45977687.589999996</v>
      </c>
      <c r="EC11" s="31">
        <f t="shared" si="31"/>
        <v>43979249.744240001</v>
      </c>
      <c r="ED11" s="31">
        <f t="shared" si="31"/>
        <v>31882981.859999999</v>
      </c>
      <c r="EE11" s="31">
        <f t="shared" si="31"/>
        <v>0</v>
      </c>
      <c r="EF11" s="14">
        <f>+SUM(DT11:EE11)</f>
        <v>405875649.63323992</v>
      </c>
    </row>
    <row r="12" spans="1:136" s="27" customFormat="1" ht="13.9">
      <c r="B12" s="32" t="s">
        <v>59</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c r="EF12" s="14">
        <f t="shared" si="14"/>
        <v>404770083.73324007</v>
      </c>
    </row>
    <row r="13" spans="1:136" s="27" customFormat="1" ht="13.9">
      <c r="B13" s="32" t="s">
        <v>60</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c r="EF13" s="14">
        <f t="shared" si="14"/>
        <v>1105565.8999999999</v>
      </c>
    </row>
    <row r="14" spans="1:136" s="29" customFormat="1" ht="13.9">
      <c r="B14" s="30" t="s">
        <v>41</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181878</v>
      </c>
      <c r="DZ14" s="31">
        <f t="shared" si="41"/>
        <v>236189</v>
      </c>
      <c r="EA14" s="31">
        <f t="shared" si="41"/>
        <v>235467</v>
      </c>
      <c r="EB14" s="31">
        <f t="shared" si="41"/>
        <v>220382</v>
      </c>
      <c r="EC14" s="31">
        <f t="shared" si="41"/>
        <v>241784</v>
      </c>
      <c r="ED14" s="31">
        <f t="shared" si="41"/>
        <v>218041</v>
      </c>
      <c r="EE14" s="31">
        <f t="shared" si="41"/>
        <v>0</v>
      </c>
      <c r="EF14" s="14">
        <f t="shared" si="14"/>
        <v>1840174</v>
      </c>
    </row>
    <row r="15" spans="1:136" s="27" customFormat="1" ht="13.9">
      <c r="B15" s="32" t="s">
        <v>59</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v>852</v>
      </c>
      <c r="DZ15" s="14">
        <v>1196</v>
      </c>
      <c r="EA15" s="14">
        <v>1556</v>
      </c>
      <c r="EB15" s="14">
        <v>1745</v>
      </c>
      <c r="EC15" s="14">
        <v>1748</v>
      </c>
      <c r="ED15" s="14">
        <v>1687</v>
      </c>
      <c r="EE15" s="14"/>
      <c r="EF15" s="14">
        <f t="shared" si="14"/>
        <v>9373</v>
      </c>
    </row>
    <row r="16" spans="1:136" s="27" customFormat="1" ht="13.9">
      <c r="B16" s="32" t="s">
        <v>60</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v>181026</v>
      </c>
      <c r="DZ16" s="14">
        <v>234993</v>
      </c>
      <c r="EA16" s="14">
        <v>233911</v>
      </c>
      <c r="EB16" s="14">
        <v>218637</v>
      </c>
      <c r="EC16" s="14">
        <v>240036</v>
      </c>
      <c r="ED16" s="14">
        <v>216354</v>
      </c>
      <c r="EE16" s="14"/>
      <c r="EF16" s="14">
        <f t="shared" si="14"/>
        <v>1830801</v>
      </c>
    </row>
    <row r="17" spans="2:136" s="29" customFormat="1" ht="13.9">
      <c r="B17" s="30" t="s">
        <v>43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9293629.2000000011</v>
      </c>
      <c r="DZ17" s="31">
        <f t="shared" si="52"/>
        <v>11918685.999999996</v>
      </c>
      <c r="EA17" s="31">
        <f t="shared" si="52"/>
        <v>10613493.499999998</v>
      </c>
      <c r="EB17" s="31">
        <f t="shared" si="52"/>
        <v>10040166.200000001</v>
      </c>
      <c r="EC17" s="31">
        <f t="shared" si="52"/>
        <v>10938327.300000001</v>
      </c>
      <c r="ED17" s="31">
        <f t="shared" si="52"/>
        <v>9950800.7000000011</v>
      </c>
      <c r="EE17" s="31">
        <f t="shared" si="52"/>
        <v>0</v>
      </c>
      <c r="EF17" s="14">
        <f t="shared" si="14"/>
        <v>85177843.400000006</v>
      </c>
    </row>
    <row r="18" spans="2:136" s="27" customFormat="1" ht="13.9">
      <c r="B18" s="32" t="s">
        <v>59</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c r="EF18" s="14">
        <f t="shared" si="14"/>
        <v>3995621.5</v>
      </c>
    </row>
    <row r="19" spans="2:136" s="27" customFormat="1" ht="13.9">
      <c r="B19" s="32" t="s">
        <v>60</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c r="EF19" s="14">
        <f t="shared" si="14"/>
        <v>81182221.900000006</v>
      </c>
    </row>
    <row r="20" spans="2:136" s="29" customFormat="1" ht="13.9">
      <c r="B20" s="30" t="s">
        <v>62</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2277165.7999999998</v>
      </c>
      <c r="DZ20" s="31">
        <f t="shared" si="62"/>
        <v>2261793.1</v>
      </c>
      <c r="EA20" s="31">
        <f t="shared" si="62"/>
        <v>2309958</v>
      </c>
      <c r="EB20" s="31">
        <f t="shared" si="62"/>
        <v>2297155.6999999997</v>
      </c>
      <c r="EC20" s="31">
        <f t="shared" si="62"/>
        <v>2291683.5</v>
      </c>
      <c r="ED20" s="31">
        <f t="shared" si="62"/>
        <v>1790390.5999999999</v>
      </c>
      <c r="EE20" s="31">
        <f t="shared" si="62"/>
        <v>0</v>
      </c>
      <c r="EF20" s="14">
        <f t="shared" si="14"/>
        <v>19796279.5</v>
      </c>
    </row>
    <row r="21" spans="2:136" s="27" customFormat="1" ht="13.9">
      <c r="B21" s="32" t="s">
        <v>59</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c r="EF21" s="14">
        <f t="shared" si="14"/>
        <v>17099672.899999999</v>
      </c>
    </row>
    <row r="22" spans="2:136" s="27" customFormat="1" ht="13.9">
      <c r="B22" s="32" t="s">
        <v>60</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c r="EF22" s="14">
        <f t="shared" si="14"/>
        <v>2696606.5999999996</v>
      </c>
    </row>
    <row r="23" spans="2:136" s="33" customFormat="1" ht="22.9">
      <c r="B23" s="76" t="s">
        <v>64</v>
      </c>
    </row>
    <row r="24" spans="2:136" s="33" customFormat="1" ht="3" customHeight="1"/>
    <row r="25" spans="2:136" s="33" customFormat="1" ht="13.9">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3.9">
      <c r="B26" s="103"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row>
    <row r="27" spans="2:136" s="3" customFormat="1" ht="13.9">
      <c r="B27" s="104"/>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row>
    <row r="28" spans="2:136" s="29" customFormat="1" ht="13.9">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12090540.378800001</v>
      </c>
      <c r="DZ28" s="31">
        <f t="shared" si="74"/>
        <v>12728823.09</v>
      </c>
      <c r="EA28" s="31">
        <f t="shared" si="74"/>
        <v>12375060.9168</v>
      </c>
      <c r="EB28" s="31">
        <f t="shared" si="74"/>
        <v>12512755.93</v>
      </c>
      <c r="EC28" s="31">
        <f t="shared" si="74"/>
        <v>13475777.3422</v>
      </c>
      <c r="ED28" s="31">
        <f t="shared" si="74"/>
        <v>10785030.02</v>
      </c>
      <c r="EE28" s="31">
        <f t="shared" si="74"/>
        <v>0</v>
      </c>
      <c r="EF28" s="14">
        <f t="shared" ref="EF28:EF38" si="75">+SUM(DT28:EE28)</f>
        <v>107275809.4632</v>
      </c>
    </row>
    <row r="29" spans="2:136" s="27" customFormat="1" ht="13.9">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c r="EF29" s="14">
        <f t="shared" si="75"/>
        <v>58363941.429799996</v>
      </c>
    </row>
    <row r="30" spans="2:136" s="27" customFormat="1" ht="13.9">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c r="EF30" s="14">
        <f t="shared" si="75"/>
        <v>48911868.033399999</v>
      </c>
    </row>
    <row r="31" spans="2:136" s="29" customFormat="1" ht="13.9">
      <c r="B31" s="30" t="s">
        <v>68</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234145.56637440005</v>
      </c>
      <c r="DZ31" s="31">
        <f t="shared" si="92"/>
        <v>257636.99</v>
      </c>
      <c r="EA31" s="31">
        <f t="shared" si="92"/>
        <v>240059.80166783999</v>
      </c>
      <c r="EB31" s="31">
        <f t="shared" si="92"/>
        <v>249092.91301592003</v>
      </c>
      <c r="EC31" s="31">
        <f t="shared" si="92"/>
        <v>292364.41620616004</v>
      </c>
      <c r="ED31" s="31">
        <f t="shared" si="92"/>
        <v>252396.05</v>
      </c>
      <c r="EE31" s="31">
        <f t="shared" si="92"/>
        <v>0</v>
      </c>
      <c r="EF31" s="14">
        <f t="shared" si="75"/>
        <v>2242528.1690801601</v>
      </c>
    </row>
    <row r="32" spans="2:136" s="27" customFormat="1" ht="13.9">
      <c r="B32" s="32" t="s">
        <v>69</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c r="EF32" s="14">
        <f t="shared" si="75"/>
        <v>1347334.8995956802</v>
      </c>
    </row>
    <row r="33" spans="2:136" s="27" customFormat="1" ht="13.9">
      <c r="B33" s="32" t="s">
        <v>67</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c r="EF33" s="14">
        <f t="shared" si="75"/>
        <v>895193.26948448003</v>
      </c>
    </row>
    <row r="34" spans="2:136" s="29" customFormat="1" ht="13.9">
      <c r="B34" s="30" t="s">
        <v>70</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7.6">
      <c r="B35" s="34" t="s">
        <v>69</v>
      </c>
      <c r="C35" s="35" t="s">
        <v>71</v>
      </c>
      <c r="D35" s="35" t="s">
        <v>71</v>
      </c>
      <c r="E35" s="36">
        <v>442093.90151485399</v>
      </c>
      <c r="F35" s="36">
        <f t="shared" si="82"/>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76"/>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77"/>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78"/>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79"/>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0"/>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81"/>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0"/>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1"/>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73"/>
        <v>1593023.9908860046</v>
      </c>
      <c r="DT35" s="86" t="s">
        <v>72</v>
      </c>
      <c r="DU35" s="86" t="s">
        <v>72</v>
      </c>
      <c r="DV35" s="86" t="s">
        <v>72</v>
      </c>
      <c r="DW35" s="86" t="s">
        <v>72</v>
      </c>
      <c r="DX35" s="86" t="s">
        <v>72</v>
      </c>
      <c r="DY35" s="86" t="s">
        <v>72</v>
      </c>
      <c r="DZ35" s="86" t="s">
        <v>72</v>
      </c>
      <c r="EA35" s="86" t="s">
        <v>72</v>
      </c>
      <c r="EB35" s="86" t="s">
        <v>72</v>
      </c>
      <c r="EC35" s="86" t="s">
        <v>72</v>
      </c>
      <c r="ED35" s="86" t="s">
        <v>72</v>
      </c>
      <c r="EE35" s="14"/>
      <c r="EF35" s="14">
        <f t="shared" si="75"/>
        <v>0</v>
      </c>
    </row>
    <row r="36" spans="2:136" s="37" customFormat="1" ht="27.6">
      <c r="B36" s="34" t="s">
        <v>67</v>
      </c>
      <c r="C36" s="35" t="s">
        <v>71</v>
      </c>
      <c r="D36" s="35" t="s">
        <v>71</v>
      </c>
      <c r="E36" s="36">
        <v>202509.138421118</v>
      </c>
      <c r="F36" s="36">
        <f t="shared" si="82"/>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76"/>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77"/>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78"/>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79"/>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0"/>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81"/>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0"/>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1"/>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73"/>
        <v>733361.50006509479</v>
      </c>
      <c r="DT36" s="86" t="s">
        <v>72</v>
      </c>
      <c r="DU36" s="86" t="s">
        <v>72</v>
      </c>
      <c r="DV36" s="86" t="s">
        <v>72</v>
      </c>
      <c r="DW36" s="86" t="s">
        <v>72</v>
      </c>
      <c r="DX36" s="86" t="s">
        <v>72</v>
      </c>
      <c r="DY36" s="86" t="s">
        <v>72</v>
      </c>
      <c r="DZ36" s="86" t="s">
        <v>72</v>
      </c>
      <c r="EA36" s="86" t="s">
        <v>72</v>
      </c>
      <c r="EB36" s="86" t="s">
        <v>72</v>
      </c>
      <c r="EC36" s="86" t="s">
        <v>72</v>
      </c>
      <c r="ED36" s="86" t="s">
        <v>72</v>
      </c>
      <c r="EE36" s="14"/>
      <c r="EF36" s="14">
        <f t="shared" si="75"/>
        <v>0</v>
      </c>
    </row>
    <row r="37" spans="2:136" s="29" customFormat="1" ht="13.9">
      <c r="B37" s="30" t="s">
        <v>73</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3.9">
      <c r="B38" s="30" t="s">
        <v>55</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12324685.945174402</v>
      </c>
      <c r="DZ38" s="31">
        <f t="shared" si="107"/>
        <v>12986460.08</v>
      </c>
      <c r="EA38" s="31">
        <f t="shared" si="107"/>
        <v>12615120.718467839</v>
      </c>
      <c r="EB38" s="31">
        <f t="shared" si="107"/>
        <v>12761848.84301592</v>
      </c>
      <c r="EC38" s="31">
        <f t="shared" si="107"/>
        <v>13768141.75840616</v>
      </c>
      <c r="ED38" s="31">
        <f t="shared" si="107"/>
        <v>11037426.07</v>
      </c>
      <c r="EE38" s="31">
        <f>+EE28+EE31+EE34+EE37</f>
        <v>0</v>
      </c>
      <c r="EF38" s="14">
        <f t="shared" si="75"/>
        <v>109518337.63228017</v>
      </c>
    </row>
    <row r="39" spans="2:136">
      <c r="B39" s="77" t="s">
        <v>74</v>
      </c>
      <c r="DU39" s="91">
        <f>DU38-DT38</f>
        <v>-1334365.4567640398</v>
      </c>
    </row>
    <row r="40" spans="2:136">
      <c r="B40" s="75"/>
    </row>
  </sheetData>
  <mergeCells count="49">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tabSelected="1" zoomScale="80" zoomScaleNormal="80" workbookViewId="0">
      <pane xSplit="2" ySplit="3" topLeftCell="DT4" activePane="bottomRight" state="frozen"/>
      <selection pane="bottomRight" activeCell="DX77" sqref="DX77:DX102"/>
      <selection pane="bottomLeft" activeCell="A4" sqref="A4"/>
      <selection pane="topRight" activeCell="C1" sqref="C1"/>
    </sheetView>
  </sheetViews>
  <sheetFormatPr defaultColWidth="11.42578125" defaultRowHeight="13.15"/>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6384" width="11.42578125" style="26"/>
  </cols>
  <sheetData>
    <row r="1" spans="1:130" ht="13.9">
      <c r="A1" s="100" t="s">
        <v>0</v>
      </c>
      <c r="B1" s="100"/>
    </row>
    <row r="2" spans="1:130" ht="30" customHeight="1">
      <c r="A2" s="101" t="s">
        <v>75</v>
      </c>
      <c r="B2" s="101"/>
    </row>
    <row r="3" spans="1:130" ht="15" customHeight="1">
      <c r="A3" s="102" t="s">
        <v>10</v>
      </c>
      <c r="B3" s="102"/>
      <c r="AE3" s="39"/>
    </row>
    <row r="4" spans="1:130">
      <c r="AE4" s="39"/>
    </row>
    <row r="5" spans="1:130" s="33" customFormat="1" ht="13.9">
      <c r="B5" s="40" t="s">
        <v>76</v>
      </c>
      <c r="C5" s="41"/>
      <c r="AU5" s="42"/>
      <c r="AV5" s="42"/>
      <c r="AW5" s="42"/>
      <c r="AX5" s="42"/>
      <c r="AY5" s="42"/>
      <c r="AZ5" s="42"/>
      <c r="BA5" s="42"/>
    </row>
    <row r="6" spans="1:130" s="3" customFormat="1" ht="13.9">
      <c r="B6" s="103"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row>
    <row r="7" spans="1:130" s="3" customFormat="1" ht="27.6">
      <c r="B7" s="104"/>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row>
    <row r="8" spans="1:130" s="33" customFormat="1" ht="15" customHeight="1">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c r="DZ8" s="44">
        <f t="shared" ref="DZ8:DZ13" si="1">+AVERAGE(DN8:DY8)</f>
        <v>0.99695454545454565</v>
      </c>
    </row>
    <row r="9" spans="1:130" s="33" customFormat="1" ht="15" customHeight="1">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c r="DZ9" s="44">
        <f t="shared" si="1"/>
        <v>0.9275363636363636</v>
      </c>
    </row>
    <row r="10" spans="1:130" s="33" customFormat="1" ht="15" customHeight="1">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c r="DZ10" s="44">
        <f t="shared" si="1"/>
        <v>0.92394545454545451</v>
      </c>
    </row>
    <row r="11" spans="1:130" s="33" customFormat="1" ht="15" customHeight="1">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c r="DZ11" s="44">
        <f t="shared" si="1"/>
        <v>0.9268545454545456</v>
      </c>
    </row>
    <row r="12" spans="1:130" s="33" customFormat="1" ht="15" customHeight="1">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c r="DZ12" s="44">
        <f t="shared" si="1"/>
        <v>0.92103636363636376</v>
      </c>
    </row>
    <row r="13" spans="1:130" s="33" customFormat="1" ht="15" customHeight="1">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c r="DZ13" s="44">
        <f t="shared" si="1"/>
        <v>6.1869703069091127E-4</v>
      </c>
    </row>
    <row r="14" spans="1:130" s="33" customFormat="1" ht="15" customHeight="1">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c r="B15" s="40" t="s">
        <v>84</v>
      </c>
      <c r="C15" s="41"/>
    </row>
    <row r="16" spans="1:130" s="3" customFormat="1" ht="13.9">
      <c r="B16" s="103"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row>
    <row r="17" spans="2:130" s="3" customFormat="1" ht="27.6">
      <c r="B17" s="104"/>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row>
    <row r="18" spans="2:130" s="53" customFormat="1" ht="27.6">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c r="DZ18" s="51">
        <f>+SUM(DN18:DY18)</f>
        <v>4421877.3547260007</v>
      </c>
    </row>
    <row r="19" spans="2:130" s="54" customFormat="1" ht="15" customHeight="1">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c r="DZ19" s="51">
        <f>+SUM(DN19:DY19)</f>
        <v>87438.320238999964</v>
      </c>
    </row>
    <row r="20" spans="2:130" s="53" customFormat="1" ht="15" customHeight="1">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c r="DZ20" s="51">
        <f>+SUM(DN20:DY20)</f>
        <v>4509315.6749650007</v>
      </c>
    </row>
    <row r="21" spans="2:130" s="53" customFormat="1" ht="15" customHeight="1">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c r="DZ21" s="51">
        <f>+SUM(DN21:DY21)</f>
        <v>4421877.3547260007</v>
      </c>
    </row>
    <row r="22" spans="2:130" s="33" customFormat="1" ht="15" customHeight="1">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c r="C26" s="41"/>
      <c r="AL26" s="58"/>
      <c r="AM26" s="58"/>
      <c r="AN26" s="58"/>
      <c r="AO26" s="58"/>
    </row>
    <row r="27" spans="2:130" s="27" customFormat="1" ht="15" customHeight="1">
      <c r="B27" s="59" t="s">
        <v>91</v>
      </c>
      <c r="C27" s="41"/>
    </row>
    <row r="28" spans="2:130" s="3" customFormat="1" ht="13.9">
      <c r="B28" s="103"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row>
    <row r="29" spans="2:130" s="3" customFormat="1" ht="27.6">
      <c r="B29" s="104"/>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row>
    <row r="30" spans="2:130" s="33" customFormat="1" ht="15" customHeight="1">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c r="DZ30" s="51">
        <f>+SUM(DN30:DY30)</f>
        <v>155837284</v>
      </c>
    </row>
    <row r="31" spans="2:130" s="33" customFormat="1" ht="13.9">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c r="DZ31" s="51">
        <f>+SUM(DN31:DY31)</f>
        <v>154636398</v>
      </c>
    </row>
    <row r="32" spans="2:130" s="33" customFormat="1" ht="15" customHeight="1">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c r="B33" s="40" t="s">
        <v>94</v>
      </c>
      <c r="C33" s="41"/>
    </row>
    <row r="34" spans="2:130" s="3" customFormat="1" ht="13.9">
      <c r="B34" s="103"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row>
    <row r="35" spans="2:130" s="3" customFormat="1" ht="27.6">
      <c r="B35" s="104"/>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row>
    <row r="36" spans="2:130" s="33" customFormat="1" ht="15" customHeight="1">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c r="DZ36" s="51">
        <f>+SUM(DN36:DY36)</f>
        <v>6223</v>
      </c>
    </row>
    <row r="37" spans="2:130" s="33" customFormat="1" ht="15" customHeight="1">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c r="DZ37" s="51">
        <f>+SUM(DN37:DY37)</f>
        <v>639</v>
      </c>
    </row>
    <row r="38" spans="2:130" s="53" customFormat="1" ht="13.9">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c r="DZ38" s="51">
        <f>+SUM(DN38:DY38)</f>
        <v>696</v>
      </c>
    </row>
    <row r="39" spans="2:130" s="33" customFormat="1" ht="15" customHeight="1">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c r="DZ39" s="51">
        <f>+SUM(DN39:DY39)</f>
        <v>721</v>
      </c>
    </row>
    <row r="40" spans="2:130" s="33" customFormat="1" ht="15" customHeight="1">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c r="DZ40" s="51">
        <f>+SUM(DN40:DY40)</f>
        <v>190</v>
      </c>
    </row>
    <row r="41" spans="2:130" s="33" customFormat="1" ht="15" customHeight="1">
      <c r="C41" s="65"/>
    </row>
    <row r="42" spans="2:130" s="33" customFormat="1" ht="15" customHeight="1">
      <c r="B42" s="40" t="s">
        <v>100</v>
      </c>
      <c r="C42" s="41"/>
    </row>
    <row r="43" spans="2:130" s="3" customFormat="1" ht="13.9">
      <c r="B43" s="103"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row>
    <row r="44" spans="2:130" s="3" customFormat="1" ht="27.6">
      <c r="B44" s="104"/>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row>
    <row r="45" spans="2:130" s="33" customFormat="1" ht="15" customHeight="1">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c r="DZ45" s="66">
        <f>+SUM(DN45:DY45)</f>
        <v>847</v>
      </c>
    </row>
    <row r="46" spans="2:130" s="33" customFormat="1" ht="15" customHeight="1">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c r="DZ46" s="66">
        <f>+SUM(DN46:DY46)</f>
        <v>846</v>
      </c>
    </row>
    <row r="47" spans="2:130" s="33" customFormat="1" ht="15" customHeight="1">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c r="DZ47" s="44">
        <f>+AVERAGE(DN47:DY47)</f>
        <v>1.0117331634319333</v>
      </c>
    </row>
    <row r="48" spans="2:130" s="33" customFormat="1" ht="15" customHeight="1">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c r="DZ48" s="66">
        <f>+SUM(DN48:DY48)</f>
        <v>27945</v>
      </c>
    </row>
    <row r="49" spans="2:130" s="33" customFormat="1" ht="15" customHeight="1">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c r="DZ49" s="66">
        <f>+SUM(DN49:DY49)</f>
        <v>27426</v>
      </c>
    </row>
    <row r="50" spans="2:130" s="33" customFormat="1" ht="15" customHeight="1">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c r="DZ50" s="44">
        <f>+AVERAGE(DN50:DY50)</f>
        <v>0.98168103141852658</v>
      </c>
    </row>
    <row r="51" spans="2:130" s="33" customFormat="1" ht="15" customHeight="1">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c r="DZ51" s="44">
        <f>+AVERAGE(DN51:DY51)</f>
        <v>0.99670709742522989</v>
      </c>
    </row>
    <row r="52" spans="2:130" s="33" customFormat="1" ht="15" customHeight="1">
      <c r="C52" s="65"/>
    </row>
    <row r="53" spans="2:130" s="33" customFormat="1" ht="15" customHeight="1">
      <c r="B53" s="40" t="s">
        <v>108</v>
      </c>
      <c r="C53" s="41"/>
    </row>
    <row r="54" spans="2:130" s="3" customFormat="1" ht="13.9">
      <c r="B54" s="103"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row>
    <row r="55" spans="2:130" s="3" customFormat="1" ht="27.6">
      <c r="B55" s="104"/>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row>
    <row r="56" spans="2:130" s="68" customFormat="1" ht="15" customHeight="1">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c r="DZ56" s="66">
        <f t="shared" ref="DZ56:DZ63" si="6">SUM(DN56:DY56)</f>
        <v>34721872.838852614</v>
      </c>
    </row>
    <row r="57" spans="2:130" s="68" customFormat="1" ht="15" customHeight="1">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c r="DZ57" s="66">
        <f t="shared" si="6"/>
        <v>219128165.15000001</v>
      </c>
    </row>
    <row r="58" spans="2:130" s="33" customFormat="1" ht="21.75" customHeight="1">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v>24</v>
      </c>
      <c r="DT58" s="51">
        <v>21</v>
      </c>
      <c r="DU58" s="51">
        <v>23</v>
      </c>
      <c r="DV58" s="51">
        <v>24</v>
      </c>
      <c r="DW58" s="51">
        <v>24</v>
      </c>
      <c r="DX58" s="51">
        <v>23</v>
      </c>
      <c r="DY58" s="51"/>
      <c r="DZ58" s="66">
        <f t="shared" si="6"/>
        <v>249</v>
      </c>
    </row>
    <row r="59" spans="2:130" s="33" customFormat="1" ht="15" customHeight="1">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c r="DZ59" s="66">
        <f t="shared" si="6"/>
        <v>141389432.43000001</v>
      </c>
    </row>
    <row r="60" spans="2:130" s="33" customFormat="1" ht="13.9">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v>24</v>
      </c>
      <c r="DT60" s="51">
        <v>21</v>
      </c>
      <c r="DU60" s="51">
        <v>23</v>
      </c>
      <c r="DV60" s="51">
        <v>24</v>
      </c>
      <c r="DW60" s="51">
        <v>24</v>
      </c>
      <c r="DX60" s="51">
        <v>23</v>
      </c>
      <c r="DY60" s="51"/>
      <c r="DZ60" s="66">
        <f t="shared" si="6"/>
        <v>249</v>
      </c>
    </row>
    <row r="61" spans="2:130" s="33" customFormat="1" ht="15" customHeight="1">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c r="DZ61" s="66">
        <f t="shared" si="6"/>
        <v>77642225.150000006</v>
      </c>
    </row>
    <row r="62" spans="2:130" s="33" customFormat="1" ht="15" customHeight="1">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v>48</v>
      </c>
      <c r="DT62" s="51">
        <v>42</v>
      </c>
      <c r="DU62" s="51">
        <v>46</v>
      </c>
      <c r="DV62" s="51">
        <v>48</v>
      </c>
      <c r="DW62" s="51">
        <v>48</v>
      </c>
      <c r="DX62" s="51">
        <v>46</v>
      </c>
      <c r="DY62" s="51"/>
      <c r="DZ62" s="66">
        <f t="shared" si="6"/>
        <v>498</v>
      </c>
    </row>
    <row r="63" spans="2:130" s="33" customFormat="1" ht="15" customHeight="1">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c r="DZ63" s="66">
        <f t="shared" si="6"/>
        <v>219049929.13</v>
      </c>
    </row>
    <row r="64" spans="2:130" s="33" customFormat="1" ht="15" customHeight="1">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c r="B65" s="70" t="s">
        <v>117</v>
      </c>
      <c r="C65" s="41"/>
    </row>
    <row r="66" spans="2:130" s="3" customFormat="1" ht="13.9">
      <c r="B66" s="103"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row>
    <row r="67" spans="2:130" s="3" customFormat="1" ht="27.6">
      <c r="B67" s="104"/>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row>
    <row r="68" spans="2:130" s="33" customFormat="1" ht="15" customHeight="1">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c r="DZ68" s="66">
        <f>SUM(DN68:DY68)</f>
        <v>4690658.8230508473</v>
      </c>
    </row>
    <row r="69" spans="2:130" s="33" customFormat="1" ht="15" customHeight="1">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1">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v>0</v>
      </c>
      <c r="DT69" s="51">
        <v>211399.27</v>
      </c>
      <c r="DU69" s="51">
        <v>0</v>
      </c>
      <c r="DV69" s="51">
        <v>0</v>
      </c>
      <c r="DW69" s="51">
        <v>211399.27</v>
      </c>
      <c r="DX69" s="51">
        <v>0</v>
      </c>
      <c r="DY69" s="51"/>
      <c r="DZ69" s="66">
        <f>SUM(DN69:DY69)</f>
        <v>863972.43</v>
      </c>
    </row>
    <row r="70" spans="2:130" s="33" customFormat="1" ht="15" customHeight="1">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1"/>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v>0</v>
      </c>
      <c r="DT70" s="51">
        <v>324211.57</v>
      </c>
      <c r="DU70" s="51">
        <v>0</v>
      </c>
      <c r="DV70" s="51">
        <v>0</v>
      </c>
      <c r="DW70" s="51">
        <v>324211.57</v>
      </c>
      <c r="DX70" s="51">
        <v>0</v>
      </c>
      <c r="DY70" s="51"/>
      <c r="DZ70" s="66">
        <f>SUM(DN70:DY70)</f>
        <v>1325027.6200000001</v>
      </c>
    </row>
    <row r="71" spans="2:130" s="33" customFormat="1" ht="15" customHeight="1">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v>455.42</v>
      </c>
      <c r="DT71" s="51">
        <v>348.57</v>
      </c>
      <c r="DU71" s="51">
        <v>336.56</v>
      </c>
      <c r="DV71" s="51">
        <v>396.18</v>
      </c>
      <c r="DW71" s="51">
        <v>315.7</v>
      </c>
      <c r="DX71" s="51">
        <v>275.66000000000003</v>
      </c>
      <c r="DY71" s="51"/>
      <c r="DZ71" s="66">
        <f>SUM(DN71:DY71)</f>
        <v>33414.659999999996</v>
      </c>
    </row>
    <row r="72" spans="2:130" s="33" customFormat="1" ht="15" customHeight="1">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30" s="33" customFormat="1" ht="15" customHeight="1">
      <c r="B73" s="70" t="s">
        <v>123</v>
      </c>
      <c r="C73" s="41"/>
    </row>
    <row r="74" spans="2:130" s="3" customFormat="1" ht="13.9">
      <c r="B74" s="103"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row>
    <row r="75" spans="2:130" s="3" customFormat="1" ht="27.6">
      <c r="B75" s="104"/>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row>
    <row r="76" spans="2:130" s="74" customFormat="1" ht="15" customHeight="1">
      <c r="B76" s="72" t="s">
        <v>124</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14354.25</v>
      </c>
      <c r="DT76" s="73">
        <f t="shared" si="21"/>
        <v>14211.148000000001</v>
      </c>
      <c r="DU76" s="73">
        <f t="shared" si="21"/>
        <v>14741.950999999997</v>
      </c>
      <c r="DV76" s="73">
        <f t="shared" si="21"/>
        <v>14555.212</v>
      </c>
      <c r="DW76" s="73">
        <f t="shared" si="21"/>
        <v>15188.589</v>
      </c>
      <c r="DX76" s="73">
        <f t="shared" si="21"/>
        <v>15020.036</v>
      </c>
      <c r="DY76" s="73">
        <f t="shared" si="21"/>
        <v>0</v>
      </c>
      <c r="DZ76" s="73">
        <f>+SUM(DZ77:DZ102)</f>
        <v>155813.83099999998</v>
      </c>
    </row>
    <row r="77" spans="2:130" s="33" customFormat="1" ht="15" customHeight="1">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c r="DZ77" s="66">
        <f>SUM(DN77:DY77)</f>
        <v>9826.8979999999992</v>
      </c>
    </row>
    <row r="78" spans="2:130" s="33" customFormat="1" ht="15" customHeight="1">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c r="DZ78" s="66">
        <f t="shared" ref="DZ78:DZ102" si="26">SUM(DN78:DY78)</f>
        <v>2911.5740000000001</v>
      </c>
    </row>
    <row r="79" spans="2:130" s="33" customFormat="1" ht="15" customHeight="1">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c r="DZ79" s="66">
        <f t="shared" si="26"/>
        <v>3198.5639999999999</v>
      </c>
    </row>
    <row r="80" spans="2:130" s="33" customFormat="1" ht="15" customHeight="1">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c r="DZ80" s="66">
        <f t="shared" si="26"/>
        <v>6076.4260000000004</v>
      </c>
    </row>
    <row r="81" spans="2:130" s="33" customFormat="1" ht="15" customHeight="1">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c r="DZ81" s="66">
        <f t="shared" si="26"/>
        <v>5221.991</v>
      </c>
    </row>
    <row r="82" spans="2:130" s="33" customFormat="1" ht="15" customHeight="1">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c r="DZ82" s="66">
        <f t="shared" si="26"/>
        <v>4270.4750000000004</v>
      </c>
    </row>
    <row r="83" spans="2:130" s="33" customFormat="1" ht="15" customHeight="1">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c r="DZ83" s="66">
        <f t="shared" si="26"/>
        <v>6009.3310000000001</v>
      </c>
    </row>
    <row r="84" spans="2:130" s="33" customFormat="1" ht="15" customHeight="1">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c r="DZ84" s="66">
        <f t="shared" si="26"/>
        <v>2823.1959999999999</v>
      </c>
    </row>
    <row r="85" spans="2:130" s="33" customFormat="1" ht="15" customHeight="1">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c r="DZ85" s="66">
        <f t="shared" si="26"/>
        <v>3210.0109999999995</v>
      </c>
    </row>
    <row r="86" spans="2:130" s="33" customFormat="1" ht="15" customHeight="1">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c r="DZ86" s="66">
        <f t="shared" si="26"/>
        <v>5908.7819999999992</v>
      </c>
    </row>
    <row r="87" spans="2:130" s="33" customFormat="1" ht="15" customHeight="1">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c r="DZ87" s="66">
        <f t="shared" si="26"/>
        <v>8545.0069999999996</v>
      </c>
    </row>
    <row r="88" spans="2:130" s="33" customFormat="1" ht="15" customHeight="1">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c r="DZ88" s="66">
        <f t="shared" si="26"/>
        <v>3101.6360000000004</v>
      </c>
    </row>
    <row r="89" spans="2:130" s="33" customFormat="1" ht="15" customHeight="1">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c r="DZ89" s="66">
        <f t="shared" si="26"/>
        <v>13064.486999999999</v>
      </c>
    </row>
    <row r="90" spans="2:130" s="33" customFormat="1" ht="15" customHeight="1">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c r="DZ90" s="66">
        <f t="shared" si="26"/>
        <v>5591.722999999999</v>
      </c>
    </row>
    <row r="91" spans="2:130" s="33" customFormat="1" ht="15" customHeight="1">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c r="DZ91" s="66">
        <f t="shared" si="26"/>
        <v>13472.744000000001</v>
      </c>
    </row>
    <row r="92" spans="2:130" s="33" customFormat="1" ht="15" customHeight="1">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c r="DZ92" s="66">
        <f t="shared" si="26"/>
        <v>12460.022999999999</v>
      </c>
    </row>
    <row r="93" spans="2:130" s="33" customFormat="1" ht="15" customHeight="1">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c r="DZ93" s="66">
        <f t="shared" si="26"/>
        <v>594.01699999999994</v>
      </c>
    </row>
    <row r="94" spans="2:130" s="33" customFormat="1" ht="15" customHeight="1">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c r="DZ94" s="66">
        <f t="shared" si="26"/>
        <v>1617.2640000000001</v>
      </c>
    </row>
    <row r="95" spans="2:130" s="33" customFormat="1" ht="15" customHeight="1">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c r="DZ95" s="66">
        <f t="shared" si="26"/>
        <v>7148.4720000000007</v>
      </c>
    </row>
    <row r="96" spans="2:130" s="33" customFormat="1" ht="15" customHeight="1">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c r="DZ96" s="66">
        <f t="shared" si="26"/>
        <v>3900.6629999999991</v>
      </c>
    </row>
    <row r="97" spans="2:130" s="33" customFormat="1" ht="15" customHeight="1">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c r="DZ97" s="66">
        <f t="shared" si="26"/>
        <v>5306.1790000000001</v>
      </c>
    </row>
    <row r="98" spans="2:130" s="33" customFormat="1" ht="15" customHeight="1">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c r="DZ98" s="66">
        <f t="shared" si="26"/>
        <v>3684.5480000000007</v>
      </c>
    </row>
    <row r="99" spans="2:130" s="33" customFormat="1" ht="15" customHeight="1">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c r="DZ99" s="66">
        <f t="shared" si="26"/>
        <v>5013.87</v>
      </c>
    </row>
    <row r="100" spans="2:130" s="33" customFormat="1" ht="15" customHeight="1">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c r="DZ100" s="66">
        <f t="shared" si="26"/>
        <v>4901.0719999999992</v>
      </c>
    </row>
    <row r="101" spans="2:130" s="33" customFormat="1" ht="15" customHeight="1">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c r="DZ101" s="66">
        <f t="shared" si="26"/>
        <v>4875.139000000001</v>
      </c>
    </row>
    <row r="102" spans="2:130" s="33" customFormat="1" ht="15" customHeight="1">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c r="DZ102" s="66">
        <f t="shared" si="26"/>
        <v>13079.738999999998</v>
      </c>
    </row>
    <row r="103" spans="2:130" s="33" customFormat="1" ht="15" customHeight="1">
      <c r="B103" s="106" t="s">
        <v>151</v>
      </c>
      <c r="C103" s="41"/>
      <c r="AP103" s="57"/>
      <c r="AQ103" s="57"/>
    </row>
    <row r="104" spans="2:130" s="33" customFormat="1" ht="13.9">
      <c r="B104" s="107"/>
      <c r="C104" s="41"/>
    </row>
    <row r="105" spans="2:130" s="33" customFormat="1" ht="13.9">
      <c r="B105" s="107"/>
      <c r="C105" s="41"/>
    </row>
    <row r="106" spans="2:130" s="33" customFormat="1" ht="13.9">
      <c r="C106" s="41"/>
      <c r="BZ106" s="33" t="s">
        <v>152</v>
      </c>
    </row>
    <row r="107" spans="2:130" s="33" customFormat="1" ht="13.9">
      <c r="C107" s="41"/>
    </row>
    <row r="108" spans="2:130" s="33" customFormat="1" ht="13.9">
      <c r="C108" s="41"/>
    </row>
    <row r="109" spans="2:130" s="33" customFormat="1" ht="13.9">
      <c r="C109" s="41"/>
    </row>
    <row r="110" spans="2:130" s="33" customFormat="1" ht="13.9">
      <c r="C110" s="41"/>
    </row>
  </sheetData>
  <sheetProtection sort="0" autoFilter="0"/>
  <mergeCells count="141">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Jhonatan Ccallo Ccari</cp:lastModifiedBy>
  <cp:revision/>
  <dcterms:created xsi:type="dcterms:W3CDTF">2016-12-17T22:53:22Z</dcterms:created>
  <dcterms:modified xsi:type="dcterms:W3CDTF">2024-01-30T22:16:29Z</dcterms:modified>
  <cp:category/>
  <cp:contentStatus/>
</cp:coreProperties>
</file>