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CC_2023\2023\_PORTAL WEB\4. PUBLICACIONES\BOLETIN ESTADISTICO\OCTUBRE 2023\"/>
    </mc:Choice>
  </mc:AlternateContent>
  <xr:revisionPtr revIDLastSave="0" documentId="8_{D0CC54B6-DAD5-464F-ADD5-583356160A68}" xr6:coauthVersionLast="47" xr6:coauthVersionMax="47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ÍNDICE" sheetId="9" r:id="rId1"/>
    <sheet name="LAP" sheetId="10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B80" i="1" l="1"/>
  <c r="HB69" i="1"/>
  <c r="HB70" i="1"/>
  <c r="HB71" i="1"/>
  <c r="HB72" i="1"/>
  <c r="HB73" i="1"/>
  <c r="HB74" i="1"/>
  <c r="HB75" i="1"/>
  <c r="HB76" i="1"/>
  <c r="HB77" i="1"/>
  <c r="HB78" i="1"/>
  <c r="HB79" i="1"/>
  <c r="HB68" i="1"/>
  <c r="FB22" i="6"/>
  <c r="FB23" i="6"/>
  <c r="FB24" i="6"/>
  <c r="FB25" i="6"/>
  <c r="FB26" i="6"/>
  <c r="KM36" i="10"/>
  <c r="KL36" i="10"/>
  <c r="KK36" i="10"/>
  <c r="KJ36" i="10"/>
  <c r="KI36" i="10"/>
  <c r="KH36" i="10"/>
  <c r="KG36" i="10"/>
  <c r="KF36" i="10"/>
  <c r="KE36" i="10"/>
  <c r="KD36" i="10"/>
  <c r="KC36" i="10"/>
  <c r="KB36" i="10"/>
  <c r="JZ36" i="10"/>
  <c r="JY36" i="10"/>
  <c r="JX36" i="10"/>
  <c r="JW36" i="10"/>
  <c r="JV36" i="10"/>
  <c r="JU36" i="10"/>
  <c r="JT36" i="10"/>
  <c r="JS36" i="10"/>
  <c r="JR36" i="10"/>
  <c r="JQ36" i="10"/>
  <c r="JP36" i="10"/>
  <c r="JO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JA36" i="10" s="1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L36" i="10"/>
  <c r="FK36" i="10"/>
  <c r="FJ36" i="10"/>
  <c r="FI36" i="10"/>
  <c r="FH36" i="10"/>
  <c r="FG36" i="10"/>
  <c r="FF36" i="10"/>
  <c r="FE36" i="10"/>
  <c r="FD36" i="10"/>
  <c r="FC36" i="10"/>
  <c r="FB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M36" i="10"/>
  <c r="EK36" i="10"/>
  <c r="EJ36" i="10"/>
  <c r="EI36" i="10"/>
  <c r="EH36" i="10"/>
  <c r="EG36" i="10"/>
  <c r="EF36" i="10"/>
  <c r="EE36" i="10"/>
  <c r="ED36" i="10"/>
  <c r="EC36" i="10"/>
  <c r="EB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KN35" i="10"/>
  <c r="KA35" i="10"/>
  <c r="JN35" i="10"/>
  <c r="JA35" i="10"/>
  <c r="IN35" i="10"/>
  <c r="IA35" i="10"/>
  <c r="HN35" i="10"/>
  <c r="HA35" i="10"/>
  <c r="GA35" i="10"/>
  <c r="FM35" i="10"/>
  <c r="FN35" i="10" s="1"/>
  <c r="FA35" i="10"/>
  <c r="EL35" i="10"/>
  <c r="EN35" i="10" s="1"/>
  <c r="EA35" i="10"/>
  <c r="DN35" i="10"/>
  <c r="DA35" i="10"/>
  <c r="CN35" i="10"/>
  <c r="CA35" i="10"/>
  <c r="BN35" i="10"/>
  <c r="BA35" i="10"/>
  <c r="AN35" i="10"/>
  <c r="AA35" i="10"/>
  <c r="N35" i="10"/>
  <c r="KN34" i="10"/>
  <c r="KA34" i="10"/>
  <c r="KA36" i="10" s="1"/>
  <c r="JN34" i="10"/>
  <c r="JN36" i="10" s="1"/>
  <c r="JA34" i="10"/>
  <c r="IN34" i="10"/>
  <c r="IN36" i="10" s="1"/>
  <c r="IA34" i="10"/>
  <c r="IA36" i="10" s="1"/>
  <c r="HN34" i="10"/>
  <c r="HN36" i="10" s="1"/>
  <c r="HA34" i="10"/>
  <c r="HA36" i="10" s="1"/>
  <c r="GA34" i="10"/>
  <c r="GA36" i="10" s="1"/>
  <c r="FM34" i="10"/>
  <c r="FN34" i="10" s="1"/>
  <c r="FA34" i="10"/>
  <c r="FA36" i="10" s="1"/>
  <c r="EL34" i="10"/>
  <c r="EA34" i="10"/>
  <c r="EA36" i="10" s="1"/>
  <c r="DN34" i="10"/>
  <c r="DN36" i="10" s="1"/>
  <c r="DA34" i="10"/>
  <c r="DA36" i="10" s="1"/>
  <c r="CN34" i="10"/>
  <c r="CN36" i="10" s="1"/>
  <c r="CA34" i="10"/>
  <c r="CA36" i="10" s="1"/>
  <c r="BN34" i="10"/>
  <c r="BN36" i="10" s="1"/>
  <c r="BA34" i="10"/>
  <c r="BA36" i="10" s="1"/>
  <c r="AN34" i="10"/>
  <c r="AN36" i="10" s="1"/>
  <c r="AA34" i="10"/>
  <c r="AA36" i="10" s="1"/>
  <c r="N34" i="10"/>
  <c r="N36" i="10" s="1"/>
  <c r="KB32" i="10"/>
  <c r="KM28" i="10"/>
  <c r="KL28" i="10"/>
  <c r="KK28" i="10"/>
  <c r="KJ28" i="10"/>
  <c r="KI28" i="10"/>
  <c r="KH28" i="10"/>
  <c r="KG28" i="10"/>
  <c r="KF28" i="10"/>
  <c r="KE28" i="10"/>
  <c r="KD28" i="10"/>
  <c r="KC28" i="10"/>
  <c r="KB28" i="10"/>
  <c r="JZ28" i="10"/>
  <c r="JY28" i="10"/>
  <c r="JX28" i="10"/>
  <c r="JW28" i="10"/>
  <c r="JV28" i="10"/>
  <c r="JU28" i="10"/>
  <c r="JT28" i="10"/>
  <c r="JS28" i="10"/>
  <c r="JR28" i="10"/>
  <c r="JQ28" i="10"/>
  <c r="JP28" i="10"/>
  <c r="JO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JA28" i="10" s="1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KN27" i="10"/>
  <c r="KA27" i="10"/>
  <c r="JN27" i="10"/>
  <c r="JA27" i="10"/>
  <c r="IN27" i="10"/>
  <c r="IA27" i="10"/>
  <c r="HN27" i="10"/>
  <c r="HA27" i="10"/>
  <c r="GN27" i="10"/>
  <c r="GA27" i="10"/>
  <c r="FN27" i="10"/>
  <c r="FA27" i="10"/>
  <c r="EN27" i="10"/>
  <c r="EA27" i="10"/>
  <c r="DN27" i="10"/>
  <c r="DA27" i="10"/>
  <c r="CN27" i="10"/>
  <c r="CA27" i="10"/>
  <c r="BN27" i="10"/>
  <c r="BA27" i="10"/>
  <c r="AN27" i="10"/>
  <c r="AA27" i="10"/>
  <c r="N27" i="10"/>
  <c r="KN26" i="10"/>
  <c r="KA26" i="10"/>
  <c r="KA28" i="10" s="1"/>
  <c r="JN26" i="10"/>
  <c r="JN28" i="10" s="1"/>
  <c r="JA26" i="10"/>
  <c r="IN26" i="10"/>
  <c r="IA26" i="10"/>
  <c r="IA28" i="10" s="1"/>
  <c r="HN26" i="10"/>
  <c r="HN28" i="10" s="1"/>
  <c r="HA26" i="10"/>
  <c r="HA28" i="10" s="1"/>
  <c r="GN26" i="10"/>
  <c r="GA26" i="10"/>
  <c r="GA28" i="10" s="1"/>
  <c r="FN26" i="10"/>
  <c r="FN28" i="10" s="1"/>
  <c r="FA26" i="10"/>
  <c r="FA28" i="10" s="1"/>
  <c r="EN26" i="10"/>
  <c r="EA26" i="10"/>
  <c r="EA28" i="10" s="1"/>
  <c r="DN26" i="10"/>
  <c r="DN28" i="10" s="1"/>
  <c r="DA26" i="10"/>
  <c r="DA28" i="10" s="1"/>
  <c r="CN26" i="10"/>
  <c r="CA26" i="10"/>
  <c r="CA28" i="10" s="1"/>
  <c r="BN26" i="10"/>
  <c r="BN28" i="10" s="1"/>
  <c r="BA26" i="10"/>
  <c r="BA28" i="10" s="1"/>
  <c r="AN26" i="10"/>
  <c r="AA26" i="10"/>
  <c r="AA28" i="10" s="1"/>
  <c r="N26" i="10"/>
  <c r="N28" i="10" s="1"/>
  <c r="KB24" i="10"/>
  <c r="KM20" i="10"/>
  <c r="KL20" i="10"/>
  <c r="KK20" i="10"/>
  <c r="KJ20" i="10"/>
  <c r="KI20" i="10"/>
  <c r="KH20" i="10"/>
  <c r="KG20" i="10"/>
  <c r="KF20" i="10"/>
  <c r="KE20" i="10"/>
  <c r="KD20" i="10"/>
  <c r="KC20" i="10"/>
  <c r="KB20" i="10"/>
  <c r="JZ20" i="10"/>
  <c r="JY20" i="10"/>
  <c r="JX20" i="10"/>
  <c r="JW20" i="10"/>
  <c r="JV20" i="10"/>
  <c r="JU20" i="10"/>
  <c r="JT20" i="10"/>
  <c r="JS20" i="10"/>
  <c r="JR20" i="10"/>
  <c r="JQ20" i="10"/>
  <c r="JP20" i="10"/>
  <c r="JO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IZ20" i="10"/>
  <c r="IY20" i="10"/>
  <c r="IX20" i="10"/>
  <c r="IW20" i="10"/>
  <c r="IV20" i="10"/>
  <c r="IU20" i="10"/>
  <c r="IT20" i="10"/>
  <c r="IS20" i="10"/>
  <c r="IR20" i="10"/>
  <c r="IQ20" i="10"/>
  <c r="IP20" i="10"/>
  <c r="IO20" i="10"/>
  <c r="JA20" i="10" s="1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N19" i="10"/>
  <c r="KA19" i="10"/>
  <c r="JN19" i="10"/>
  <c r="JA19" i="10"/>
  <c r="IN19" i="10"/>
  <c r="IA19" i="10"/>
  <c r="HN19" i="10"/>
  <c r="HA19" i="10"/>
  <c r="GN19" i="10"/>
  <c r="GA19" i="10"/>
  <c r="FN19" i="10"/>
  <c r="FA19" i="10"/>
  <c r="EN19" i="10"/>
  <c r="EA19" i="10"/>
  <c r="DN19" i="10"/>
  <c r="DA19" i="10"/>
  <c r="CN19" i="10"/>
  <c r="CA19" i="10"/>
  <c r="BN19" i="10"/>
  <c r="BA19" i="10"/>
  <c r="AN19" i="10"/>
  <c r="AA19" i="10"/>
  <c r="N19" i="10"/>
  <c r="KN18" i="10"/>
  <c r="KN20" i="10" s="1"/>
  <c r="KA18" i="10"/>
  <c r="KA20" i="10" s="1"/>
  <c r="JN18" i="10"/>
  <c r="JA18" i="10"/>
  <c r="IN18" i="10"/>
  <c r="IN20" i="10" s="1"/>
  <c r="IA18" i="10"/>
  <c r="IA20" i="10" s="1"/>
  <c r="HN18" i="10"/>
  <c r="HA18" i="10"/>
  <c r="HA20" i="10" s="1"/>
  <c r="GN18" i="10"/>
  <c r="GN20" i="10" s="1"/>
  <c r="GA18" i="10"/>
  <c r="GA20" i="10" s="1"/>
  <c r="FN18" i="10"/>
  <c r="FA18" i="10"/>
  <c r="FA20" i="10" s="1"/>
  <c r="EN18" i="10"/>
  <c r="EN20" i="10" s="1"/>
  <c r="EA18" i="10"/>
  <c r="EA20" i="10" s="1"/>
  <c r="DN18" i="10"/>
  <c r="DA18" i="10"/>
  <c r="DA20" i="10" s="1"/>
  <c r="CN18" i="10"/>
  <c r="CN20" i="10" s="1"/>
  <c r="CA18" i="10"/>
  <c r="CA20" i="10" s="1"/>
  <c r="BN18" i="10"/>
  <c r="BA18" i="10"/>
  <c r="BA20" i="10" s="1"/>
  <c r="AN18" i="10"/>
  <c r="AN20" i="10" s="1"/>
  <c r="AA18" i="10"/>
  <c r="AA20" i="10" s="1"/>
  <c r="N18" i="10"/>
  <c r="KB16" i="10"/>
  <c r="KM12" i="10"/>
  <c r="KL12" i="10"/>
  <c r="KK12" i="10"/>
  <c r="KJ12" i="10"/>
  <c r="KI12" i="10"/>
  <c r="KH12" i="10"/>
  <c r="KG12" i="10"/>
  <c r="KF12" i="10"/>
  <c r="KE12" i="10"/>
  <c r="KD12" i="10"/>
  <c r="KC12" i="10"/>
  <c r="KB12" i="10"/>
  <c r="JZ12" i="10"/>
  <c r="JY12" i="10"/>
  <c r="JX12" i="10"/>
  <c r="JW12" i="10"/>
  <c r="JV12" i="10"/>
  <c r="JU12" i="10"/>
  <c r="JT12" i="10"/>
  <c r="JS12" i="10"/>
  <c r="JR12" i="10"/>
  <c r="JQ12" i="10"/>
  <c r="JP12" i="10"/>
  <c r="JO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JA12" i="10" s="1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KN11" i="10"/>
  <c r="KA11" i="10"/>
  <c r="JN11" i="10"/>
  <c r="JA11" i="10"/>
  <c r="IN11" i="10"/>
  <c r="IA11" i="10"/>
  <c r="HN11" i="10"/>
  <c r="HA11" i="10"/>
  <c r="GN11" i="10"/>
  <c r="GA11" i="10"/>
  <c r="FN11" i="10"/>
  <c r="FA11" i="10"/>
  <c r="EN11" i="10"/>
  <c r="EA11" i="10"/>
  <c r="DN11" i="10"/>
  <c r="DA11" i="10"/>
  <c r="CN11" i="10"/>
  <c r="CA11" i="10"/>
  <c r="BN11" i="10"/>
  <c r="BA11" i="10"/>
  <c r="AN11" i="10"/>
  <c r="AA11" i="10"/>
  <c r="N11" i="10"/>
  <c r="KN10" i="10"/>
  <c r="KA10" i="10"/>
  <c r="JN10" i="10"/>
  <c r="JA10" i="10"/>
  <c r="IN10" i="10"/>
  <c r="IA10" i="10"/>
  <c r="HN10" i="10"/>
  <c r="HA10" i="10"/>
  <c r="GN10" i="10"/>
  <c r="GA10" i="10"/>
  <c r="FN10" i="10"/>
  <c r="FA10" i="10"/>
  <c r="EN10" i="10"/>
  <c r="EA10" i="10"/>
  <c r="DN10" i="10"/>
  <c r="DA10" i="10"/>
  <c r="CN10" i="10"/>
  <c r="CA10" i="10"/>
  <c r="BN10" i="10"/>
  <c r="BA10" i="10"/>
  <c r="AN10" i="10"/>
  <c r="AA10" i="10"/>
  <c r="N10" i="10"/>
  <c r="KN9" i="10"/>
  <c r="KA9" i="10"/>
  <c r="KA12" i="10" s="1"/>
  <c r="JN9" i="10"/>
  <c r="JN12" i="10" s="1"/>
  <c r="JA9" i="10"/>
  <c r="IN9" i="10"/>
  <c r="IN12" i="10" s="1"/>
  <c r="IA9" i="10"/>
  <c r="IA12" i="10" s="1"/>
  <c r="HN9" i="10"/>
  <c r="HN12" i="10" s="1"/>
  <c r="HA9" i="10"/>
  <c r="HA12" i="10" s="1"/>
  <c r="GN9" i="10"/>
  <c r="GN12" i="10" s="1"/>
  <c r="GA9" i="10"/>
  <c r="GA12" i="10" s="1"/>
  <c r="FN9" i="10"/>
  <c r="FN12" i="10" s="1"/>
  <c r="FA9" i="10"/>
  <c r="FA12" i="10" s="1"/>
  <c r="EN9" i="10"/>
  <c r="EN12" i="10" s="1"/>
  <c r="EA9" i="10"/>
  <c r="EA12" i="10" s="1"/>
  <c r="DN9" i="10"/>
  <c r="DN12" i="10" s="1"/>
  <c r="DA9" i="10"/>
  <c r="DA12" i="10" s="1"/>
  <c r="CN9" i="10"/>
  <c r="CN12" i="10" s="1"/>
  <c r="CA9" i="10"/>
  <c r="CA12" i="10" s="1"/>
  <c r="BN9" i="10"/>
  <c r="BN12" i="10" s="1"/>
  <c r="BA9" i="10"/>
  <c r="BA12" i="10" s="1"/>
  <c r="AN9" i="10"/>
  <c r="AN12" i="10" s="1"/>
  <c r="AA9" i="10"/>
  <c r="AA12" i="10" s="1"/>
  <c r="N9" i="10"/>
  <c r="N12" i="10" s="1"/>
  <c r="KC4" i="10"/>
  <c r="KC3" i="10"/>
  <c r="KC2" i="10"/>
  <c r="KC1" i="10"/>
  <c r="KN36" i="10" l="1"/>
  <c r="KN12" i="10"/>
  <c r="N20" i="10"/>
  <c r="BN20" i="10"/>
  <c r="DN20" i="10"/>
  <c r="FN20" i="10"/>
  <c r="HN20" i="10"/>
  <c r="JN20" i="10"/>
  <c r="AN28" i="10"/>
  <c r="CN28" i="10"/>
  <c r="EN28" i="10"/>
  <c r="GN28" i="10"/>
  <c r="IN28" i="10"/>
  <c r="KN28" i="10"/>
  <c r="EL36" i="10"/>
  <c r="EN34" i="10"/>
  <c r="EN36" i="10" s="1"/>
  <c r="FN36" i="10"/>
  <c r="FM36" i="10"/>
  <c r="JN26" i="8" l="1"/>
  <c r="JN25" i="8"/>
  <c r="JN18" i="8"/>
  <c r="JN17" i="8"/>
  <c r="JN10" i="8"/>
  <c r="JN9" i="8"/>
  <c r="FB85" i="6"/>
  <c r="FB84" i="6"/>
  <c r="FB76" i="6"/>
  <c r="FB75" i="6"/>
  <c r="FB74" i="6"/>
  <c r="FB73" i="6"/>
  <c r="FB72" i="6"/>
  <c r="FB65" i="6"/>
  <c r="FB64" i="6"/>
  <c r="FB63" i="6"/>
  <c r="FB62" i="6"/>
  <c r="FB61" i="6"/>
  <c r="FB51" i="6"/>
  <c r="FB50" i="6"/>
  <c r="FB49" i="6"/>
  <c r="FB48" i="6"/>
  <c r="FB47" i="6"/>
  <c r="FB40" i="6"/>
  <c r="FB39" i="6"/>
  <c r="FB38" i="6"/>
  <c r="FB37" i="6"/>
  <c r="FB36" i="6"/>
  <c r="FB15" i="6"/>
  <c r="FB14" i="6"/>
  <c r="FB13" i="6"/>
  <c r="FB12" i="6"/>
  <c r="FB11" i="6"/>
  <c r="HO127" i="1"/>
  <c r="HO126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IN25" i="8" l="1"/>
  <c r="DO85" i="6"/>
  <c r="DO84" i="6"/>
  <c r="EB84" i="6"/>
  <c r="GB127" i="1"/>
  <c r="GB126" i="1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JV19" i="8"/>
  <c r="JU19" i="8"/>
  <c r="JT19" i="8"/>
  <c r="JS19" i="8"/>
  <c r="JR19" i="8"/>
  <c r="JQ19" i="8"/>
  <c r="JP19" i="8"/>
  <c r="JO19" i="8"/>
  <c r="KA18" i="8"/>
  <c r="KA17" i="8"/>
  <c r="JZ11" i="8"/>
  <c r="JY11" i="8"/>
  <c r="JX11" i="8"/>
  <c r="JW11" i="8"/>
  <c r="JV11" i="8"/>
  <c r="JU11" i="8"/>
  <c r="JT11" i="8"/>
  <c r="JS11" i="8"/>
  <c r="JR11" i="8"/>
  <c r="JQ11" i="8"/>
  <c r="JP11" i="8"/>
  <c r="JO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9" i="1" s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R63" i="1" s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N11" i="8" s="1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B127" i="1"/>
  <c r="DO127" i="1"/>
  <c r="DB127" i="1"/>
  <c r="CO127" i="1"/>
  <c r="CB127" i="1"/>
  <c r="BO127" i="1"/>
  <c r="BB127" i="1"/>
  <c r="AO127" i="1"/>
  <c r="AB127" i="1"/>
  <c r="O127" i="1"/>
  <c r="FB126" i="1"/>
  <c r="FB128" i="1" s="1"/>
  <c r="EO126" i="1"/>
  <c r="EB126" i="1"/>
  <c r="EB128" i="1" s="1"/>
  <c r="DO126" i="1"/>
  <c r="DB126" i="1"/>
  <c r="DB128" i="1" s="1"/>
  <c r="CO126" i="1"/>
  <c r="CO128" i="1" s="1"/>
  <c r="CB126" i="1"/>
  <c r="CB128" i="1" s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B108" i="1"/>
  <c r="DO108" i="1"/>
  <c r="DB108" i="1"/>
  <c r="CO108" i="1"/>
  <c r="CB108" i="1"/>
  <c r="BO108" i="1"/>
  <c r="BB108" i="1"/>
  <c r="AO108" i="1"/>
  <c r="AB108" i="1"/>
  <c r="O108" i="1"/>
  <c r="FB107" i="1"/>
  <c r="FB119" i="1" s="1"/>
  <c r="EO107" i="1"/>
  <c r="EB107" i="1"/>
  <c r="EB119" i="1" s="1"/>
  <c r="DO107" i="1"/>
  <c r="DB107" i="1"/>
  <c r="DB119" i="1" s="1"/>
  <c r="CO107" i="1"/>
  <c r="CO119" i="1" s="1"/>
  <c r="CB107" i="1"/>
  <c r="CB119" i="1" s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B90" i="1"/>
  <c r="CO90" i="1"/>
  <c r="CB90" i="1"/>
  <c r="BO90" i="1"/>
  <c r="BB90" i="1"/>
  <c r="AO90" i="1"/>
  <c r="AB90" i="1"/>
  <c r="O90" i="1"/>
  <c r="FB89" i="1"/>
  <c r="FB101" i="1" s="1"/>
  <c r="EO89" i="1"/>
  <c r="EO101" i="1" s="1"/>
  <c r="EB89" i="1"/>
  <c r="EB101" i="1" s="1"/>
  <c r="DO89" i="1"/>
  <c r="DB89" i="1"/>
  <c r="DB101" i="1" s="1"/>
  <c r="CO89" i="1"/>
  <c r="CO101" i="1" s="1"/>
  <c r="CB89" i="1"/>
  <c r="CB101" i="1" s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B69" i="1"/>
  <c r="CO69" i="1"/>
  <c r="CB69" i="1"/>
  <c r="BO69" i="1"/>
  <c r="BB69" i="1"/>
  <c r="AO69" i="1"/>
  <c r="AB69" i="1"/>
  <c r="O69" i="1"/>
  <c r="FB68" i="1"/>
  <c r="FB80" i="1" s="1"/>
  <c r="EO68" i="1"/>
  <c r="EO80" i="1" s="1"/>
  <c r="EB68" i="1"/>
  <c r="EB80" i="1" s="1"/>
  <c r="DO68" i="1"/>
  <c r="DB68" i="1"/>
  <c r="DB80" i="1" s="1"/>
  <c r="CO68" i="1"/>
  <c r="CO80" i="1" s="1"/>
  <c r="CB68" i="1"/>
  <c r="CB80" i="1" s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FB62" i="1" s="1"/>
  <c r="EO50" i="1"/>
  <c r="EO62" i="1" s="1"/>
  <c r="EB50" i="1"/>
  <c r="EB62" i="1" s="1"/>
  <c r="DO50" i="1"/>
  <c r="DB50" i="1"/>
  <c r="DB62" i="1" s="1"/>
  <c r="CO50" i="1"/>
  <c r="CO62" i="1" s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IB101" i="1" l="1"/>
  <c r="O62" i="1"/>
  <c r="AO62" i="1"/>
  <c r="DO62" i="1"/>
  <c r="O80" i="1"/>
  <c r="DO80" i="1"/>
  <c r="O101" i="1"/>
  <c r="DO101" i="1"/>
  <c r="O119" i="1"/>
  <c r="AO119" i="1"/>
  <c r="DO119" i="1"/>
  <c r="EO119" i="1"/>
  <c r="O128" i="1"/>
  <c r="AO128" i="1"/>
  <c r="DO128" i="1"/>
  <c r="EO128" i="1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AA27" i="8"/>
  <c r="DN19" i="8"/>
  <c r="AN11" i="8"/>
  <c r="HN11" i="8"/>
  <c r="HN19" i="8"/>
  <c r="HN27" i="8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81" i="1" s="1"/>
  <c r="HE41" i="1"/>
  <c r="HF41" i="1"/>
  <c r="HE23" i="1"/>
  <c r="HF23" i="1"/>
  <c r="EQ27" i="6" l="1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N27" i="8" s="1"/>
  <c r="JM19" i="8"/>
  <c r="JL19" i="8"/>
  <c r="JK19" i="8"/>
  <c r="JJ19" i="8"/>
  <c r="JI19" i="8"/>
  <c r="JH19" i="8"/>
  <c r="JG19" i="8"/>
  <c r="JF19" i="8"/>
  <c r="JE19" i="8"/>
  <c r="JD19" i="8"/>
  <c r="JC19" i="8"/>
  <c r="JB19" i="8"/>
  <c r="JN19" i="8" s="1"/>
  <c r="FA77" i="6"/>
  <c r="EZ77" i="6"/>
  <c r="EY77" i="6"/>
  <c r="EX77" i="6"/>
  <c r="EW77" i="6"/>
  <c r="EV77" i="6"/>
  <c r="EU77" i="6"/>
  <c r="ET77" i="6"/>
  <c r="ES77" i="6"/>
  <c r="ER77" i="6"/>
  <c r="EQ77" i="6"/>
  <c r="EP77" i="6"/>
  <c r="FB77" i="6" s="1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2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FA27" i="6"/>
  <c r="EZ27" i="6"/>
  <c r="EY27" i="6"/>
  <c r="EX27" i="6"/>
  <c r="EW27" i="6"/>
  <c r="EV27" i="6"/>
  <c r="EU27" i="6"/>
  <c r="ET27" i="6"/>
  <c r="ES27" i="6"/>
  <c r="ER27" i="6"/>
  <c r="EP27" i="6"/>
  <c r="FB27" i="6" s="1"/>
  <c r="FA86" i="6"/>
  <c r="EZ86" i="6"/>
  <c r="EY86" i="6"/>
  <c r="EX86" i="6"/>
  <c r="EW86" i="6"/>
  <c r="EV86" i="6"/>
  <c r="EU86" i="6"/>
  <c r="ET86" i="6"/>
  <c r="ES86" i="6"/>
  <c r="ER86" i="6"/>
  <c r="EQ86" i="6"/>
  <c r="EP86" i="6"/>
  <c r="FB86" i="6" s="1"/>
  <c r="FA16" i="6"/>
  <c r="EZ16" i="6"/>
  <c r="EY16" i="6"/>
  <c r="EX16" i="6"/>
  <c r="EW16" i="6"/>
  <c r="EV16" i="6"/>
  <c r="EU16" i="6"/>
  <c r="ET16" i="6"/>
  <c r="ES16" i="6"/>
  <c r="ER16" i="6"/>
  <c r="EQ16" i="6"/>
  <c r="EP16" i="6"/>
  <c r="FB16" i="6" s="1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E63" i="1" s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M11" i="8"/>
  <c r="FB66" i="6" l="1"/>
  <c r="HO128" i="1"/>
  <c r="HO23" i="1"/>
  <c r="HO41" i="1"/>
  <c r="HO62" i="1"/>
  <c r="HO80" i="1"/>
  <c r="HO101" i="1"/>
  <c r="HO119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GZ128" i="1"/>
  <c r="GZ119" i="1"/>
  <c r="GZ101" i="1"/>
  <c r="GZ80" i="1"/>
  <c r="GZ62" i="1"/>
  <c r="GZ41" i="1"/>
  <c r="GZ23" i="1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GY80" i="1"/>
  <c r="GY62" i="1"/>
  <c r="GY41" i="1"/>
  <c r="GY23" i="1"/>
  <c r="GY119" i="1"/>
  <c r="GY101" i="1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11" i="8"/>
  <c r="JF11" i="8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JN11" i="8" s="1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HB128" i="1" s="1"/>
  <c r="GP119" i="1"/>
  <c r="GP101" i="1"/>
  <c r="GP80" i="1"/>
  <c r="GP62" i="1"/>
  <c r="GP23" i="1"/>
  <c r="GN128" i="1"/>
  <c r="GN119" i="1"/>
  <c r="GN62" i="1"/>
  <c r="GN80" i="1"/>
  <c r="GN41" i="1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W17" i="6" s="1"/>
  <c r="BX16" i="6"/>
  <c r="BY16" i="6"/>
  <c r="BP86" i="6"/>
  <c r="BQ86" i="6"/>
  <c r="BR86" i="6"/>
  <c r="BS86" i="6"/>
  <c r="BT86" i="6"/>
  <c r="BP16" i="6"/>
  <c r="BQ16" i="6"/>
  <c r="BR16" i="6"/>
  <c r="BS16" i="6"/>
  <c r="BS17" i="6" s="1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M17" i="6" s="1"/>
  <c r="L16" i="6"/>
  <c r="K16" i="6"/>
  <c r="J16" i="6"/>
  <c r="I16" i="6"/>
  <c r="H16" i="6"/>
  <c r="G16" i="6"/>
  <c r="F16" i="6"/>
  <c r="E16" i="6"/>
  <c r="E17" i="6" s="1"/>
  <c r="D16" i="6"/>
  <c r="C16" i="6"/>
  <c r="C17" i="6" s="1"/>
  <c r="GB128" i="1" l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BV17" i="6"/>
  <c r="D17" i="6"/>
  <c r="BB16" i="6"/>
  <c r="BJ17" i="6"/>
  <c r="BA17" i="6"/>
  <c r="V17" i="6"/>
  <c r="AE17" i="6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CO16" i="6"/>
  <c r="BR17" i="6"/>
  <c r="AG17" i="6"/>
  <c r="GB62" i="1"/>
  <c r="AU17" i="6"/>
  <c r="BI17" i="6"/>
  <c r="BP17" i="6"/>
  <c r="FO23" i="1"/>
  <c r="FO41" i="1"/>
  <c r="DO66" i="6"/>
  <c r="DO86" i="6"/>
  <c r="IN11" i="8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GO128" i="1"/>
  <c r="GO23" i="1"/>
  <c r="GO80" i="1"/>
  <c r="EB16" i="6"/>
  <c r="EB52" i="6"/>
  <c r="EO86" i="6"/>
  <c r="GB23" i="1"/>
  <c r="IN19" i="8"/>
  <c r="O16" i="6"/>
  <c r="FO80" i="1"/>
  <c r="IN27" i="8"/>
  <c r="BB17" i="6" l="1"/>
  <c r="AB17" i="6"/>
  <c r="O17" i="6"/>
  <c r="BO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393A6779-65E1-4EAD-BDD9-EC8435C8EE02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  </r>
      </text>
    </comment>
  </commentList>
</comments>
</file>

<file path=xl/sharedStrings.xml><?xml version="1.0" encoding="utf-8"?>
<sst xmlns="http://schemas.openxmlformats.org/spreadsheetml/2006/main" count="5225" uniqueCount="138">
  <si>
    <t>ÍNDICE</t>
  </si>
  <si>
    <t>Variables de Tráfico en Aeropuertos</t>
  </si>
  <si>
    <t>Concesión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</si>
  <si>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</si>
  <si>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</si>
  <si>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</si>
  <si>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</si>
  <si>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</si>
  <si>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</si>
  <si>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</si>
  <si>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</si>
  <si>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</si>
  <si>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</si>
  <si>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</si>
  <si>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</si>
  <si>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</si>
  <si>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</si>
  <si>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</si>
  <si>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</si>
  <si>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</si>
  <si>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</si>
  <si>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</si>
  <si>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</si>
  <si>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</si>
  <si>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</si>
  <si>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</si>
  <si>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</si>
  <si>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</si>
  <si>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</si>
  <si>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</si>
  <si>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</si>
  <si>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</si>
  <si>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</si>
  <si>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</si>
  <si>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</si>
  <si>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</si>
  <si>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</si>
  <si>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</si>
  <si>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</si>
  <si>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</si>
  <si>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</si>
  <si>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</si>
  <si>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RESUMEN ESTADÍSTICO - LAP</t>
  </si>
  <si>
    <t>Fuente: Información mensual - LAP</t>
  </si>
  <si>
    <t>A) Tráfico de Pasajeros</t>
  </si>
  <si>
    <t>Terminal Aéreo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</si>
  <si>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</si>
  <si>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</si>
  <si>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</si>
  <si>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</si>
  <si>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</si>
  <si>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</si>
  <si>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</si>
  <si>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</si>
  <si>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</si>
  <si>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</si>
  <si>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</si>
  <si>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</si>
  <si>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</si>
  <si>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</si>
  <si>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</si>
  <si>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</si>
  <si>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</si>
  <si>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</si>
  <si>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</si>
  <si>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</si>
  <si>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</si>
  <si>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</si>
  <si>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</si>
  <si>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</si>
  <si>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</si>
  <si>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</si>
  <si>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</si>
  <si>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</si>
  <si>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</si>
  <si>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</si>
  <si>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</si>
  <si>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</si>
  <si>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</si>
  <si>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</si>
  <si>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</si>
  <si>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Diciembre**</t>
  </si>
  <si>
    <t>Setiembre</t>
  </si>
  <si>
    <t>Nacionales</t>
  </si>
  <si>
    <t>Internacionales</t>
  </si>
  <si>
    <t>Transferencias / Tránsito</t>
  </si>
  <si>
    <t>Total</t>
  </si>
  <si>
    <t>B) Tráfico de Carga (en TM)</t>
  </si>
  <si>
    <t>Enero**</t>
  </si>
  <si>
    <t>C) N° de Operaciones</t>
  </si>
  <si>
    <t>D) Ingresos</t>
  </si>
  <si>
    <t>Ingresos (en USD)*</t>
  </si>
  <si>
    <t>Aeronáuticos</t>
  </si>
  <si>
    <t>No aeronáuticos</t>
  </si>
  <si>
    <t>* A partir del 2012 se expresan en USD</t>
  </si>
  <si>
    <t>** Información preliminar</t>
  </si>
  <si>
    <t>RESUMEN ESTADÍSTICO - ADP</t>
  </si>
  <si>
    <t>Fuente: Información mensual - ADP</t>
  </si>
  <si>
    <t xml:space="preserve">A) Tráfico de Pasajeros </t>
  </si>
  <si>
    <t>A.1) Nacional</t>
  </si>
  <si>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</si>
  <si>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</si>
  <si>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</si>
  <si>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</si>
  <si>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</si>
  <si>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</si>
  <si>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</si>
  <si>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</si>
  <si>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</si>
  <si>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</si>
  <si>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</si>
  <si>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</si>
  <si>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A.2) Internacional</t>
  </si>
  <si>
    <t xml:space="preserve">B) Tráfico de Carga (en kg) </t>
  </si>
  <si>
    <t>B.1) Nacional</t>
  </si>
  <si>
    <t>B.2) Internacional</t>
  </si>
  <si>
    <t>C.1) Nacional</t>
  </si>
  <si>
    <t>C.2) Internacional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</si>
  <si>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</si>
  <si>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Ingresos Regulados</t>
  </si>
  <si>
    <t>Ingresos No Regulados</t>
  </si>
  <si>
    <t>Total de Ingresos</t>
  </si>
  <si>
    <t>1/Desde 2007 al 2010, se considera en soles y está desagregada en Ingresos Aeronáuticos y No Aeronáuticos</t>
  </si>
  <si>
    <t>RESUMEN ESTADISTICO - AAP</t>
  </si>
  <si>
    <t>Fuente: Información mensual - AAP</t>
  </si>
  <si>
    <t>Arequipa</t>
  </si>
  <si>
    <t>Ayacucho</t>
  </si>
  <si>
    <t>Juliaca</t>
  </si>
  <si>
    <t>Puerto Maldonado</t>
  </si>
  <si>
    <t>Tacna</t>
  </si>
  <si>
    <t>B) Tráfico de Carga (en kg)</t>
  </si>
  <si>
    <t>Ingresos (DOL SIN IGV)</t>
  </si>
  <si>
    <t>RESUMEN ESTADISTICO - CORPAC</t>
  </si>
  <si>
    <t>Fuente: Información mensual - CORPAC</t>
  </si>
  <si>
    <t>TOTAL 
2021</t>
  </si>
  <si>
    <t>B) Tráfico de Carga (en Kg)</t>
  </si>
  <si>
    <t>TOTAL
2021</t>
  </si>
  <si>
    <t>Nota: Se incluye al Aeródromo de Nasca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</si>
</sst>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$&quot;#,##0;\-&quot;$&quot;#,##0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 &quot;S/.&quot;\ * #,##0.00_ ;_ &quot;S/.&quot;\ * \-#,##0.00_ ;_ &quot;S/.&quot;\ * &quot;-&quot;??_ ;_ @_ "/>
    <numFmt numFmtId="171" formatCode="_ * #,##0_ ;_ * \-#,##0_ ;_ * &quot;-&quot;??_ ;_ @_ "/>
    <numFmt numFmtId="172" formatCode="_ [$€]* #,##0.00_ ;_ [$€]* \-#,##0.00_ ;_ [$€]* &quot;-&quot;??_ ;_ @_ "/>
    <numFmt numFmtId="173" formatCode="0.0"/>
    <numFmt numFmtId="174" formatCode="_ * #,##0.0_ ;_ * \-#,##0.0_ ;_ * &quot;-&quot;??_ ;_ @_ "/>
    <numFmt numFmtId="175" formatCode="0.0%"/>
    <numFmt numFmtId="176" formatCode="_ * #,##0.000_ ;_ * \-#,##0.000_ ;_ * &quot;-&quot;??_ ;_ @_ "/>
    <numFmt numFmtId="177" formatCode="_-* #,##0.00\ &quot;Pts&quot;_-;\-* #,##0.00\ &quot;Pts&quot;_-;_-* &quot;-&quot;??\ &quot;Pts&quot;_-;_-@_-"/>
    <numFmt numFmtId="178" formatCode="hh:mm\ \a\.m\./\p\.m\._)"/>
    <numFmt numFmtId="179" formatCode="&quot;\&quot;#,##0;[Red]&quot;\&quot;\-#,##0"/>
    <numFmt numFmtId="180" formatCode="&quot;\&quot;#,##0.00;[Red]&quot;\&quot;\-#,##0.00"/>
    <numFmt numFmtId="181" formatCode="#,##0.00\ &quot;DM&quot;;\-#,##0.00\ &quot;DM&quot;"/>
    <numFmt numFmtId="182" formatCode="_-* #,##0\ &quot;Pts&quot;_-;\-* #,##0\ &quot;Pts&quot;_-;_-* &quot;-&quot;\ &quot;Pts&quot;_-;_-@_-"/>
    <numFmt numFmtId="183" formatCode="0.00000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0.00;[Red]0.00"/>
    <numFmt numFmtId="187" formatCode="00000000"/>
    <numFmt numFmtId="188" formatCode="0.0%;[Red]\(0.0%\)"/>
    <numFmt numFmtId="189" formatCode="_(* #,##0.0_);_(* \(#,##0.0\);_(* &quot;-&quot;?_);_(@_)"/>
    <numFmt numFmtId="190" formatCode="#,##0.0000_);\(#,##0.0000\)"/>
    <numFmt numFmtId="191" formatCode="0.0%;\(0.0%\)"/>
    <numFmt numFmtId="192" formatCode="&quot;$&quot;#,##0_);\(&quot;$&quot;#,##0\)"/>
    <numFmt numFmtId="193" formatCode="0.00000%"/>
    <numFmt numFmtId="194" formatCode="_(* #,##0_);[Red]_(* \(#,##0\);_(* &quot; - &quot;_);_(@_)"/>
    <numFmt numFmtId="195" formatCode="#,##0.0;\(#,##0.0\)"/>
    <numFmt numFmtId="196" formatCode="&quot;    &quot;@"/>
    <numFmt numFmtId="197" formatCode="0%_);\(0%\)"/>
    <numFmt numFmtId="198" formatCode="mmmm\ dd\,\ yyyy"/>
    <numFmt numFmtId="199" formatCode="_(* #,##0,_);_(* \(#,##0,\);_(* &quot;-&quot;_);_(@_)"/>
    <numFmt numFmtId="200" formatCode="\ \ \ \ \ \ \ \ \ @"/>
    <numFmt numFmtId="201" formatCode="_(* 0%_);_(* \(0%\);_(* &quot;-&quot;_);_(@_)"/>
    <numFmt numFmtId="202" formatCode="#,##0.00_);[Red]\-#,##0.00_);0.00_);@_)"/>
    <numFmt numFmtId="203" formatCode="&quot;$&quot;#,##0"/>
    <numFmt numFmtId="204" formatCode="#,##0_%_);\(#,##0\)_%;#,##0_%_);@_%_)"/>
    <numFmt numFmtId="205" formatCode="_-* #,##0.00\ _P_t_s_-;\-* #,##0.00\ _P_t_s_-;_-* &quot;-&quot;??\ _P_t_s_-;_-@_-"/>
    <numFmt numFmtId="206" formatCode="&quot;$&quot;#,##0.00"/>
    <numFmt numFmtId="207" formatCode="[Magenta]&quot;Err&quot;;[Magenta]&quot;Err&quot;;[Blue]&quot;OK&quot;"/>
    <numFmt numFmtId="208" formatCode="&quot;$&quot;#,##0\ ;\(&quot;$&quot;#,##0\)"/>
    <numFmt numFmtId="209" formatCode="_ &quot;S/.&quot;* #,##0.00_ ;_ &quot;S/.&quot;* \-#,##0.00_ ;_ &quot;S/.&quot;* &quot;-&quot;??_ ;_ @_ "/>
    <numFmt numFmtId="210" formatCode="_(&quot;$&quot;* #,##0.00_);_(&quot;$&quot;* \(#,##0.00\);_(&quot;$&quot;* &quot;-&quot;??_);_(@_)"/>
    <numFmt numFmtId="211" formatCode="_-* #,##0\ _P_t_s_-;\-* #,##0\ _P_t_s_-;_-* &quot;-&quot;??\ _P_t_s_-;_-@_-"/>
    <numFmt numFmtId="212" formatCode="#,##0.0;[Red]\-#,##0.0"/>
    <numFmt numFmtId="213" formatCode="#.##0,"/>
    <numFmt numFmtId="214" formatCode="* \(#,##0\);* #,##0_);&quot;-&quot;??_);@"/>
    <numFmt numFmtId="215" formatCode="#,###.##"/>
    <numFmt numFmtId="216" formatCode="&quot;$&quot;#,##0.00_);[Red]\(&quot;$&quot;#,##0.00\)"/>
    <numFmt numFmtId="217" formatCode="* _(#,##0.00_);[Red]* \(#,##0.00\);* _(&quot;-&quot;?_);@_)"/>
    <numFmt numFmtId="218" formatCode="&quot;$&quot;#,##0_%_);\(&quot;$&quot;#,##0\)_%;&quot;$&quot;#,##0_%_);@_%_)"/>
    <numFmt numFmtId="219" formatCode="_ &quot;$&quot;* #,##0.00_ ;_ &quot;$&quot;* \-#,##0.00_ ;_ &quot;$&quot;* &quot;-&quot;??_ ;_ @_ "/>
    <numFmt numFmtId="220" formatCode="&quot;$&quot;#,##0.00_%_);\(&quot;$&quot;#,##0.00\)_%;&quot;$&quot;#,##0.00_%_);@_%_)"/>
    <numFmt numFmtId="221" formatCode="\$\ * _(#,##0_);[Red]\$\ * \(#,##0\);\$\ * _(&quot;-&quot;?_);@_)"/>
    <numFmt numFmtId="222" formatCode="\$\ * _(#,##0.00_);[Red]\$\ * \(#,##0.00\);\$\ * _(&quot;-&quot;?_);@_)"/>
    <numFmt numFmtId="223" formatCode="[$EUR]\ * _(#,##0_);[Red][$EUR]\ * \(#,##0\);[$EUR]\ * _(&quot;-&quot;?_);@_)"/>
    <numFmt numFmtId="224" formatCode="[$EUR]\ * _(#,##0.00_);[Red][$EUR]\ * \(#,##0.00\);[$EUR]\ * _(&quot;-&quot;?_);@_)"/>
    <numFmt numFmtId="225" formatCode="\€\ * _(#,##0_);[Red]\€\ * \(#,##0\);\€\ * _(&quot;-&quot;?_);@_)"/>
    <numFmt numFmtId="226" formatCode="\€\ * _(#,##0.00_);[Red]\€\ * \(#,##0.00\);\€\ * _(&quot;-&quot;?_);@_)"/>
    <numFmt numFmtId="227" formatCode="[$GBP]\ * _(#,##0_);[Red][$GBP]\ * \(#,##0\);[$GBP]\ * _(&quot;-&quot;?_);@_)"/>
    <numFmt numFmtId="228" formatCode="[$GBP]\ * _(#,##0.00_);[Red][$GBP]\ * \(#,##0.00\);[$GBP]\ * _(&quot;-&quot;?_);@_)"/>
    <numFmt numFmtId="229" formatCode="\£\ * _(#,##0_);[Red]\£\ * \(#,##0\);\£\ * _(&quot;-&quot;?_);@_)"/>
    <numFmt numFmtId="230" formatCode="\£\ * _(#,##0.00_);[Red]\£\ * \(#,##0.00\);\£\ * _(&quot;-&quot;?_);@_)"/>
    <numFmt numFmtId="231" formatCode="[$USD]\ * _(#,##0_);[Red][$USD]\ * \(#,##0\);[$USD]\ * _(&quot;-&quot;?_);@_)"/>
    <numFmt numFmtId="232" formatCode="[$USD]\ * _(#,##0.00_);[Red][$USD]\ * \(#,##0.00\);[$USD]\ * _(&quot;-&quot;?_);@_)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7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0" fontId="10" fillId="0" borderId="0"/>
    <xf numFmtId="183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2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3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0" fontId="11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3" fontId="22" fillId="0" borderId="0">
      <alignment horizontal="center"/>
    </xf>
    <xf numFmtId="186" fontId="23" fillId="0" borderId="0">
      <alignment horizontal="left"/>
    </xf>
    <xf numFmtId="187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8" fontId="22" fillId="0" borderId="0">
      <alignment horizontal="center"/>
    </xf>
    <xf numFmtId="0" fontId="10" fillId="0" borderId="0"/>
    <xf numFmtId="189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90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91" fontId="34" fillId="0" borderId="0" applyNumberFormat="0" applyFont="0" applyAlignment="0"/>
    <xf numFmtId="0" fontId="42" fillId="52" borderId="0" applyFill="0" applyBorder="0">
      <alignment horizontal="left"/>
    </xf>
    <xf numFmtId="173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2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3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4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56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2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71" fillId="0" borderId="20"/>
    <xf numFmtId="203" fontId="72" fillId="0" borderId="0"/>
    <xf numFmtId="195" fontId="73" fillId="0" borderId="0" applyFont="0" applyFill="0" applyBorder="0" applyAlignment="0" applyProtection="0">
      <protection locked="0"/>
    </xf>
    <xf numFmtId="17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4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77" fillId="0" borderId="0">
      <protection locked="0"/>
    </xf>
    <xf numFmtId="212" fontId="10" fillId="0" borderId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4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5" fontId="10" fillId="0" borderId="0" applyFont="0" applyFill="0" applyBorder="0" applyAlignment="0" applyProtection="0"/>
    <xf numFmtId="0" fontId="82" fillId="0" borderId="0"/>
    <xf numFmtId="0" fontId="71" fillId="0" borderId="20"/>
    <xf numFmtId="216" fontId="83" fillId="0" borderId="5"/>
    <xf numFmtId="217" fontId="65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219" fontId="10" fillId="0" borderId="0" applyFont="0" applyFill="0" applyBorder="0" applyAlignment="0" applyProtection="0"/>
    <xf numFmtId="22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231" fontId="65" fillId="0" borderId="0" applyFont="0" applyFill="0" applyBorder="0" applyAlignment="0" applyProtection="0">
      <alignment vertical="center"/>
    </xf>
    <xf numFmtId="232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8" fontId="78" fillId="0" borderId="0" applyFont="0" applyFill="0" applyBorder="0" applyAlignment="0" applyProtection="0"/>
    <xf numFmtId="208" fontId="10" fillId="0" borderId="0" applyFont="0" applyFill="0" applyBorder="0" applyAlignment="0" applyProtection="0"/>
    <xf numFmtId="165" fontId="85" fillId="0" borderId="0"/>
    <xf numFmtId="166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5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7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9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2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>
      <alignment wrapText="1"/>
    </xf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" fillId="0" borderId="0"/>
    <xf numFmtId="172" fontId="10" fillId="0" borderId="0"/>
    <xf numFmtId="172" fontId="1" fillId="0" borderId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/>
    <xf numFmtId="172" fontId="10" fillId="0" borderId="0"/>
    <xf numFmtId="172" fontId="10" fillId="0" borderId="0"/>
    <xf numFmtId="172" fontId="1" fillId="0" borderId="0"/>
    <xf numFmtId="172" fontId="10" fillId="0" borderId="0"/>
    <xf numFmtId="172" fontId="1" fillId="0" borderId="0"/>
    <xf numFmtId="172" fontId="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8" fillId="0" borderId="0"/>
  </cellStyleXfs>
  <cellXfs count="8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9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6" fillId="0" borderId="0" xfId="0" applyNumberFormat="1" applyFont="1"/>
    <xf numFmtId="0" fontId="166" fillId="0" borderId="0" xfId="0" applyFont="1"/>
    <xf numFmtId="3" fontId="167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6" fillId="67" borderId="0" xfId="0" applyNumberFormat="1" applyFont="1" applyFill="1" applyAlignment="1">
      <alignment horizontal="center"/>
    </xf>
    <xf numFmtId="0" fontId="166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5" fillId="68" borderId="0" xfId="14583" applyFont="1" applyFill="1" applyAlignment="1">
      <alignment horizontal="center"/>
    </xf>
    <xf numFmtId="268" fontId="27" fillId="67" borderId="0" xfId="14899" applyNumberFormat="1" applyFont="1" applyFill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11" xfId="14900" xr:uid="{55382191-A355-4F9C-A679-4636B9A9182B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54" xfId="14901" xr:uid="{C128C4C9-8693-4F8A-84BF-FDB6A026542D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topLeftCell="A9" zoomScaleNormal="100" zoomScaleSheetLayoutView="100" workbookViewId="0"/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0</v>
      </c>
    </row>
    <row r="4" spans="3:4">
      <c r="C4" s="1" t="s">
        <v>1</v>
      </c>
    </row>
    <row r="5" spans="3:4" ht="15" thickBot="1"/>
    <row r="6" spans="3:4">
      <c r="C6" s="3"/>
      <c r="D6" s="70" t="s">
        <v>2</v>
      </c>
    </row>
    <row r="7" spans="3:4" s="5" customFormat="1" ht="28.5" customHeight="1" thickBot="1">
      <c r="C7" s="4"/>
      <c r="D7" s="71"/>
    </row>
    <row r="8" spans="3:4" ht="15.75" thickTop="1">
      <c r="C8" s="6">
        <v>1</v>
      </c>
      <c r="D8" s="7" t="s">
        <v>3</v>
      </c>
    </row>
    <row r="9" spans="3:4" ht="22.5" customHeight="1">
      <c r="C9" s="6">
        <v>2</v>
      </c>
      <c r="D9" s="7" t="s">
        <v>4</v>
      </c>
    </row>
    <row r="10" spans="3:4">
      <c r="D10" s="8" t="s">
        <v>5</v>
      </c>
    </row>
    <row r="11" spans="3:4">
      <c r="D11" s="8" t="s">
        <v>6</v>
      </c>
    </row>
    <row r="12" spans="3:4">
      <c r="D12" s="8" t="s">
        <v>7</v>
      </c>
    </row>
    <row r="13" spans="3:4">
      <c r="D13" s="8" t="s">
        <v>8</v>
      </c>
    </row>
    <row r="14" spans="3:4">
      <c r="D14" s="8" t="s">
        <v>9</v>
      </c>
    </row>
    <row r="15" spans="3:4">
      <c r="D15" s="8" t="s">
        <v>10</v>
      </c>
    </row>
    <row r="16" spans="3:4">
      <c r="D16" s="8" t="s">
        <v>11</v>
      </c>
    </row>
    <row r="17" spans="3:4">
      <c r="D17" s="8" t="s">
        <v>12</v>
      </c>
    </row>
    <row r="18" spans="3:4">
      <c r="D18" s="8" t="s">
        <v>13</v>
      </c>
    </row>
    <row r="19" spans="3:4">
      <c r="D19" s="8" t="s">
        <v>14</v>
      </c>
    </row>
    <row r="20" spans="3:4">
      <c r="D20" s="8" t="s">
        <v>15</v>
      </c>
    </row>
    <row r="21" spans="3:4">
      <c r="D21" s="8" t="s">
        <v>16</v>
      </c>
    </row>
    <row r="22" spans="3:4" ht="24.75" customHeight="1">
      <c r="C22" s="6">
        <v>3</v>
      </c>
      <c r="D22" s="7" t="s">
        <v>17</v>
      </c>
    </row>
    <row r="23" spans="3:4">
      <c r="D23" s="8" t="s">
        <v>18</v>
      </c>
    </row>
    <row r="24" spans="3:4">
      <c r="D24" s="8" t="s">
        <v>19</v>
      </c>
    </row>
    <row r="25" spans="3:4">
      <c r="D25" s="8" t="s">
        <v>20</v>
      </c>
    </row>
    <row r="26" spans="3:4">
      <c r="D26" s="8" t="s">
        <v>21</v>
      </c>
    </row>
    <row r="27" spans="3:4">
      <c r="D27" s="8" t="s">
        <v>22</v>
      </c>
    </row>
    <row r="28" spans="3:4" ht="15">
      <c r="C28" s="6">
        <v>4</v>
      </c>
      <c r="D28" s="9" t="s">
        <v>23</v>
      </c>
    </row>
    <row r="29" spans="3:4">
      <c r="D29" s="8" t="s">
        <v>24</v>
      </c>
    </row>
    <row r="30" spans="3:4">
      <c r="D30" s="8" t="s">
        <v>25</v>
      </c>
    </row>
    <row r="31" spans="3:4">
      <c r="D31" s="8" t="s">
        <v>26</v>
      </c>
    </row>
    <row r="32" spans="3:4">
      <c r="D32" s="8" t="s">
        <v>27</v>
      </c>
    </row>
    <row r="33" spans="3:4">
      <c r="D33" s="8" t="s">
        <v>28</v>
      </c>
    </row>
    <row r="34" spans="3:4">
      <c r="D34" s="8" t="s">
        <v>29</v>
      </c>
    </row>
    <row r="35" spans="3:4">
      <c r="D35" s="8" t="s">
        <v>30</v>
      </c>
    </row>
    <row r="36" spans="3:4">
      <c r="D36" s="8" t="s">
        <v>31</v>
      </c>
    </row>
    <row r="37" spans="3:4">
      <c r="D37" s="8" t="s">
        <v>32</v>
      </c>
    </row>
    <row r="38" spans="3:4">
      <c r="D38" s="8" t="s">
        <v>33</v>
      </c>
    </row>
    <row r="39" spans="3:4">
      <c r="D39" s="8" t="s">
        <v>34</v>
      </c>
    </row>
    <row r="40" spans="3:4">
      <c r="D40" s="8" t="s">
        <v>35</v>
      </c>
    </row>
    <row r="41" spans="3:4">
      <c r="D41" s="8" t="s">
        <v>36</v>
      </c>
    </row>
    <row r="42" spans="3:4">
      <c r="D42" s="8" t="s">
        <v>37</v>
      </c>
    </row>
    <row r="43" spans="3:4">
      <c r="D43" s="8" t="s">
        <v>38</v>
      </c>
    </row>
    <row r="44" spans="3:4">
      <c r="D44" s="8" t="s">
        <v>39</v>
      </c>
    </row>
    <row r="45" spans="3:4" ht="15" thickBot="1">
      <c r="D45" s="8" t="s">
        <v>40</v>
      </c>
    </row>
    <row r="46" spans="3:4" ht="24">
      <c r="C46" s="3"/>
      <c r="D46" s="50" t="s">
        <v>41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245C-897B-4B22-B17B-D7D6D89875DB}">
  <dimension ref="A1:KN44"/>
  <sheetViews>
    <sheetView showGridLines="0" zoomScaleNormal="100" workbookViewId="0">
      <pane xSplit="1" topLeftCell="KB1" activePane="topRight" state="frozen"/>
      <selection pane="topRight" activeCell="KN41" sqref="KN41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16384" width="12.7109375" style="12"/>
  </cols>
  <sheetData>
    <row r="1" spans="1:300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KB1" s="29">
        <v>1012.1079999999999</v>
      </c>
      <c r="KC1" s="29">
        <f>KB1*1000</f>
        <v>1012108</v>
      </c>
    </row>
    <row r="2" spans="1:300" ht="15">
      <c r="A2" s="13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2"/>
      <c r="HP2" s="62"/>
      <c r="HQ2" s="62"/>
      <c r="HR2" s="62"/>
      <c r="HS2" s="62"/>
      <c r="HT2" s="62"/>
      <c r="HU2" s="62"/>
      <c r="KB2" s="29">
        <v>558.79200000000003</v>
      </c>
      <c r="KC2" s="29">
        <f>KB2*1000</f>
        <v>558792</v>
      </c>
    </row>
    <row r="3" spans="1:300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>KB3*1000</f>
        <v>52470</v>
      </c>
    </row>
    <row r="4" spans="1:300" ht="3" customHeight="1">
      <c r="KC4" s="12">
        <f>KB4*1000</f>
        <v>0</v>
      </c>
    </row>
    <row r="5" spans="1:300" ht="1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69"/>
      <c r="KF5" s="69"/>
    </row>
    <row r="6" spans="1:300" ht="3" customHeight="1"/>
    <row r="7" spans="1:300" ht="15" customHeight="1">
      <c r="A7" s="75" t="s">
        <v>45</v>
      </c>
      <c r="B7" s="74">
        <v>2001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46</v>
      </c>
      <c r="O7" s="74">
        <v>2002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47</v>
      </c>
      <c r="AB7" s="74">
        <v>2003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48</v>
      </c>
      <c r="AO7" s="74">
        <v>2004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49</v>
      </c>
      <c r="BB7" s="74">
        <v>2005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50</v>
      </c>
      <c r="BO7" s="74">
        <v>2006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51</v>
      </c>
      <c r="CB7" s="74">
        <v>2007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52</v>
      </c>
      <c r="CO7" s="74">
        <v>2008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53</v>
      </c>
      <c r="DB7" s="74">
        <v>2009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54</v>
      </c>
      <c r="DO7" s="74">
        <v>2010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55</v>
      </c>
      <c r="EB7" s="74">
        <v>2011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56</v>
      </c>
      <c r="EO7" s="74">
        <v>2012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57</v>
      </c>
      <c r="FB7" s="74">
        <v>2013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58</v>
      </c>
      <c r="FO7" s="74">
        <v>2014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59</v>
      </c>
      <c r="GB7" s="74">
        <v>2015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60</v>
      </c>
      <c r="GO7" s="74">
        <v>2016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7" t="s">
        <v>61</v>
      </c>
      <c r="HB7" s="74">
        <v>2017</v>
      </c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7" t="s">
        <v>62</v>
      </c>
      <c r="HO7" s="74">
        <v>2018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7" t="s">
        <v>63</v>
      </c>
      <c r="IB7" s="74">
        <v>2019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7" t="s">
        <v>64</v>
      </c>
      <c r="IO7" s="74">
        <v>2020</v>
      </c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7" t="s">
        <v>65</v>
      </c>
      <c r="JB7" s="74">
        <v>2021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7" t="s">
        <v>66</v>
      </c>
      <c r="JO7" s="74">
        <v>2022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7" t="s">
        <v>67</v>
      </c>
      <c r="KB7" s="74">
        <v>2023</v>
      </c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7" t="s">
        <v>68</v>
      </c>
    </row>
    <row r="8" spans="1:300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7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7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7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7"/>
      <c r="IO8" s="16" t="s">
        <v>69</v>
      </c>
      <c r="IP8" s="16" t="s">
        <v>70</v>
      </c>
      <c r="IQ8" s="16" t="s">
        <v>71</v>
      </c>
      <c r="IR8" s="16" t="s">
        <v>72</v>
      </c>
      <c r="IS8" s="16" t="s">
        <v>73</v>
      </c>
      <c r="IT8" s="16" t="s">
        <v>74</v>
      </c>
      <c r="IU8" s="16" t="s">
        <v>75</v>
      </c>
      <c r="IV8" s="16" t="s">
        <v>76</v>
      </c>
      <c r="IW8" s="16" t="s">
        <v>77</v>
      </c>
      <c r="IX8" s="16" t="s">
        <v>78</v>
      </c>
      <c r="IY8" s="16" t="s">
        <v>79</v>
      </c>
      <c r="IZ8" s="16" t="s">
        <v>81</v>
      </c>
      <c r="JA8" s="77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82</v>
      </c>
      <c r="JK8" s="16" t="s">
        <v>78</v>
      </c>
      <c r="JL8" s="16" t="s">
        <v>79</v>
      </c>
      <c r="JM8" s="16" t="s">
        <v>80</v>
      </c>
      <c r="JN8" s="77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82</v>
      </c>
      <c r="JX8" s="16" t="s">
        <v>78</v>
      </c>
      <c r="JY8" s="16" t="s">
        <v>79</v>
      </c>
      <c r="JZ8" s="16" t="s">
        <v>80</v>
      </c>
      <c r="KA8" s="77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82</v>
      </c>
      <c r="KK8" s="16" t="s">
        <v>78</v>
      </c>
      <c r="KL8" s="16" t="s">
        <v>79</v>
      </c>
      <c r="KM8" s="16" t="s">
        <v>80</v>
      </c>
      <c r="KN8" s="77"/>
    </row>
    <row r="9" spans="1:300">
      <c r="A9" s="17" t="s">
        <v>83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935124</v>
      </c>
      <c r="KD9" s="18">
        <v>971335</v>
      </c>
      <c r="KE9" s="18">
        <v>968255</v>
      </c>
      <c r="KF9" s="18">
        <v>1080418</v>
      </c>
      <c r="KG9" s="18">
        <v>1048035</v>
      </c>
      <c r="KH9" s="18">
        <v>1192278</v>
      </c>
      <c r="KI9" s="18">
        <v>1243057</v>
      </c>
      <c r="KJ9" s="18"/>
      <c r="KK9" s="18"/>
      <c r="KL9" s="48"/>
      <c r="KM9" s="48"/>
      <c r="KN9" s="18">
        <f>+SUM(KB9:KM9)</f>
        <v>8450610</v>
      </c>
    </row>
    <row r="10" spans="1:300">
      <c r="A10" s="17" t="s">
        <v>84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515613</v>
      </c>
      <c r="KD10" s="18">
        <v>566021</v>
      </c>
      <c r="KE10" s="18">
        <v>542981</v>
      </c>
      <c r="KF10" s="18">
        <v>583718</v>
      </c>
      <c r="KG10" s="18">
        <v>574045</v>
      </c>
      <c r="KH10" s="18">
        <v>651789</v>
      </c>
      <c r="KI10" s="18">
        <v>677211</v>
      </c>
      <c r="KJ10" s="18"/>
      <c r="KK10" s="18"/>
      <c r="KL10" s="48"/>
      <c r="KM10" s="48"/>
      <c r="KN10" s="18">
        <f>+SUM(KB10:KM10)</f>
        <v>4670170</v>
      </c>
    </row>
    <row r="11" spans="1:300">
      <c r="A11" s="17" t="s">
        <v>85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>SUM(GO11:GZ11)</f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>SUM(HB11:HM11)</f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>SUM(HO11:HZ11)</f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>SUM(IB11:IM11)</f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>+SUM(IO11:IZ11)</f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>+SUM(JB11:JM11)</f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518508</v>
      </c>
      <c r="KB11" s="18">
        <v>52470</v>
      </c>
      <c r="KC11" s="18">
        <v>53071</v>
      </c>
      <c r="KD11" s="18">
        <v>65693</v>
      </c>
      <c r="KE11" s="18">
        <v>52029</v>
      </c>
      <c r="KF11" s="18">
        <v>39627</v>
      </c>
      <c r="KG11" s="18">
        <v>45130</v>
      </c>
      <c r="KH11" s="18">
        <v>75955</v>
      </c>
      <c r="KI11" s="18">
        <v>81707</v>
      </c>
      <c r="KJ11" s="18"/>
      <c r="KK11" s="18"/>
      <c r="KL11" s="48"/>
      <c r="KM11" s="48"/>
      <c r="KN11" s="18">
        <f>+SUM(KB11:KM11)</f>
        <v>465682</v>
      </c>
    </row>
    <row r="12" spans="1:300" ht="15" customHeight="1">
      <c r="A12" s="19" t="s">
        <v>86</v>
      </c>
      <c r="B12" s="20">
        <f>SUM(B9:B11)</f>
        <v>309086</v>
      </c>
      <c r="C12" s="20">
        <f t="shared" ref="C12:BN12" si="0">SUM(C9:C11)</f>
        <v>324072</v>
      </c>
      <c r="D12" s="20">
        <f t="shared" si="0"/>
        <v>378886</v>
      </c>
      <c r="E12" s="20">
        <f t="shared" si="0"/>
        <v>346842</v>
      </c>
      <c r="F12" s="20">
        <f t="shared" si="0"/>
        <v>334124</v>
      </c>
      <c r="G12" s="20">
        <f t="shared" si="0"/>
        <v>344182</v>
      </c>
      <c r="H12" s="20">
        <f t="shared" si="0"/>
        <v>406153</v>
      </c>
      <c r="I12" s="20">
        <f t="shared" si="0"/>
        <v>402014</v>
      </c>
      <c r="J12" s="20">
        <f t="shared" si="0"/>
        <v>326256</v>
      </c>
      <c r="K12" s="20">
        <f t="shared" si="0"/>
        <v>325332</v>
      </c>
      <c r="L12" s="20">
        <f t="shared" si="0"/>
        <v>329718</v>
      </c>
      <c r="M12" s="20">
        <f t="shared" si="0"/>
        <v>339125</v>
      </c>
      <c r="N12" s="20">
        <f t="shared" si="0"/>
        <v>4165790</v>
      </c>
      <c r="O12" s="20">
        <f t="shared" si="0"/>
        <v>344883</v>
      </c>
      <c r="P12" s="20">
        <f t="shared" si="0"/>
        <v>322863</v>
      </c>
      <c r="Q12" s="20">
        <f t="shared" si="0"/>
        <v>368218</v>
      </c>
      <c r="R12" s="20">
        <f t="shared" si="0"/>
        <v>318646</v>
      </c>
      <c r="S12" s="20">
        <f t="shared" si="0"/>
        <v>348808</v>
      </c>
      <c r="T12" s="20">
        <f t="shared" si="0"/>
        <v>343015</v>
      </c>
      <c r="U12" s="20">
        <f t="shared" si="0"/>
        <v>401622</v>
      </c>
      <c r="V12" s="20">
        <f t="shared" si="0"/>
        <v>425854</v>
      </c>
      <c r="W12" s="20">
        <f t="shared" si="0"/>
        <v>347823</v>
      </c>
      <c r="X12" s="20">
        <f t="shared" si="0"/>
        <v>378059</v>
      </c>
      <c r="Y12" s="20">
        <f t="shared" si="0"/>
        <v>342536</v>
      </c>
      <c r="Z12" s="20">
        <f t="shared" si="0"/>
        <v>362191</v>
      </c>
      <c r="AA12" s="20">
        <f t="shared" si="0"/>
        <v>4304518</v>
      </c>
      <c r="AB12" s="20">
        <f t="shared" si="0"/>
        <v>357972</v>
      </c>
      <c r="AC12" s="20">
        <f t="shared" si="0"/>
        <v>324605</v>
      </c>
      <c r="AD12" s="20">
        <f t="shared" si="0"/>
        <v>365419</v>
      </c>
      <c r="AE12" s="20">
        <f t="shared" si="0"/>
        <v>334693</v>
      </c>
      <c r="AF12" s="20">
        <f t="shared" si="0"/>
        <v>365641</v>
      </c>
      <c r="AG12" s="20">
        <f t="shared" si="0"/>
        <v>357448</v>
      </c>
      <c r="AH12" s="20">
        <f t="shared" si="0"/>
        <v>427293</v>
      </c>
      <c r="AI12" s="20">
        <f t="shared" si="0"/>
        <v>448338</v>
      </c>
      <c r="AJ12" s="20">
        <f t="shared" si="0"/>
        <v>371061</v>
      </c>
      <c r="AK12" s="20">
        <f t="shared" si="0"/>
        <v>402762</v>
      </c>
      <c r="AL12" s="20">
        <f t="shared" si="0"/>
        <v>378953</v>
      </c>
      <c r="AM12" s="20">
        <f t="shared" si="0"/>
        <v>395546</v>
      </c>
      <c r="AN12" s="20">
        <f t="shared" si="0"/>
        <v>4529731</v>
      </c>
      <c r="AO12" s="20">
        <f t="shared" si="0"/>
        <v>397668</v>
      </c>
      <c r="AP12" s="20">
        <f t="shared" si="0"/>
        <v>395134</v>
      </c>
      <c r="AQ12" s="20">
        <f t="shared" si="0"/>
        <v>420071</v>
      </c>
      <c r="AR12" s="20">
        <f t="shared" si="0"/>
        <v>401563</v>
      </c>
      <c r="AS12" s="20">
        <f t="shared" si="0"/>
        <v>402674</v>
      </c>
      <c r="AT12" s="20">
        <f t="shared" si="0"/>
        <v>403758</v>
      </c>
      <c r="AU12" s="20">
        <f t="shared" si="0"/>
        <v>469622</v>
      </c>
      <c r="AV12" s="20">
        <f t="shared" si="0"/>
        <v>488640</v>
      </c>
      <c r="AW12" s="20">
        <f t="shared" si="0"/>
        <v>408155</v>
      </c>
      <c r="AX12" s="20">
        <f t="shared" si="0"/>
        <v>445321.00000000006</v>
      </c>
      <c r="AY12" s="20">
        <f t="shared" si="0"/>
        <v>407784</v>
      </c>
      <c r="AZ12" s="20">
        <f t="shared" si="0"/>
        <v>426070</v>
      </c>
      <c r="BA12" s="20">
        <f t="shared" si="0"/>
        <v>5066460</v>
      </c>
      <c r="BB12" s="20">
        <f t="shared" si="0"/>
        <v>447964</v>
      </c>
      <c r="BC12" s="20">
        <f t="shared" si="0"/>
        <v>414340</v>
      </c>
      <c r="BD12" s="20">
        <f t="shared" si="0"/>
        <v>478879.84860557772</v>
      </c>
      <c r="BE12" s="20">
        <f t="shared" si="0"/>
        <v>427532</v>
      </c>
      <c r="BF12" s="20">
        <f t="shared" si="0"/>
        <v>448213</v>
      </c>
      <c r="BG12" s="20">
        <f t="shared" si="0"/>
        <v>450396</v>
      </c>
      <c r="BH12" s="20">
        <f t="shared" si="0"/>
        <v>558470</v>
      </c>
      <c r="BI12" s="20">
        <f t="shared" si="0"/>
        <v>562304</v>
      </c>
      <c r="BJ12" s="20">
        <f t="shared" si="0"/>
        <v>475425.43928016443</v>
      </c>
      <c r="BK12" s="20">
        <f t="shared" si="0"/>
        <v>489521</v>
      </c>
      <c r="BL12" s="20">
        <f t="shared" si="0"/>
        <v>450814</v>
      </c>
      <c r="BM12" s="20">
        <f t="shared" si="0"/>
        <v>448780</v>
      </c>
      <c r="BN12" s="20">
        <f t="shared" si="0"/>
        <v>5652639.2878857423</v>
      </c>
      <c r="BO12" s="20">
        <f t="shared" ref="BO12:DZ12" si="1">SUM(BO9:BO11)</f>
        <v>467135</v>
      </c>
      <c r="BP12" s="20">
        <f t="shared" si="1"/>
        <v>432847</v>
      </c>
      <c r="BQ12" s="20">
        <f t="shared" si="1"/>
        <v>490679</v>
      </c>
      <c r="BR12" s="20">
        <f t="shared" si="1"/>
        <v>465619</v>
      </c>
      <c r="BS12" s="20">
        <f t="shared" si="1"/>
        <v>465473</v>
      </c>
      <c r="BT12" s="20">
        <f t="shared" si="1"/>
        <v>468107</v>
      </c>
      <c r="BU12" s="20">
        <f t="shared" si="1"/>
        <v>563310</v>
      </c>
      <c r="BV12" s="20">
        <f t="shared" si="1"/>
        <v>577108</v>
      </c>
      <c r="BW12" s="20">
        <f t="shared" si="1"/>
        <v>511968</v>
      </c>
      <c r="BX12" s="20">
        <f t="shared" si="1"/>
        <v>564578</v>
      </c>
      <c r="BY12" s="20">
        <f t="shared" si="1"/>
        <v>509592</v>
      </c>
      <c r="BZ12" s="20">
        <f t="shared" si="1"/>
        <v>522505.71699921216</v>
      </c>
      <c r="CA12" s="20">
        <f t="shared" si="1"/>
        <v>6038921.7169992123</v>
      </c>
      <c r="CB12" s="20">
        <f t="shared" si="1"/>
        <v>551152</v>
      </c>
      <c r="CC12" s="20">
        <f t="shared" si="1"/>
        <v>539138</v>
      </c>
      <c r="CD12" s="20">
        <f t="shared" si="1"/>
        <v>611342</v>
      </c>
      <c r="CE12" s="20">
        <f t="shared" si="1"/>
        <v>571197</v>
      </c>
      <c r="CF12" s="20">
        <f t="shared" si="1"/>
        <v>603706</v>
      </c>
      <c r="CG12" s="20">
        <f t="shared" si="1"/>
        <v>601099</v>
      </c>
      <c r="CH12" s="20">
        <f t="shared" si="1"/>
        <v>717576</v>
      </c>
      <c r="CI12" s="20">
        <f t="shared" si="1"/>
        <v>728694</v>
      </c>
      <c r="CJ12" s="20">
        <f t="shared" si="1"/>
        <v>649152</v>
      </c>
      <c r="CK12" s="20">
        <f t="shared" si="1"/>
        <v>680632</v>
      </c>
      <c r="CL12" s="20">
        <f t="shared" si="1"/>
        <v>647757</v>
      </c>
      <c r="CM12" s="20">
        <f t="shared" si="1"/>
        <v>657669</v>
      </c>
      <c r="CN12" s="20">
        <f t="shared" si="1"/>
        <v>7559114</v>
      </c>
      <c r="CO12" s="20">
        <f t="shared" si="1"/>
        <v>667173</v>
      </c>
      <c r="CP12" s="20">
        <f t="shared" si="1"/>
        <v>648824</v>
      </c>
      <c r="CQ12" s="20">
        <f t="shared" si="1"/>
        <v>696201</v>
      </c>
      <c r="CR12" s="20">
        <f t="shared" si="1"/>
        <v>625459</v>
      </c>
      <c r="CS12" s="20">
        <f t="shared" si="1"/>
        <v>671917</v>
      </c>
      <c r="CT12" s="20">
        <f t="shared" si="1"/>
        <v>656574</v>
      </c>
      <c r="CU12" s="20">
        <f t="shared" si="1"/>
        <v>758508</v>
      </c>
      <c r="CV12" s="20">
        <f t="shared" si="1"/>
        <v>777909</v>
      </c>
      <c r="CW12" s="20">
        <f t="shared" si="1"/>
        <v>681031</v>
      </c>
      <c r="CX12" s="20">
        <f t="shared" si="1"/>
        <v>721809</v>
      </c>
      <c r="CY12" s="20">
        <f t="shared" si="1"/>
        <v>668396</v>
      </c>
      <c r="CZ12" s="20">
        <f t="shared" si="1"/>
        <v>698781</v>
      </c>
      <c r="DA12" s="20">
        <f t="shared" si="1"/>
        <v>8272582</v>
      </c>
      <c r="DB12" s="20">
        <f t="shared" si="1"/>
        <v>728324</v>
      </c>
      <c r="DC12" s="20">
        <f t="shared" si="1"/>
        <v>679593</v>
      </c>
      <c r="DD12" s="20">
        <f t="shared" si="1"/>
        <v>709494</v>
      </c>
      <c r="DE12" s="20">
        <f t="shared" si="1"/>
        <v>704066</v>
      </c>
      <c r="DF12" s="20">
        <f t="shared" si="1"/>
        <v>703322</v>
      </c>
      <c r="DG12" s="20">
        <f t="shared" si="1"/>
        <v>687337</v>
      </c>
      <c r="DH12" s="20">
        <f t="shared" si="1"/>
        <v>759806</v>
      </c>
      <c r="DI12" s="20">
        <f t="shared" si="1"/>
        <v>783001</v>
      </c>
      <c r="DJ12" s="20">
        <f t="shared" si="1"/>
        <v>715740</v>
      </c>
      <c r="DK12" s="20">
        <f t="shared" si="1"/>
        <v>771969</v>
      </c>
      <c r="DL12" s="20">
        <f t="shared" si="1"/>
        <v>762468</v>
      </c>
      <c r="DM12" s="20">
        <f t="shared" si="1"/>
        <v>748777</v>
      </c>
      <c r="DN12" s="20">
        <f t="shared" si="1"/>
        <v>8753897</v>
      </c>
      <c r="DO12" s="20">
        <f t="shared" si="1"/>
        <v>818176</v>
      </c>
      <c r="DP12" s="20">
        <f t="shared" si="1"/>
        <v>740505</v>
      </c>
      <c r="DQ12" s="20">
        <f t="shared" si="1"/>
        <v>780386</v>
      </c>
      <c r="DR12" s="20">
        <f t="shared" si="1"/>
        <v>738004</v>
      </c>
      <c r="DS12" s="20">
        <f t="shared" si="1"/>
        <v>839040</v>
      </c>
      <c r="DT12" s="20">
        <f t="shared" si="1"/>
        <v>819707</v>
      </c>
      <c r="DU12" s="20">
        <f t="shared" si="1"/>
        <v>923381</v>
      </c>
      <c r="DV12" s="20">
        <f t="shared" si="1"/>
        <v>969567</v>
      </c>
      <c r="DW12" s="20">
        <f t="shared" si="1"/>
        <v>858305</v>
      </c>
      <c r="DX12" s="20">
        <f t="shared" si="1"/>
        <v>967808</v>
      </c>
      <c r="DY12" s="20">
        <f t="shared" si="1"/>
        <v>895333</v>
      </c>
      <c r="DZ12" s="20">
        <f t="shared" si="1"/>
        <v>912926</v>
      </c>
      <c r="EA12" s="20">
        <f t="shared" ref="EA12:GA12" si="2">SUM(EA9:EA11)</f>
        <v>10263138</v>
      </c>
      <c r="EB12" s="20">
        <f t="shared" si="2"/>
        <v>978938</v>
      </c>
      <c r="EC12" s="20">
        <f t="shared" si="2"/>
        <v>905398</v>
      </c>
      <c r="ED12" s="20">
        <f t="shared" si="2"/>
        <v>947799</v>
      </c>
      <c r="EE12" s="20">
        <f t="shared" si="2"/>
        <v>903032</v>
      </c>
      <c r="EF12" s="20">
        <f t="shared" si="2"/>
        <v>971875</v>
      </c>
      <c r="EG12" s="20">
        <f t="shared" si="2"/>
        <v>929917</v>
      </c>
      <c r="EH12" s="20">
        <f t="shared" si="2"/>
        <v>1099397</v>
      </c>
      <c r="EI12" s="20">
        <f t="shared" si="2"/>
        <v>1105585</v>
      </c>
      <c r="EJ12" s="20">
        <f t="shared" si="2"/>
        <v>960002</v>
      </c>
      <c r="EK12" s="20">
        <f t="shared" si="2"/>
        <v>1040227</v>
      </c>
      <c r="EL12" s="20">
        <f t="shared" si="2"/>
        <v>964982</v>
      </c>
      <c r="EM12" s="20">
        <f t="shared" si="2"/>
        <v>988711</v>
      </c>
      <c r="EN12" s="20">
        <f t="shared" si="2"/>
        <v>11795863</v>
      </c>
      <c r="EO12" s="20">
        <f t="shared" si="2"/>
        <v>1048844</v>
      </c>
      <c r="EP12" s="20">
        <f t="shared" si="2"/>
        <v>1036223</v>
      </c>
      <c r="EQ12" s="20">
        <f t="shared" si="2"/>
        <v>1068959</v>
      </c>
      <c r="ER12" s="20">
        <f t="shared" si="2"/>
        <v>1032711</v>
      </c>
      <c r="ES12" s="20">
        <f t="shared" si="2"/>
        <v>1082891</v>
      </c>
      <c r="ET12" s="20">
        <f t="shared" si="2"/>
        <v>1055016</v>
      </c>
      <c r="EU12" s="20">
        <f t="shared" si="2"/>
        <v>1187106</v>
      </c>
      <c r="EV12" s="20">
        <f t="shared" si="2"/>
        <v>1218172</v>
      </c>
      <c r="EW12" s="20">
        <f t="shared" si="2"/>
        <v>1115945</v>
      </c>
      <c r="EX12" s="20">
        <f t="shared" si="2"/>
        <v>1211972</v>
      </c>
      <c r="EY12" s="20">
        <f t="shared" si="2"/>
        <v>1125242</v>
      </c>
      <c r="EZ12" s="20">
        <f t="shared" si="2"/>
        <v>1147209</v>
      </c>
      <c r="FA12" s="20">
        <f t="shared" si="2"/>
        <v>13330290</v>
      </c>
      <c r="FB12" s="20">
        <f t="shared" si="2"/>
        <v>1195598</v>
      </c>
      <c r="FC12" s="20">
        <f t="shared" si="2"/>
        <v>1155633</v>
      </c>
      <c r="FD12" s="20">
        <f t="shared" si="2"/>
        <v>1200662</v>
      </c>
      <c r="FE12" s="20">
        <f t="shared" si="2"/>
        <v>1128093</v>
      </c>
      <c r="FF12" s="20">
        <f t="shared" si="2"/>
        <v>1242485</v>
      </c>
      <c r="FG12" s="20">
        <f t="shared" si="2"/>
        <v>1197308</v>
      </c>
      <c r="FH12" s="20">
        <f t="shared" si="2"/>
        <v>1318990</v>
      </c>
      <c r="FI12" s="20">
        <f t="shared" si="2"/>
        <v>1365205</v>
      </c>
      <c r="FJ12" s="20">
        <f t="shared" si="2"/>
        <v>1246086</v>
      </c>
      <c r="FK12" s="20">
        <f t="shared" si="2"/>
        <v>1364802</v>
      </c>
      <c r="FL12" s="20">
        <f t="shared" si="2"/>
        <v>1242991</v>
      </c>
      <c r="FM12" s="20">
        <f t="shared" si="2"/>
        <v>1253674</v>
      </c>
      <c r="FN12" s="20">
        <f t="shared" si="2"/>
        <v>14911527</v>
      </c>
      <c r="FO12" s="20">
        <f t="shared" si="2"/>
        <v>1261192</v>
      </c>
      <c r="FP12" s="20">
        <f t="shared" si="2"/>
        <v>1195882</v>
      </c>
      <c r="FQ12" s="20">
        <f t="shared" si="2"/>
        <v>1248934</v>
      </c>
      <c r="FR12" s="20">
        <f t="shared" si="2"/>
        <v>1190109</v>
      </c>
      <c r="FS12" s="20">
        <f t="shared" si="2"/>
        <v>1292497</v>
      </c>
      <c r="FT12" s="20">
        <f t="shared" si="2"/>
        <v>1223951</v>
      </c>
      <c r="FU12" s="20">
        <f t="shared" si="2"/>
        <v>1370557</v>
      </c>
      <c r="FV12" s="20">
        <f t="shared" si="2"/>
        <v>1470010</v>
      </c>
      <c r="FW12" s="20">
        <f t="shared" si="2"/>
        <v>1335585</v>
      </c>
      <c r="FX12" s="20">
        <f t="shared" si="2"/>
        <v>1425547</v>
      </c>
      <c r="FY12" s="20">
        <f t="shared" si="2"/>
        <v>1323746</v>
      </c>
      <c r="FZ12" s="20">
        <f t="shared" si="2"/>
        <v>1321056</v>
      </c>
      <c r="GA12" s="20">
        <f t="shared" si="2"/>
        <v>15659066</v>
      </c>
      <c r="GB12" s="20">
        <f>SUM(GB9:GB11)</f>
        <v>1370343</v>
      </c>
      <c r="GC12" s="20">
        <f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IN12" si="3">SUM(GG9:GG11)</f>
        <v>1325476</v>
      </c>
      <c r="GH12" s="20">
        <f t="shared" si="3"/>
        <v>1508732</v>
      </c>
      <c r="GI12" s="20">
        <f t="shared" si="3"/>
        <v>1600405</v>
      </c>
      <c r="GJ12" s="20">
        <f t="shared" si="3"/>
        <v>1455468</v>
      </c>
      <c r="GK12" s="20">
        <f t="shared" si="3"/>
        <v>1582070</v>
      </c>
      <c r="GL12" s="20">
        <f t="shared" si="3"/>
        <v>1429355</v>
      </c>
      <c r="GM12" s="20">
        <f t="shared" si="3"/>
        <v>1479147</v>
      </c>
      <c r="GN12" s="20">
        <f t="shared" si="3"/>
        <v>17112536</v>
      </c>
      <c r="GO12" s="20">
        <f t="shared" si="3"/>
        <v>1504131</v>
      </c>
      <c r="GP12" s="20">
        <f t="shared" si="3"/>
        <v>1472722.2422096776</v>
      </c>
      <c r="GQ12" s="20">
        <f t="shared" si="3"/>
        <v>1502417.159417425</v>
      </c>
      <c r="GR12" s="20">
        <f t="shared" si="3"/>
        <v>1384937</v>
      </c>
      <c r="GS12" s="20">
        <f t="shared" si="3"/>
        <v>1598388</v>
      </c>
      <c r="GT12" s="20">
        <f t="shared" si="3"/>
        <v>1498094.5334754889</v>
      </c>
      <c r="GU12" s="20">
        <f t="shared" si="3"/>
        <v>1716946</v>
      </c>
      <c r="GV12" s="20">
        <f t="shared" si="3"/>
        <v>1753808</v>
      </c>
      <c r="GW12" s="20">
        <f t="shared" si="3"/>
        <v>1582138</v>
      </c>
      <c r="GX12" s="20">
        <f t="shared" si="3"/>
        <v>1701328.7445599057</v>
      </c>
      <c r="GY12" s="20">
        <f t="shared" si="3"/>
        <v>1547413</v>
      </c>
      <c r="GZ12" s="20">
        <f t="shared" si="3"/>
        <v>1580810.6311948623</v>
      </c>
      <c r="HA12" s="20">
        <f t="shared" si="3"/>
        <v>18843134.310857359</v>
      </c>
      <c r="HB12" s="20">
        <f t="shared" si="3"/>
        <v>1669617</v>
      </c>
      <c r="HC12" s="20">
        <f t="shared" si="3"/>
        <v>1558629</v>
      </c>
      <c r="HD12" s="20">
        <f t="shared" si="3"/>
        <v>1597700</v>
      </c>
      <c r="HE12" s="20">
        <f t="shared" si="3"/>
        <v>1560105</v>
      </c>
      <c r="HF12" s="20">
        <f t="shared" si="3"/>
        <v>1667164</v>
      </c>
      <c r="HG12" s="20">
        <f t="shared" si="3"/>
        <v>1631426</v>
      </c>
      <c r="HH12" s="20">
        <f t="shared" si="3"/>
        <v>1894644</v>
      </c>
      <c r="HI12" s="20">
        <f t="shared" si="3"/>
        <v>1933826</v>
      </c>
      <c r="HJ12" s="20">
        <f t="shared" si="3"/>
        <v>1746219</v>
      </c>
      <c r="HK12" s="20">
        <f t="shared" si="3"/>
        <v>1869633</v>
      </c>
      <c r="HL12" s="20">
        <f t="shared" si="3"/>
        <v>1696323</v>
      </c>
      <c r="HM12" s="20">
        <f t="shared" si="3"/>
        <v>1782794.1328331949</v>
      </c>
      <c r="HN12" s="20">
        <f t="shared" si="3"/>
        <v>20608080.132833198</v>
      </c>
      <c r="HO12" s="20">
        <f t="shared" si="3"/>
        <v>1830475</v>
      </c>
      <c r="HP12" s="20">
        <f t="shared" si="3"/>
        <v>1711525</v>
      </c>
      <c r="HQ12" s="20">
        <f t="shared" si="3"/>
        <v>1777153</v>
      </c>
      <c r="HR12" s="20">
        <f t="shared" si="3"/>
        <v>1705465</v>
      </c>
      <c r="HS12" s="20">
        <f t="shared" si="3"/>
        <v>1858202</v>
      </c>
      <c r="HT12" s="20">
        <f t="shared" si="3"/>
        <v>1755735</v>
      </c>
      <c r="HU12" s="20">
        <f t="shared" si="3"/>
        <v>1996015</v>
      </c>
      <c r="HV12" s="20">
        <f t="shared" si="3"/>
        <v>2044403</v>
      </c>
      <c r="HW12" s="20">
        <f t="shared" si="3"/>
        <v>1850008</v>
      </c>
      <c r="HX12" s="20">
        <f t="shared" si="3"/>
        <v>1929006</v>
      </c>
      <c r="HY12" s="20">
        <f t="shared" si="3"/>
        <v>1808974</v>
      </c>
      <c r="HZ12" s="20">
        <f t="shared" si="3"/>
        <v>1860568</v>
      </c>
      <c r="IA12" s="20">
        <f t="shared" si="3"/>
        <v>22127529</v>
      </c>
      <c r="IB12" s="20">
        <f t="shared" si="3"/>
        <v>1911310</v>
      </c>
      <c r="IC12" s="20">
        <f t="shared" si="3"/>
        <v>1784584</v>
      </c>
      <c r="ID12" s="20">
        <f t="shared" si="3"/>
        <v>1845266</v>
      </c>
      <c r="IE12" s="20">
        <f t="shared" si="3"/>
        <v>1837146</v>
      </c>
      <c r="IF12" s="20">
        <f t="shared" si="3"/>
        <v>2022175</v>
      </c>
      <c r="IG12" s="20">
        <f t="shared" si="3"/>
        <v>1915481</v>
      </c>
      <c r="IH12" s="20">
        <f t="shared" si="3"/>
        <v>2127131</v>
      </c>
      <c r="II12" s="20">
        <f t="shared" si="3"/>
        <v>2202498</v>
      </c>
      <c r="IJ12" s="20">
        <f t="shared" si="3"/>
        <v>2002336</v>
      </c>
      <c r="IK12" s="20">
        <f t="shared" si="3"/>
        <v>2010738</v>
      </c>
      <c r="IL12" s="20">
        <f t="shared" si="3"/>
        <v>1958694</v>
      </c>
      <c r="IM12" s="20">
        <f t="shared" si="3"/>
        <v>2004677</v>
      </c>
      <c r="IN12" s="20">
        <f t="shared" si="3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KN12" si="4">SUM(IR9:IR11)</f>
        <v>1134</v>
      </c>
      <c r="IS12" s="20">
        <f t="shared" si="4"/>
        <v>2110</v>
      </c>
      <c r="IT12" s="20">
        <f t="shared" si="4"/>
        <v>2395</v>
      </c>
      <c r="IU12" s="20">
        <f t="shared" si="4"/>
        <v>71872</v>
      </c>
      <c r="IV12" s="20">
        <f t="shared" si="4"/>
        <v>103387</v>
      </c>
      <c r="IW12" s="20">
        <f t="shared" si="4"/>
        <v>160896</v>
      </c>
      <c r="IX12" s="20">
        <f t="shared" si="4"/>
        <v>345786</v>
      </c>
      <c r="IY12" s="20">
        <f t="shared" si="4"/>
        <v>535621</v>
      </c>
      <c r="IZ12" s="20">
        <f t="shared" si="4"/>
        <v>792388</v>
      </c>
      <c r="JA12" s="20">
        <f>+SUM(IO12:IZ12)</f>
        <v>7043602</v>
      </c>
      <c r="JB12" s="20">
        <f t="shared" si="4"/>
        <v>771025</v>
      </c>
      <c r="JC12" s="20">
        <f t="shared" si="4"/>
        <v>319450</v>
      </c>
      <c r="JD12" s="20">
        <f t="shared" si="4"/>
        <v>525309</v>
      </c>
      <c r="JE12" s="20">
        <f t="shared" si="4"/>
        <v>546258</v>
      </c>
      <c r="JF12" s="20">
        <f t="shared" si="4"/>
        <v>741651</v>
      </c>
      <c r="JG12" s="20">
        <f t="shared" si="4"/>
        <v>809358</v>
      </c>
      <c r="JH12" s="20">
        <f t="shared" si="4"/>
        <v>1014154</v>
      </c>
      <c r="JI12" s="20">
        <f t="shared" si="4"/>
        <v>1137443</v>
      </c>
      <c r="JJ12" s="20">
        <f t="shared" si="4"/>
        <v>1092108</v>
      </c>
      <c r="JK12" s="20">
        <f t="shared" si="4"/>
        <v>1207705</v>
      </c>
      <c r="JL12" s="20">
        <f t="shared" si="4"/>
        <v>1281453</v>
      </c>
      <c r="JM12" s="20">
        <f t="shared" si="4"/>
        <v>1349369</v>
      </c>
      <c r="JN12" s="20">
        <f t="shared" si="4"/>
        <v>10795283</v>
      </c>
      <c r="JO12" s="20">
        <f t="shared" si="4"/>
        <v>1278798</v>
      </c>
      <c r="JP12" s="20">
        <f t="shared" si="4"/>
        <v>1228669</v>
      </c>
      <c r="JQ12" s="20">
        <f t="shared" si="4"/>
        <v>1367388</v>
      </c>
      <c r="JR12" s="20">
        <f t="shared" si="4"/>
        <v>1373355</v>
      </c>
      <c r="JS12" s="20">
        <f t="shared" si="4"/>
        <v>1481062</v>
      </c>
      <c r="JT12" s="20">
        <f t="shared" si="4"/>
        <v>1467670</v>
      </c>
      <c r="JU12" s="20">
        <f t="shared" si="4"/>
        <v>1693598</v>
      </c>
      <c r="JV12" s="20">
        <f t="shared" si="4"/>
        <v>1812174</v>
      </c>
      <c r="JW12" s="20">
        <f t="shared" si="4"/>
        <v>1672249</v>
      </c>
      <c r="JX12" s="20">
        <f t="shared" si="4"/>
        <v>1832443</v>
      </c>
      <c r="JY12" s="20">
        <f t="shared" si="4"/>
        <v>1688491</v>
      </c>
      <c r="JZ12" s="20">
        <f t="shared" si="4"/>
        <v>1727205</v>
      </c>
      <c r="KA12" s="20">
        <f>SUM(KA9:KA11)</f>
        <v>18623102</v>
      </c>
      <c r="KB12" s="20">
        <f t="shared" si="4"/>
        <v>1623370</v>
      </c>
      <c r="KC12" s="20">
        <f t="shared" si="4"/>
        <v>1503808</v>
      </c>
      <c r="KD12" s="20">
        <f t="shared" si="4"/>
        <v>1603049</v>
      </c>
      <c r="KE12" s="20">
        <f t="shared" si="4"/>
        <v>1563265</v>
      </c>
      <c r="KF12" s="20">
        <f t="shared" si="4"/>
        <v>1703763</v>
      </c>
      <c r="KG12" s="20">
        <f t="shared" si="4"/>
        <v>1667210</v>
      </c>
      <c r="KH12" s="20">
        <f t="shared" si="4"/>
        <v>1920022</v>
      </c>
      <c r="KI12" s="20">
        <f t="shared" si="4"/>
        <v>2001975</v>
      </c>
      <c r="KJ12" s="20">
        <f t="shared" si="4"/>
        <v>0</v>
      </c>
      <c r="KK12" s="20">
        <f t="shared" si="4"/>
        <v>0</v>
      </c>
      <c r="KL12" s="20">
        <f t="shared" si="4"/>
        <v>0</v>
      </c>
      <c r="KM12" s="20">
        <f t="shared" si="4"/>
        <v>0</v>
      </c>
      <c r="KN12" s="20">
        <f t="shared" si="4"/>
        <v>13586462</v>
      </c>
    </row>
    <row r="14" spans="1:300" ht="1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 customHeight="1">
      <c r="A16" s="75" t="s">
        <v>45</v>
      </c>
      <c r="B16" s="74">
        <v>2001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2" t="s">
        <v>46</v>
      </c>
      <c r="O16" s="74">
        <v>2002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2" t="s">
        <v>47</v>
      </c>
      <c r="AB16" s="74">
        <v>2003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2" t="s">
        <v>48</v>
      </c>
      <c r="AO16" s="74">
        <v>2004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2" t="s">
        <v>49</v>
      </c>
      <c r="BB16" s="74">
        <v>2005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2" t="s">
        <v>50</v>
      </c>
      <c r="BO16" s="74">
        <v>2006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2" t="s">
        <v>51</v>
      </c>
      <c r="CB16" s="74">
        <v>2007</v>
      </c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2" t="s">
        <v>52</v>
      </c>
      <c r="CO16" s="74">
        <v>2008</v>
      </c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2" t="s">
        <v>53</v>
      </c>
      <c r="DB16" s="74">
        <v>2009</v>
      </c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2" t="s">
        <v>54</v>
      </c>
      <c r="DO16" s="74">
        <v>2010</v>
      </c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2" t="s">
        <v>55</v>
      </c>
      <c r="EB16" s="74">
        <v>2011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2" t="s">
        <v>56</v>
      </c>
      <c r="EO16" s="74">
        <v>2012</v>
      </c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2" t="s">
        <v>57</v>
      </c>
      <c r="FB16" s="74">
        <v>2013</v>
      </c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2" t="s">
        <v>58</v>
      </c>
      <c r="FO16" s="74">
        <v>2014</v>
      </c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2" t="s">
        <v>59</v>
      </c>
      <c r="GB16" s="74">
        <v>2015</v>
      </c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2" t="s">
        <v>60</v>
      </c>
      <c r="GO16" s="74">
        <v>2016</v>
      </c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7" t="s">
        <v>61</v>
      </c>
      <c r="HB16" s="74">
        <v>2017</v>
      </c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7" t="s">
        <v>62</v>
      </c>
      <c r="HO16" s="74">
        <v>2018</v>
      </c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7" t="s">
        <v>63</v>
      </c>
      <c r="IB16" s="74">
        <v>2019</v>
      </c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7" t="s">
        <v>64</v>
      </c>
      <c r="IO16" s="74">
        <v>2020</v>
      </c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7" t="s">
        <v>65</v>
      </c>
      <c r="JB16" s="74">
        <v>2021</v>
      </c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7" t="s">
        <v>66</v>
      </c>
      <c r="JO16" s="74">
        <v>2022</v>
      </c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7" t="s">
        <v>67</v>
      </c>
      <c r="KB16" s="74">
        <f>KB7</f>
        <v>2023</v>
      </c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7" t="s">
        <v>68</v>
      </c>
    </row>
    <row r="17" spans="1:300" ht="15">
      <c r="A17" s="76"/>
      <c r="B17" s="16" t="s">
        <v>69</v>
      </c>
      <c r="C17" s="16" t="s">
        <v>70</v>
      </c>
      <c r="D17" s="16" t="s">
        <v>71</v>
      </c>
      <c r="E17" s="16" t="s">
        <v>72</v>
      </c>
      <c r="F17" s="16" t="s">
        <v>73</v>
      </c>
      <c r="G17" s="16" t="s">
        <v>74</v>
      </c>
      <c r="H17" s="16" t="s">
        <v>75</v>
      </c>
      <c r="I17" s="16" t="s">
        <v>76</v>
      </c>
      <c r="J17" s="16" t="s">
        <v>77</v>
      </c>
      <c r="K17" s="16" t="s">
        <v>78</v>
      </c>
      <c r="L17" s="16" t="s">
        <v>79</v>
      </c>
      <c r="M17" s="16" t="s">
        <v>80</v>
      </c>
      <c r="N17" s="73"/>
      <c r="O17" s="16" t="s">
        <v>69</v>
      </c>
      <c r="P17" s="16" t="s">
        <v>70</v>
      </c>
      <c r="Q17" s="16" t="s">
        <v>71</v>
      </c>
      <c r="R17" s="16" t="s">
        <v>72</v>
      </c>
      <c r="S17" s="16" t="s">
        <v>73</v>
      </c>
      <c r="T17" s="16" t="s">
        <v>74</v>
      </c>
      <c r="U17" s="16" t="s">
        <v>75</v>
      </c>
      <c r="V17" s="16" t="s">
        <v>76</v>
      </c>
      <c r="W17" s="16" t="s">
        <v>77</v>
      </c>
      <c r="X17" s="16" t="s">
        <v>78</v>
      </c>
      <c r="Y17" s="16" t="s">
        <v>79</v>
      </c>
      <c r="Z17" s="16" t="s">
        <v>80</v>
      </c>
      <c r="AA17" s="73"/>
      <c r="AB17" s="16" t="s">
        <v>69</v>
      </c>
      <c r="AC17" s="16" t="s">
        <v>70</v>
      </c>
      <c r="AD17" s="16" t="s">
        <v>71</v>
      </c>
      <c r="AE17" s="16" t="s">
        <v>72</v>
      </c>
      <c r="AF17" s="16" t="s">
        <v>73</v>
      </c>
      <c r="AG17" s="16" t="s">
        <v>74</v>
      </c>
      <c r="AH17" s="16" t="s">
        <v>75</v>
      </c>
      <c r="AI17" s="16" t="s">
        <v>76</v>
      </c>
      <c r="AJ17" s="16" t="s">
        <v>77</v>
      </c>
      <c r="AK17" s="16" t="s">
        <v>78</v>
      </c>
      <c r="AL17" s="16" t="s">
        <v>79</v>
      </c>
      <c r="AM17" s="16" t="s">
        <v>80</v>
      </c>
      <c r="AN17" s="73"/>
      <c r="AO17" s="16" t="s">
        <v>69</v>
      </c>
      <c r="AP17" s="16" t="s">
        <v>70</v>
      </c>
      <c r="AQ17" s="16" t="s">
        <v>71</v>
      </c>
      <c r="AR17" s="16" t="s">
        <v>72</v>
      </c>
      <c r="AS17" s="16" t="s">
        <v>73</v>
      </c>
      <c r="AT17" s="16" t="s">
        <v>74</v>
      </c>
      <c r="AU17" s="16" t="s">
        <v>75</v>
      </c>
      <c r="AV17" s="16" t="s">
        <v>76</v>
      </c>
      <c r="AW17" s="16" t="s">
        <v>77</v>
      </c>
      <c r="AX17" s="16" t="s">
        <v>78</v>
      </c>
      <c r="AY17" s="16" t="s">
        <v>79</v>
      </c>
      <c r="AZ17" s="16" t="s">
        <v>80</v>
      </c>
      <c r="BA17" s="73"/>
      <c r="BB17" s="16" t="s">
        <v>69</v>
      </c>
      <c r="BC17" s="16" t="s">
        <v>70</v>
      </c>
      <c r="BD17" s="16" t="s">
        <v>71</v>
      </c>
      <c r="BE17" s="16" t="s">
        <v>72</v>
      </c>
      <c r="BF17" s="16" t="s">
        <v>73</v>
      </c>
      <c r="BG17" s="16" t="s">
        <v>74</v>
      </c>
      <c r="BH17" s="16" t="s">
        <v>75</v>
      </c>
      <c r="BI17" s="16" t="s">
        <v>76</v>
      </c>
      <c r="BJ17" s="16" t="s">
        <v>77</v>
      </c>
      <c r="BK17" s="16" t="s">
        <v>78</v>
      </c>
      <c r="BL17" s="16" t="s">
        <v>79</v>
      </c>
      <c r="BM17" s="16" t="s">
        <v>80</v>
      </c>
      <c r="BN17" s="73"/>
      <c r="BO17" s="16" t="s">
        <v>69</v>
      </c>
      <c r="BP17" s="16" t="s">
        <v>70</v>
      </c>
      <c r="BQ17" s="16" t="s">
        <v>71</v>
      </c>
      <c r="BR17" s="16" t="s">
        <v>72</v>
      </c>
      <c r="BS17" s="16" t="s">
        <v>73</v>
      </c>
      <c r="BT17" s="16" t="s">
        <v>74</v>
      </c>
      <c r="BU17" s="16" t="s">
        <v>75</v>
      </c>
      <c r="BV17" s="16" t="s">
        <v>76</v>
      </c>
      <c r="BW17" s="16" t="s">
        <v>77</v>
      </c>
      <c r="BX17" s="16" t="s">
        <v>78</v>
      </c>
      <c r="BY17" s="16" t="s">
        <v>79</v>
      </c>
      <c r="BZ17" s="16" t="s">
        <v>80</v>
      </c>
      <c r="CA17" s="73"/>
      <c r="CB17" s="16" t="s">
        <v>69</v>
      </c>
      <c r="CC17" s="16" t="s">
        <v>70</v>
      </c>
      <c r="CD17" s="16" t="s">
        <v>71</v>
      </c>
      <c r="CE17" s="16" t="s">
        <v>72</v>
      </c>
      <c r="CF17" s="16" t="s">
        <v>73</v>
      </c>
      <c r="CG17" s="16" t="s">
        <v>74</v>
      </c>
      <c r="CH17" s="16" t="s">
        <v>75</v>
      </c>
      <c r="CI17" s="16" t="s">
        <v>76</v>
      </c>
      <c r="CJ17" s="16" t="s">
        <v>77</v>
      </c>
      <c r="CK17" s="16" t="s">
        <v>78</v>
      </c>
      <c r="CL17" s="16" t="s">
        <v>79</v>
      </c>
      <c r="CM17" s="16" t="s">
        <v>80</v>
      </c>
      <c r="CN17" s="73"/>
      <c r="CO17" s="16" t="s">
        <v>69</v>
      </c>
      <c r="CP17" s="16" t="s">
        <v>70</v>
      </c>
      <c r="CQ17" s="16" t="s">
        <v>71</v>
      </c>
      <c r="CR17" s="16" t="s">
        <v>72</v>
      </c>
      <c r="CS17" s="16" t="s">
        <v>73</v>
      </c>
      <c r="CT17" s="16" t="s">
        <v>74</v>
      </c>
      <c r="CU17" s="16" t="s">
        <v>75</v>
      </c>
      <c r="CV17" s="16" t="s">
        <v>76</v>
      </c>
      <c r="CW17" s="16" t="s">
        <v>77</v>
      </c>
      <c r="CX17" s="16" t="s">
        <v>78</v>
      </c>
      <c r="CY17" s="16" t="s">
        <v>79</v>
      </c>
      <c r="CZ17" s="16" t="s">
        <v>80</v>
      </c>
      <c r="DA17" s="73"/>
      <c r="DB17" s="16" t="s">
        <v>69</v>
      </c>
      <c r="DC17" s="16" t="s">
        <v>70</v>
      </c>
      <c r="DD17" s="16" t="s">
        <v>71</v>
      </c>
      <c r="DE17" s="16" t="s">
        <v>72</v>
      </c>
      <c r="DF17" s="16" t="s">
        <v>73</v>
      </c>
      <c r="DG17" s="16" t="s">
        <v>74</v>
      </c>
      <c r="DH17" s="16" t="s">
        <v>75</v>
      </c>
      <c r="DI17" s="16" t="s">
        <v>76</v>
      </c>
      <c r="DJ17" s="16" t="s">
        <v>77</v>
      </c>
      <c r="DK17" s="16" t="s">
        <v>78</v>
      </c>
      <c r="DL17" s="16" t="s">
        <v>79</v>
      </c>
      <c r="DM17" s="16" t="s">
        <v>80</v>
      </c>
      <c r="DN17" s="73"/>
      <c r="DO17" s="16" t="s">
        <v>69</v>
      </c>
      <c r="DP17" s="16" t="s">
        <v>70</v>
      </c>
      <c r="DQ17" s="16" t="s">
        <v>71</v>
      </c>
      <c r="DR17" s="16" t="s">
        <v>72</v>
      </c>
      <c r="DS17" s="16" t="s">
        <v>73</v>
      </c>
      <c r="DT17" s="16" t="s">
        <v>74</v>
      </c>
      <c r="DU17" s="16" t="s">
        <v>75</v>
      </c>
      <c r="DV17" s="16" t="s">
        <v>76</v>
      </c>
      <c r="DW17" s="16" t="s">
        <v>77</v>
      </c>
      <c r="DX17" s="16" t="s">
        <v>78</v>
      </c>
      <c r="DY17" s="16" t="s">
        <v>79</v>
      </c>
      <c r="DZ17" s="16" t="s">
        <v>80</v>
      </c>
      <c r="EA17" s="73"/>
      <c r="EB17" s="16" t="s">
        <v>69</v>
      </c>
      <c r="EC17" s="16" t="s">
        <v>70</v>
      </c>
      <c r="ED17" s="16" t="s">
        <v>71</v>
      </c>
      <c r="EE17" s="16" t="s">
        <v>72</v>
      </c>
      <c r="EF17" s="16" t="s">
        <v>73</v>
      </c>
      <c r="EG17" s="16" t="s">
        <v>74</v>
      </c>
      <c r="EH17" s="16" t="s">
        <v>75</v>
      </c>
      <c r="EI17" s="16" t="s">
        <v>76</v>
      </c>
      <c r="EJ17" s="16" t="s">
        <v>77</v>
      </c>
      <c r="EK17" s="16" t="s">
        <v>78</v>
      </c>
      <c r="EL17" s="16" t="s">
        <v>79</v>
      </c>
      <c r="EM17" s="16" t="s">
        <v>80</v>
      </c>
      <c r="EN17" s="73"/>
      <c r="EO17" s="16" t="s">
        <v>69</v>
      </c>
      <c r="EP17" s="16" t="s">
        <v>70</v>
      </c>
      <c r="EQ17" s="16" t="s">
        <v>71</v>
      </c>
      <c r="ER17" s="16" t="s">
        <v>72</v>
      </c>
      <c r="ES17" s="16" t="s">
        <v>73</v>
      </c>
      <c r="ET17" s="16" t="s">
        <v>74</v>
      </c>
      <c r="EU17" s="16" t="s">
        <v>75</v>
      </c>
      <c r="EV17" s="16" t="s">
        <v>76</v>
      </c>
      <c r="EW17" s="16" t="s">
        <v>77</v>
      </c>
      <c r="EX17" s="16" t="s">
        <v>78</v>
      </c>
      <c r="EY17" s="16" t="s">
        <v>79</v>
      </c>
      <c r="EZ17" s="16" t="s">
        <v>80</v>
      </c>
      <c r="FA17" s="73"/>
      <c r="FB17" s="16" t="s">
        <v>69</v>
      </c>
      <c r="FC17" s="16" t="s">
        <v>70</v>
      </c>
      <c r="FD17" s="16" t="s">
        <v>71</v>
      </c>
      <c r="FE17" s="16" t="s">
        <v>72</v>
      </c>
      <c r="FF17" s="16" t="s">
        <v>73</v>
      </c>
      <c r="FG17" s="16" t="s">
        <v>74</v>
      </c>
      <c r="FH17" s="16" t="s">
        <v>75</v>
      </c>
      <c r="FI17" s="16" t="s">
        <v>76</v>
      </c>
      <c r="FJ17" s="16" t="s">
        <v>77</v>
      </c>
      <c r="FK17" s="16" t="s">
        <v>78</v>
      </c>
      <c r="FL17" s="16" t="s">
        <v>79</v>
      </c>
      <c r="FM17" s="16" t="s">
        <v>80</v>
      </c>
      <c r="FN17" s="73"/>
      <c r="FO17" s="16" t="s">
        <v>69</v>
      </c>
      <c r="FP17" s="16" t="s">
        <v>70</v>
      </c>
      <c r="FQ17" s="16" t="s">
        <v>71</v>
      </c>
      <c r="FR17" s="16" t="s">
        <v>72</v>
      </c>
      <c r="FS17" s="16" t="s">
        <v>73</v>
      </c>
      <c r="FT17" s="16" t="s">
        <v>74</v>
      </c>
      <c r="FU17" s="16" t="s">
        <v>75</v>
      </c>
      <c r="FV17" s="16" t="s">
        <v>76</v>
      </c>
      <c r="FW17" s="16" t="s">
        <v>77</v>
      </c>
      <c r="FX17" s="16" t="s">
        <v>78</v>
      </c>
      <c r="FY17" s="16" t="s">
        <v>79</v>
      </c>
      <c r="FZ17" s="16" t="s">
        <v>80</v>
      </c>
      <c r="GA17" s="73"/>
      <c r="GB17" s="16" t="s">
        <v>69</v>
      </c>
      <c r="GC17" s="16" t="s">
        <v>70</v>
      </c>
      <c r="GD17" s="16" t="s">
        <v>71</v>
      </c>
      <c r="GE17" s="16" t="s">
        <v>72</v>
      </c>
      <c r="GF17" s="16" t="s">
        <v>73</v>
      </c>
      <c r="GG17" s="16" t="s">
        <v>74</v>
      </c>
      <c r="GH17" s="16" t="s">
        <v>75</v>
      </c>
      <c r="GI17" s="16" t="s">
        <v>76</v>
      </c>
      <c r="GJ17" s="16" t="s">
        <v>77</v>
      </c>
      <c r="GK17" s="16" t="s">
        <v>78</v>
      </c>
      <c r="GL17" s="16" t="s">
        <v>79</v>
      </c>
      <c r="GM17" s="16" t="s">
        <v>80</v>
      </c>
      <c r="GN17" s="73"/>
      <c r="GO17" s="16" t="s">
        <v>69</v>
      </c>
      <c r="GP17" s="16" t="s">
        <v>70</v>
      </c>
      <c r="GQ17" s="16" t="s">
        <v>71</v>
      </c>
      <c r="GR17" s="16" t="s">
        <v>72</v>
      </c>
      <c r="GS17" s="16" t="s">
        <v>73</v>
      </c>
      <c r="GT17" s="16" t="s">
        <v>74</v>
      </c>
      <c r="GU17" s="16" t="s">
        <v>75</v>
      </c>
      <c r="GV17" s="16" t="s">
        <v>76</v>
      </c>
      <c r="GW17" s="16" t="s">
        <v>77</v>
      </c>
      <c r="GX17" s="16" t="s">
        <v>78</v>
      </c>
      <c r="GY17" s="16" t="s">
        <v>79</v>
      </c>
      <c r="GZ17" s="16" t="s">
        <v>80</v>
      </c>
      <c r="HA17" s="77"/>
      <c r="HB17" s="16" t="s">
        <v>69</v>
      </c>
      <c r="HC17" s="16" t="s">
        <v>70</v>
      </c>
      <c r="HD17" s="16" t="s">
        <v>71</v>
      </c>
      <c r="HE17" s="16" t="s">
        <v>72</v>
      </c>
      <c r="HF17" s="16" t="s">
        <v>73</v>
      </c>
      <c r="HG17" s="16" t="s">
        <v>74</v>
      </c>
      <c r="HH17" s="16" t="s">
        <v>75</v>
      </c>
      <c r="HI17" s="16" t="s">
        <v>76</v>
      </c>
      <c r="HJ17" s="16" t="s">
        <v>77</v>
      </c>
      <c r="HK17" s="16" t="s">
        <v>78</v>
      </c>
      <c r="HL17" s="16" t="s">
        <v>79</v>
      </c>
      <c r="HM17" s="16" t="s">
        <v>80</v>
      </c>
      <c r="HN17" s="77"/>
      <c r="HO17" s="16" t="s">
        <v>88</v>
      </c>
      <c r="HP17" s="16" t="s">
        <v>70</v>
      </c>
      <c r="HQ17" s="16" t="s">
        <v>71</v>
      </c>
      <c r="HR17" s="16" t="s">
        <v>72</v>
      </c>
      <c r="HS17" s="16" t="s">
        <v>73</v>
      </c>
      <c r="HT17" s="16" t="s">
        <v>74</v>
      </c>
      <c r="HU17" s="16" t="s">
        <v>75</v>
      </c>
      <c r="HV17" s="16" t="s">
        <v>76</v>
      </c>
      <c r="HW17" s="16" t="s">
        <v>77</v>
      </c>
      <c r="HX17" s="16" t="s">
        <v>78</v>
      </c>
      <c r="HY17" s="16" t="s">
        <v>79</v>
      </c>
      <c r="HZ17" s="16" t="s">
        <v>81</v>
      </c>
      <c r="IA17" s="77"/>
      <c r="IB17" s="16" t="s">
        <v>69</v>
      </c>
      <c r="IC17" s="16" t="s">
        <v>70</v>
      </c>
      <c r="ID17" s="16" t="s">
        <v>71</v>
      </c>
      <c r="IE17" s="16" t="s">
        <v>72</v>
      </c>
      <c r="IF17" s="16" t="s">
        <v>73</v>
      </c>
      <c r="IG17" s="16" t="s">
        <v>74</v>
      </c>
      <c r="IH17" s="16" t="s">
        <v>75</v>
      </c>
      <c r="II17" s="16" t="s">
        <v>76</v>
      </c>
      <c r="IJ17" s="16" t="s">
        <v>77</v>
      </c>
      <c r="IK17" s="16" t="s">
        <v>78</v>
      </c>
      <c r="IL17" s="16" t="s">
        <v>79</v>
      </c>
      <c r="IM17" s="16" t="s">
        <v>80</v>
      </c>
      <c r="IN17" s="77"/>
      <c r="IO17" s="16" t="s">
        <v>69</v>
      </c>
      <c r="IP17" s="16" t="s">
        <v>70</v>
      </c>
      <c r="IQ17" s="16" t="s">
        <v>71</v>
      </c>
      <c r="IR17" s="16" t="s">
        <v>72</v>
      </c>
      <c r="IS17" s="16" t="s">
        <v>73</v>
      </c>
      <c r="IT17" s="16" t="s">
        <v>74</v>
      </c>
      <c r="IU17" s="16" t="s">
        <v>75</v>
      </c>
      <c r="IV17" s="16" t="s">
        <v>76</v>
      </c>
      <c r="IW17" s="16" t="s">
        <v>77</v>
      </c>
      <c r="IX17" s="16" t="s">
        <v>78</v>
      </c>
      <c r="IY17" s="16" t="s">
        <v>79</v>
      </c>
      <c r="IZ17" s="16" t="s">
        <v>81</v>
      </c>
      <c r="JA17" s="77"/>
      <c r="JB17" s="16" t="s">
        <v>69</v>
      </c>
      <c r="JC17" s="16" t="s">
        <v>70</v>
      </c>
      <c r="JD17" s="16" t="s">
        <v>71</v>
      </c>
      <c r="JE17" s="16" t="s">
        <v>72</v>
      </c>
      <c r="JF17" s="16" t="s">
        <v>73</v>
      </c>
      <c r="JG17" s="16" t="s">
        <v>74</v>
      </c>
      <c r="JH17" s="16" t="s">
        <v>75</v>
      </c>
      <c r="JI17" s="16" t="s">
        <v>76</v>
      </c>
      <c r="JJ17" s="16" t="s">
        <v>82</v>
      </c>
      <c r="JK17" s="16" t="s">
        <v>78</v>
      </c>
      <c r="JL17" s="16" t="s">
        <v>79</v>
      </c>
      <c r="JM17" s="16" t="s">
        <v>80</v>
      </c>
      <c r="JN17" s="77"/>
      <c r="JO17" s="16" t="s">
        <v>69</v>
      </c>
      <c r="JP17" s="16" t="s">
        <v>70</v>
      </c>
      <c r="JQ17" s="16" t="s">
        <v>71</v>
      </c>
      <c r="JR17" s="16" t="s">
        <v>72</v>
      </c>
      <c r="JS17" s="16" t="s">
        <v>73</v>
      </c>
      <c r="JT17" s="16" t="s">
        <v>74</v>
      </c>
      <c r="JU17" s="16" t="s">
        <v>75</v>
      </c>
      <c r="JV17" s="16" t="s">
        <v>76</v>
      </c>
      <c r="JW17" s="16" t="s">
        <v>82</v>
      </c>
      <c r="JX17" s="16" t="s">
        <v>78</v>
      </c>
      <c r="JY17" s="16" t="s">
        <v>79</v>
      </c>
      <c r="JZ17" s="16" t="s">
        <v>80</v>
      </c>
      <c r="KA17" s="77"/>
      <c r="KB17" s="16" t="s">
        <v>69</v>
      </c>
      <c r="KC17" s="16" t="s">
        <v>70</v>
      </c>
      <c r="KD17" s="16" t="s">
        <v>71</v>
      </c>
      <c r="KE17" s="16" t="s">
        <v>72</v>
      </c>
      <c r="KF17" s="16" t="s">
        <v>73</v>
      </c>
      <c r="KG17" s="16" t="s">
        <v>74</v>
      </c>
      <c r="KH17" s="16" t="s">
        <v>75</v>
      </c>
      <c r="KI17" s="16" t="s">
        <v>76</v>
      </c>
      <c r="KJ17" s="16" t="s">
        <v>82</v>
      </c>
      <c r="KK17" s="16" t="s">
        <v>78</v>
      </c>
      <c r="KL17" s="16" t="s">
        <v>79</v>
      </c>
      <c r="KM17" s="16" t="s">
        <v>80</v>
      </c>
      <c r="KN17" s="77"/>
    </row>
    <row r="18" spans="1:300" s="21" customFormat="1">
      <c r="A18" s="17" t="s">
        <v>83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2414.1954699999997</v>
      </c>
      <c r="KD18" s="18">
        <v>2371.3893800000001</v>
      </c>
      <c r="KE18" s="18">
        <v>1795.4724100000001</v>
      </c>
      <c r="KF18" s="18">
        <v>2315.6543700000007</v>
      </c>
      <c r="KG18" s="18">
        <v>2240.9231199999999</v>
      </c>
      <c r="KH18" s="18">
        <v>2556.9853299999995</v>
      </c>
      <c r="KI18" s="18">
        <v>2321.9156800000001</v>
      </c>
      <c r="KJ18" s="18"/>
      <c r="KK18" s="18"/>
      <c r="KL18" s="18"/>
      <c r="KM18" s="18"/>
      <c r="KN18" s="18">
        <f>+SUM(KB18:KM18)</f>
        <v>18091.244989999999</v>
      </c>
    </row>
    <row r="19" spans="1:300" s="21" customFormat="1">
      <c r="A19" s="17" t="s">
        <v>84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194034.37609999999</v>
      </c>
      <c r="KB19" s="18">
        <v>16339.120489999999</v>
      </c>
      <c r="KC19" s="18">
        <v>13424.913180000001</v>
      </c>
      <c r="KD19" s="18">
        <v>17085.966960000002</v>
      </c>
      <c r="KE19" s="18">
        <v>16126.955059999998</v>
      </c>
      <c r="KF19" s="18">
        <v>13518.795950000002</v>
      </c>
      <c r="KG19" s="18">
        <v>12205.330449999998</v>
      </c>
      <c r="KH19" s="18">
        <v>15835.834169999998</v>
      </c>
      <c r="KI19" s="18">
        <v>14753.834439999999</v>
      </c>
      <c r="KJ19" s="18"/>
      <c r="KK19" s="18"/>
      <c r="KL19" s="18"/>
      <c r="KM19" s="18"/>
      <c r="KN19" s="18">
        <f>+SUM(KB19:KM19)</f>
        <v>119290.7507</v>
      </c>
    </row>
    <row r="20" spans="1:300" s="21" customFormat="1" ht="15">
      <c r="A20" s="19" t="s">
        <v>86</v>
      </c>
      <c r="B20" s="20">
        <f t="shared" ref="B20:BR20" si="5">SUM(B18:B19)</f>
        <v>8168</v>
      </c>
      <c r="C20" s="20">
        <f t="shared" si="5"/>
        <v>7069</v>
      </c>
      <c r="D20" s="20">
        <f t="shared" si="5"/>
        <v>7020</v>
      </c>
      <c r="E20" s="20">
        <f t="shared" si="5"/>
        <v>7295</v>
      </c>
      <c r="F20" s="20">
        <f t="shared" si="5"/>
        <v>6881</v>
      </c>
      <c r="G20" s="20">
        <f t="shared" si="5"/>
        <v>6801</v>
      </c>
      <c r="H20" s="20">
        <f t="shared" si="5"/>
        <v>8412</v>
      </c>
      <c r="I20" s="20">
        <f t="shared" si="5"/>
        <v>9050.1709999999985</v>
      </c>
      <c r="J20" s="20">
        <f t="shared" si="5"/>
        <v>10449.496999999999</v>
      </c>
      <c r="K20" s="20">
        <f t="shared" si="5"/>
        <v>14351.436</v>
      </c>
      <c r="L20" s="20">
        <f t="shared" si="5"/>
        <v>11040.670999999998</v>
      </c>
      <c r="M20" s="20">
        <f t="shared" si="5"/>
        <v>17711.885000000002</v>
      </c>
      <c r="N20" s="20">
        <f t="shared" si="5"/>
        <v>114249.66</v>
      </c>
      <c r="O20" s="20">
        <f t="shared" si="5"/>
        <v>11031.76</v>
      </c>
      <c r="P20" s="20">
        <f t="shared" si="5"/>
        <v>8132.8600000000006</v>
      </c>
      <c r="Q20" s="20">
        <f t="shared" si="5"/>
        <v>8285.4</v>
      </c>
      <c r="R20" s="20">
        <f t="shared" si="5"/>
        <v>7563.2300000000005</v>
      </c>
      <c r="S20" s="20">
        <f t="shared" si="5"/>
        <v>7608.7300000000005</v>
      </c>
      <c r="T20" s="20">
        <f t="shared" si="5"/>
        <v>8815.619999999999</v>
      </c>
      <c r="U20" s="20">
        <f t="shared" si="5"/>
        <v>11349.39</v>
      </c>
      <c r="V20" s="20">
        <f t="shared" si="5"/>
        <v>10493.060000000001</v>
      </c>
      <c r="W20" s="20">
        <f t="shared" si="5"/>
        <v>13254.88</v>
      </c>
      <c r="X20" s="20">
        <f t="shared" si="5"/>
        <v>16602.48</v>
      </c>
      <c r="Y20" s="20">
        <f t="shared" si="5"/>
        <v>16782.16</v>
      </c>
      <c r="Z20" s="20">
        <f t="shared" si="5"/>
        <v>16756.72</v>
      </c>
      <c r="AA20" s="20">
        <f t="shared" si="5"/>
        <v>136676.29</v>
      </c>
      <c r="AB20" s="20">
        <f t="shared" si="5"/>
        <v>14473.069999999998</v>
      </c>
      <c r="AC20" s="20">
        <f t="shared" si="5"/>
        <v>9467.8100000000013</v>
      </c>
      <c r="AD20" s="20">
        <f t="shared" si="5"/>
        <v>8852.39</v>
      </c>
      <c r="AE20" s="20">
        <f t="shared" si="5"/>
        <v>6889.01</v>
      </c>
      <c r="AF20" s="20">
        <f t="shared" si="5"/>
        <v>8401.57</v>
      </c>
      <c r="AG20" s="20">
        <f t="shared" si="5"/>
        <v>11285.55896</v>
      </c>
      <c r="AH20" s="20">
        <f t="shared" si="5"/>
        <v>13224.146910000001</v>
      </c>
      <c r="AI20" s="20">
        <f t="shared" si="5"/>
        <v>13804.05377</v>
      </c>
      <c r="AJ20" s="20">
        <f t="shared" si="5"/>
        <v>13601.417729999999</v>
      </c>
      <c r="AK20" s="20">
        <f t="shared" si="5"/>
        <v>17484.486799999999</v>
      </c>
      <c r="AL20" s="20">
        <f t="shared" si="5"/>
        <v>16587.304960000001</v>
      </c>
      <c r="AM20" s="20">
        <f t="shared" si="5"/>
        <v>22281.904259999999</v>
      </c>
      <c r="AN20" s="20">
        <f t="shared" si="5"/>
        <v>156352.72339</v>
      </c>
      <c r="AO20" s="20">
        <f t="shared" si="5"/>
        <v>15117.766449999999</v>
      </c>
      <c r="AP20" s="20">
        <f t="shared" si="5"/>
        <v>9421.7756149743782</v>
      </c>
      <c r="AQ20" s="20">
        <f t="shared" si="5"/>
        <v>11045.765355025622</v>
      </c>
      <c r="AR20" s="20">
        <f t="shared" si="5"/>
        <v>9734.1176900000028</v>
      </c>
      <c r="AS20" s="20">
        <f t="shared" si="5"/>
        <v>9827.5581300000013</v>
      </c>
      <c r="AT20" s="20">
        <f t="shared" si="5"/>
        <v>11579.66008</v>
      </c>
      <c r="AU20" s="20">
        <f t="shared" si="5"/>
        <v>12051.13138000001</v>
      </c>
      <c r="AV20" s="20">
        <f t="shared" si="5"/>
        <v>16774.313569999998</v>
      </c>
      <c r="AW20" s="20">
        <f t="shared" si="5"/>
        <v>18036.783319999999</v>
      </c>
      <c r="AX20" s="20">
        <f t="shared" si="5"/>
        <v>17323.16102</v>
      </c>
      <c r="AY20" s="20">
        <f t="shared" si="5"/>
        <v>20336.714950000001</v>
      </c>
      <c r="AZ20" s="20">
        <f t="shared" si="5"/>
        <v>20289.543470000001</v>
      </c>
      <c r="BA20" s="20">
        <f t="shared" si="5"/>
        <v>171538.29102999999</v>
      </c>
      <c r="BB20" s="20">
        <f t="shared" si="5"/>
        <v>13401.98910999999</v>
      </c>
      <c r="BC20" s="20">
        <f t="shared" si="5"/>
        <v>10510.36695</v>
      </c>
      <c r="BD20" s="20">
        <f t="shared" si="5"/>
        <v>12233.502410000001</v>
      </c>
      <c r="BE20" s="20">
        <f t="shared" si="5"/>
        <v>10896.29797</v>
      </c>
      <c r="BF20" s="20">
        <f t="shared" si="5"/>
        <v>10494.715660000002</v>
      </c>
      <c r="BG20" s="20">
        <f t="shared" si="5"/>
        <v>13245.701019999999</v>
      </c>
      <c r="BH20" s="20">
        <f t="shared" si="5"/>
        <v>17063.409319999999</v>
      </c>
      <c r="BI20" s="20">
        <f t="shared" si="5"/>
        <v>14064.950570000001</v>
      </c>
      <c r="BJ20" s="20">
        <f t="shared" si="5"/>
        <v>18233.965550000001</v>
      </c>
      <c r="BK20" s="20">
        <f t="shared" si="5"/>
        <v>18626.572990000001</v>
      </c>
      <c r="BL20" s="20">
        <f t="shared" si="5"/>
        <v>17309.839360000002</v>
      </c>
      <c r="BM20" s="20">
        <f t="shared" si="5"/>
        <v>20980.465860000004</v>
      </c>
      <c r="BN20" s="20">
        <f t="shared" si="5"/>
        <v>177061.77676999997</v>
      </c>
      <c r="BO20" s="20">
        <f t="shared" si="5"/>
        <v>13321.798320000002</v>
      </c>
      <c r="BP20" s="20">
        <f t="shared" si="5"/>
        <v>11482.2451</v>
      </c>
      <c r="BQ20" s="20">
        <f t="shared" si="5"/>
        <v>13694.448359999999</v>
      </c>
      <c r="BR20" s="20">
        <f t="shared" si="5"/>
        <v>13252.741300000002</v>
      </c>
      <c r="BS20" s="20">
        <f t="shared" ref="BS20:ED20" si="6">SUM(BS18:BS19)</f>
        <v>10936.506940000001</v>
      </c>
      <c r="BT20" s="20">
        <f t="shared" si="6"/>
        <v>13872.92777</v>
      </c>
      <c r="BU20" s="20">
        <f t="shared" si="6"/>
        <v>16932.600000000002</v>
      </c>
      <c r="BV20" s="20">
        <f t="shared" si="6"/>
        <v>18583.660000000003</v>
      </c>
      <c r="BW20" s="20">
        <f t="shared" si="6"/>
        <v>21873.039999999997</v>
      </c>
      <c r="BX20" s="20">
        <f t="shared" si="6"/>
        <v>21737.141819999997</v>
      </c>
      <c r="BY20" s="20">
        <f t="shared" si="6"/>
        <v>20261.348869999998</v>
      </c>
      <c r="BZ20" s="20">
        <f t="shared" si="6"/>
        <v>20981.694439999999</v>
      </c>
      <c r="CA20" s="20">
        <f t="shared" si="6"/>
        <v>196930.15291999999</v>
      </c>
      <c r="CB20" s="20">
        <f t="shared" si="6"/>
        <v>16311</v>
      </c>
      <c r="CC20" s="20">
        <f t="shared" si="6"/>
        <v>12375</v>
      </c>
      <c r="CD20" s="20">
        <f t="shared" si="6"/>
        <v>14342</v>
      </c>
      <c r="CE20" s="20">
        <f t="shared" si="6"/>
        <v>13269</v>
      </c>
      <c r="CF20" s="20">
        <f t="shared" si="6"/>
        <v>14435</v>
      </c>
      <c r="CG20" s="20">
        <f t="shared" si="6"/>
        <v>15522</v>
      </c>
      <c r="CH20" s="20">
        <f t="shared" si="6"/>
        <v>19831</v>
      </c>
      <c r="CI20" s="20">
        <f t="shared" si="6"/>
        <v>20299</v>
      </c>
      <c r="CJ20" s="20">
        <f t="shared" si="6"/>
        <v>26407</v>
      </c>
      <c r="CK20" s="20">
        <f t="shared" si="6"/>
        <v>23652</v>
      </c>
      <c r="CL20" s="20">
        <f t="shared" si="6"/>
        <v>23183</v>
      </c>
      <c r="CM20" s="20">
        <f t="shared" si="6"/>
        <v>25744</v>
      </c>
      <c r="CN20" s="20">
        <f t="shared" si="6"/>
        <v>225370</v>
      </c>
      <c r="CO20" s="20">
        <f t="shared" si="6"/>
        <v>20979</v>
      </c>
      <c r="CP20" s="20">
        <f t="shared" si="6"/>
        <v>16398</v>
      </c>
      <c r="CQ20" s="20">
        <f t="shared" si="6"/>
        <v>17779</v>
      </c>
      <c r="CR20" s="20">
        <f t="shared" si="6"/>
        <v>16742</v>
      </c>
      <c r="CS20" s="20">
        <f t="shared" si="6"/>
        <v>16163</v>
      </c>
      <c r="CT20" s="20">
        <f t="shared" si="6"/>
        <v>17120</v>
      </c>
      <c r="CU20" s="20">
        <f t="shared" si="6"/>
        <v>22011</v>
      </c>
      <c r="CV20" s="20">
        <f t="shared" si="6"/>
        <v>21443</v>
      </c>
      <c r="CW20" s="20">
        <f t="shared" si="6"/>
        <v>22752</v>
      </c>
      <c r="CX20" s="20">
        <f t="shared" si="6"/>
        <v>22302</v>
      </c>
      <c r="CY20" s="20">
        <f t="shared" si="6"/>
        <v>23570</v>
      </c>
      <c r="CZ20" s="20">
        <f t="shared" si="6"/>
        <v>21853</v>
      </c>
      <c r="DA20" s="20">
        <f t="shared" si="6"/>
        <v>239112</v>
      </c>
      <c r="DB20" s="20">
        <f t="shared" si="6"/>
        <v>17560</v>
      </c>
      <c r="DC20" s="20">
        <f t="shared" si="6"/>
        <v>11719</v>
      </c>
      <c r="DD20" s="20">
        <f t="shared" si="6"/>
        <v>14270</v>
      </c>
      <c r="DE20" s="20">
        <f t="shared" si="6"/>
        <v>15910</v>
      </c>
      <c r="DF20" s="20">
        <f t="shared" si="6"/>
        <v>14523</v>
      </c>
      <c r="DG20" s="20">
        <f t="shared" si="6"/>
        <v>17273</v>
      </c>
      <c r="DH20" s="20">
        <f t="shared" si="6"/>
        <v>20838</v>
      </c>
      <c r="DI20" s="20">
        <f t="shared" si="6"/>
        <v>21606</v>
      </c>
      <c r="DJ20" s="20">
        <f t="shared" si="6"/>
        <v>24420</v>
      </c>
      <c r="DK20" s="20">
        <f t="shared" si="6"/>
        <v>25524</v>
      </c>
      <c r="DL20" s="20">
        <f t="shared" si="6"/>
        <v>24653</v>
      </c>
      <c r="DM20" s="20">
        <f t="shared" si="6"/>
        <v>24076</v>
      </c>
      <c r="DN20" s="20">
        <f t="shared" si="6"/>
        <v>232372</v>
      </c>
      <c r="DO20" s="20">
        <f t="shared" si="6"/>
        <v>18869</v>
      </c>
      <c r="DP20" s="20">
        <f t="shared" si="6"/>
        <v>15288</v>
      </c>
      <c r="DQ20" s="20">
        <f t="shared" si="6"/>
        <v>18952</v>
      </c>
      <c r="DR20" s="20">
        <f t="shared" si="6"/>
        <v>17673</v>
      </c>
      <c r="DS20" s="20">
        <f t="shared" si="6"/>
        <v>21944</v>
      </c>
      <c r="DT20" s="20">
        <f t="shared" si="6"/>
        <v>20868</v>
      </c>
      <c r="DU20" s="20">
        <f t="shared" si="6"/>
        <v>23721</v>
      </c>
      <c r="DV20" s="20">
        <f t="shared" si="6"/>
        <v>24009</v>
      </c>
      <c r="DW20" s="20">
        <f t="shared" si="6"/>
        <v>28336</v>
      </c>
      <c r="DX20" s="20">
        <f t="shared" si="6"/>
        <v>26849</v>
      </c>
      <c r="DY20" s="20">
        <f t="shared" si="6"/>
        <v>26736</v>
      </c>
      <c r="DZ20" s="20">
        <f t="shared" si="6"/>
        <v>28549</v>
      </c>
      <c r="EA20" s="20">
        <f t="shared" si="6"/>
        <v>271794</v>
      </c>
      <c r="EB20" s="20">
        <f t="shared" si="6"/>
        <v>20045</v>
      </c>
      <c r="EC20" s="20">
        <f t="shared" si="6"/>
        <v>18128</v>
      </c>
      <c r="ED20" s="20">
        <f t="shared" si="6"/>
        <v>20614</v>
      </c>
      <c r="EE20" s="20">
        <f t="shared" ref="EE20:GP20" si="7">SUM(EE18:EE19)</f>
        <v>20957</v>
      </c>
      <c r="EF20" s="20">
        <f t="shared" si="7"/>
        <v>20895</v>
      </c>
      <c r="EG20" s="20">
        <f t="shared" si="7"/>
        <v>22790</v>
      </c>
      <c r="EH20" s="20">
        <f t="shared" si="7"/>
        <v>25823</v>
      </c>
      <c r="EI20" s="20">
        <f t="shared" si="7"/>
        <v>24310</v>
      </c>
      <c r="EJ20" s="20">
        <f t="shared" si="7"/>
        <v>29115</v>
      </c>
      <c r="EK20" s="20">
        <f t="shared" si="7"/>
        <v>28681</v>
      </c>
      <c r="EL20" s="20">
        <f t="shared" si="7"/>
        <v>27955</v>
      </c>
      <c r="EM20" s="20">
        <f t="shared" si="7"/>
        <v>27329</v>
      </c>
      <c r="EN20" s="20">
        <f t="shared" si="7"/>
        <v>286642</v>
      </c>
      <c r="EO20" s="20">
        <f t="shared" si="7"/>
        <v>21337</v>
      </c>
      <c r="EP20" s="20">
        <f t="shared" si="7"/>
        <v>15862</v>
      </c>
      <c r="EQ20" s="20">
        <f t="shared" si="7"/>
        <v>20399</v>
      </c>
      <c r="ER20" s="20">
        <f t="shared" si="7"/>
        <v>20153</v>
      </c>
      <c r="ES20" s="20">
        <f t="shared" si="7"/>
        <v>22120</v>
      </c>
      <c r="ET20" s="20">
        <f t="shared" si="7"/>
        <v>23641</v>
      </c>
      <c r="EU20" s="20">
        <f t="shared" si="7"/>
        <v>25440</v>
      </c>
      <c r="EV20" s="20">
        <f t="shared" si="7"/>
        <v>27106</v>
      </c>
      <c r="EW20" s="20">
        <f t="shared" si="7"/>
        <v>28801</v>
      </c>
      <c r="EX20" s="20">
        <f t="shared" si="7"/>
        <v>28478</v>
      </c>
      <c r="EY20" s="20">
        <f t="shared" si="7"/>
        <v>29887</v>
      </c>
      <c r="EZ20" s="20">
        <f t="shared" si="7"/>
        <v>30451</v>
      </c>
      <c r="FA20" s="20">
        <f t="shared" si="7"/>
        <v>293675</v>
      </c>
      <c r="FB20" s="20">
        <f t="shared" si="7"/>
        <v>23249</v>
      </c>
      <c r="FC20" s="20">
        <f t="shared" si="7"/>
        <v>18612</v>
      </c>
      <c r="FD20" s="20">
        <f t="shared" si="7"/>
        <v>19839</v>
      </c>
      <c r="FE20" s="20">
        <f t="shared" si="7"/>
        <v>20210</v>
      </c>
      <c r="FF20" s="20">
        <f t="shared" si="7"/>
        <v>23388</v>
      </c>
      <c r="FG20" s="20">
        <f t="shared" si="7"/>
        <v>22585</v>
      </c>
      <c r="FH20" s="20">
        <f t="shared" si="7"/>
        <v>23356</v>
      </c>
      <c r="FI20" s="20">
        <f t="shared" si="7"/>
        <v>27131</v>
      </c>
      <c r="FJ20" s="20">
        <f t="shared" si="7"/>
        <v>29545</v>
      </c>
      <c r="FK20" s="20">
        <f t="shared" si="7"/>
        <v>30242</v>
      </c>
      <c r="FL20" s="20">
        <f t="shared" si="7"/>
        <v>28373</v>
      </c>
      <c r="FM20" s="20">
        <f t="shared" si="7"/>
        <v>29986</v>
      </c>
      <c r="FN20" s="20">
        <f t="shared" si="7"/>
        <v>296516</v>
      </c>
      <c r="FO20" s="20">
        <f t="shared" si="7"/>
        <v>24311</v>
      </c>
      <c r="FP20" s="20">
        <f t="shared" si="7"/>
        <v>15876</v>
      </c>
      <c r="FQ20" s="20">
        <f t="shared" si="7"/>
        <v>20648</v>
      </c>
      <c r="FR20" s="20">
        <f t="shared" si="7"/>
        <v>23449</v>
      </c>
      <c r="FS20" s="20">
        <f t="shared" si="7"/>
        <v>22778</v>
      </c>
      <c r="FT20" s="20">
        <f t="shared" si="7"/>
        <v>23524</v>
      </c>
      <c r="FU20" s="20">
        <f t="shared" si="7"/>
        <v>26508</v>
      </c>
      <c r="FV20" s="20">
        <f t="shared" si="7"/>
        <v>26693</v>
      </c>
      <c r="FW20" s="20">
        <f t="shared" si="7"/>
        <v>29274</v>
      </c>
      <c r="FX20" s="20">
        <f t="shared" si="7"/>
        <v>31263</v>
      </c>
      <c r="FY20" s="20">
        <f t="shared" si="7"/>
        <v>27335</v>
      </c>
      <c r="FZ20" s="20">
        <f t="shared" si="7"/>
        <v>30748</v>
      </c>
      <c r="GA20" s="20">
        <f t="shared" si="7"/>
        <v>302407</v>
      </c>
      <c r="GB20" s="20">
        <f t="shared" si="7"/>
        <v>24185.353489999998</v>
      </c>
      <c r="GC20" s="20">
        <f t="shared" si="7"/>
        <v>19093.523159999997</v>
      </c>
      <c r="GD20" s="20">
        <f t="shared" si="7"/>
        <v>21430.915130000001</v>
      </c>
      <c r="GE20" s="20">
        <f t="shared" si="7"/>
        <v>22038.055999999997</v>
      </c>
      <c r="GF20" s="20">
        <f t="shared" si="7"/>
        <v>21547.507180000001</v>
      </c>
      <c r="GG20" s="20">
        <f t="shared" si="7"/>
        <v>22637.51902</v>
      </c>
      <c r="GH20" s="20">
        <f t="shared" si="7"/>
        <v>24453.855050000006</v>
      </c>
      <c r="GI20" s="20">
        <f t="shared" si="7"/>
        <v>27301.789849999997</v>
      </c>
      <c r="GJ20" s="20">
        <f t="shared" si="7"/>
        <v>30365.465909999999</v>
      </c>
      <c r="GK20" s="20">
        <f t="shared" si="7"/>
        <v>29429.708630000001</v>
      </c>
      <c r="GL20" s="20">
        <f t="shared" si="7"/>
        <v>28965.101560000003</v>
      </c>
      <c r="GM20" s="20">
        <f t="shared" si="7"/>
        <v>29237.032799999997</v>
      </c>
      <c r="GN20" s="20">
        <f t="shared" si="7"/>
        <v>300685.82777999999</v>
      </c>
      <c r="GO20" s="20">
        <f t="shared" si="7"/>
        <v>24427.723969999995</v>
      </c>
      <c r="GP20" s="20">
        <f t="shared" si="7"/>
        <v>18085.048990000007</v>
      </c>
      <c r="GQ20" s="20">
        <f t="shared" ref="GQ20:IN20" si="8">SUM(GQ18:GQ19)</f>
        <v>18635.46931</v>
      </c>
      <c r="GR20" s="20">
        <f t="shared" si="8"/>
        <v>20697.836650000001</v>
      </c>
      <c r="GS20" s="20">
        <f t="shared" si="8"/>
        <v>20466.035599999999</v>
      </c>
      <c r="GT20" s="20">
        <f t="shared" si="8"/>
        <v>20193.733680000005</v>
      </c>
      <c r="GU20" s="20">
        <f t="shared" si="8"/>
        <v>24372.590859999997</v>
      </c>
      <c r="GV20" s="20">
        <f t="shared" si="8"/>
        <v>25847.441969999996</v>
      </c>
      <c r="GW20" s="20">
        <f t="shared" si="8"/>
        <v>27478.814490000001</v>
      </c>
      <c r="GX20" s="20">
        <f t="shared" si="8"/>
        <v>29287.469380000002</v>
      </c>
      <c r="GY20" s="20">
        <f t="shared" si="8"/>
        <v>28180.099280000002</v>
      </c>
      <c r="GZ20" s="20">
        <f t="shared" si="8"/>
        <v>30153.807209999999</v>
      </c>
      <c r="HA20" s="20">
        <f t="shared" si="8"/>
        <v>287826.07139</v>
      </c>
      <c r="HB20" s="20">
        <f t="shared" si="8"/>
        <v>25217.20175</v>
      </c>
      <c r="HC20" s="20">
        <f t="shared" si="8"/>
        <v>17161.534670000001</v>
      </c>
      <c r="HD20" s="20">
        <f t="shared" si="8"/>
        <v>18465.946309999999</v>
      </c>
      <c r="HE20" s="20">
        <f t="shared" si="8"/>
        <v>20588.290870000004</v>
      </c>
      <c r="HF20" s="20">
        <f t="shared" si="8"/>
        <v>21339.109879999996</v>
      </c>
      <c r="HG20" s="20">
        <f t="shared" si="8"/>
        <v>19909.23098</v>
      </c>
      <c r="HH20" s="20">
        <f t="shared" si="8"/>
        <v>23647.647090000002</v>
      </c>
      <c r="HI20" s="20">
        <f t="shared" si="8"/>
        <v>25654.829570000002</v>
      </c>
      <c r="HJ20" s="20">
        <f t="shared" si="8"/>
        <v>27565.4434</v>
      </c>
      <c r="HK20" s="20">
        <f t="shared" si="8"/>
        <v>29514.962759999999</v>
      </c>
      <c r="HL20" s="20">
        <f t="shared" si="8"/>
        <v>26842.580020000001</v>
      </c>
      <c r="HM20" s="20">
        <f t="shared" si="8"/>
        <v>27795.675909999998</v>
      </c>
      <c r="HN20" s="20">
        <f t="shared" si="8"/>
        <v>283702.45321000007</v>
      </c>
      <c r="HO20" s="20">
        <f t="shared" si="8"/>
        <v>24914.846160000001</v>
      </c>
      <c r="HP20" s="20">
        <f t="shared" si="8"/>
        <v>17593.913189999999</v>
      </c>
      <c r="HQ20" s="20">
        <f t="shared" si="8"/>
        <v>23274.974510000004</v>
      </c>
      <c r="HR20" s="20">
        <f t="shared" si="8"/>
        <v>21700.88798</v>
      </c>
      <c r="HS20" s="20">
        <f t="shared" si="8"/>
        <v>22356.823519999998</v>
      </c>
      <c r="HT20" s="20">
        <f t="shared" si="8"/>
        <v>21555.093939999999</v>
      </c>
      <c r="HU20" s="20">
        <f t="shared" si="8"/>
        <v>24566.160720000003</v>
      </c>
      <c r="HV20" s="20">
        <f t="shared" si="8"/>
        <v>24102.486010000001</v>
      </c>
      <c r="HW20" s="20">
        <f t="shared" si="8"/>
        <v>25487.92193</v>
      </c>
      <c r="HX20" s="20">
        <f t="shared" si="8"/>
        <v>27401.332000000002</v>
      </c>
      <c r="HY20" s="20">
        <f t="shared" si="8"/>
        <v>25811.943000000003</v>
      </c>
      <c r="HZ20" s="20">
        <f t="shared" si="8"/>
        <v>26870.202999999998</v>
      </c>
      <c r="IA20" s="20">
        <f t="shared" si="8"/>
        <v>285636.58596</v>
      </c>
      <c r="IB20" s="20">
        <f t="shared" si="8"/>
        <v>23856.67655</v>
      </c>
      <c r="IC20" s="20">
        <f t="shared" si="8"/>
        <v>17725.590330000003</v>
      </c>
      <c r="ID20" s="20">
        <f t="shared" si="8"/>
        <v>20947.686739999997</v>
      </c>
      <c r="IE20" s="20">
        <f t="shared" si="8"/>
        <v>19981.29723</v>
      </c>
      <c r="IF20" s="20">
        <f t="shared" si="8"/>
        <v>20463.275099999999</v>
      </c>
      <c r="IG20" s="20">
        <f t="shared" si="8"/>
        <v>20725.070979999997</v>
      </c>
      <c r="IH20" s="20">
        <f t="shared" si="8"/>
        <v>24083.011590000002</v>
      </c>
      <c r="II20" s="20">
        <f t="shared" si="8"/>
        <v>23592.694490000002</v>
      </c>
      <c r="IJ20" s="20">
        <f t="shared" si="8"/>
        <v>24947.172070000001</v>
      </c>
      <c r="IK20" s="20">
        <f t="shared" si="8"/>
        <v>24532.323489999999</v>
      </c>
      <c r="IL20" s="20">
        <f t="shared" si="8"/>
        <v>24750.676309999999</v>
      </c>
      <c r="IM20" s="20">
        <f t="shared" si="8"/>
        <v>25720.677500000002</v>
      </c>
      <c r="IN20" s="20">
        <f t="shared" si="8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Z20" si="9">SUM(IR18:IR19)</f>
        <v>8602.69715</v>
      </c>
      <c r="IS20" s="20">
        <f t="shared" si="9"/>
        <v>12589.44961</v>
      </c>
      <c r="IT20" s="20">
        <f t="shared" si="9"/>
        <v>12882.0062</v>
      </c>
      <c r="IU20" s="20">
        <f t="shared" si="9"/>
        <v>14114.76957</v>
      </c>
      <c r="IV20" s="20">
        <f t="shared" si="9"/>
        <v>14866.890989999998</v>
      </c>
      <c r="IW20" s="20">
        <f t="shared" si="9"/>
        <v>15634.551020000003</v>
      </c>
      <c r="IX20" s="20">
        <f t="shared" si="9"/>
        <v>18645.593270000001</v>
      </c>
      <c r="IY20" s="20">
        <f t="shared" si="9"/>
        <v>18456.647079999999</v>
      </c>
      <c r="IZ20" s="20">
        <f t="shared" si="9"/>
        <v>18421.842349999999</v>
      </c>
      <c r="JA20" s="20">
        <f>+SUM(IO20:IZ20)</f>
        <v>190365.06051000001</v>
      </c>
      <c r="JB20" s="20">
        <f t="shared" si="9"/>
        <v>19337.744649999997</v>
      </c>
      <c r="JC20" s="20">
        <f t="shared" si="9"/>
        <v>14269.310320000001</v>
      </c>
      <c r="JD20" s="20">
        <f t="shared" si="9"/>
        <v>17750.864880000001</v>
      </c>
      <c r="JE20" s="20">
        <f t="shared" si="9"/>
        <v>16640.987450000001</v>
      </c>
      <c r="JF20" s="20">
        <f t="shared" si="9"/>
        <v>17384.82488</v>
      </c>
      <c r="JG20" s="20">
        <f t="shared" si="9"/>
        <v>17335.03687</v>
      </c>
      <c r="JH20" s="20">
        <f t="shared" si="9"/>
        <v>19634.585459999998</v>
      </c>
      <c r="JI20" s="20">
        <f t="shared" si="9"/>
        <v>17711.4607</v>
      </c>
      <c r="JJ20" s="20">
        <f t="shared" si="9"/>
        <v>19380.450679999998</v>
      </c>
      <c r="JK20" s="20">
        <f t="shared" si="9"/>
        <v>19464.080450000001</v>
      </c>
      <c r="JL20" s="20">
        <f t="shared" si="9"/>
        <v>19343.683359999999</v>
      </c>
      <c r="JM20" s="20">
        <f t="shared" si="9"/>
        <v>20949.807369999995</v>
      </c>
      <c r="JN20" s="20">
        <f t="shared" si="9"/>
        <v>219202.83706999998</v>
      </c>
      <c r="JO20" s="20">
        <f t="shared" si="9"/>
        <v>18263.232350000002</v>
      </c>
      <c r="JP20" s="20">
        <f t="shared" si="9"/>
        <v>16268.92038</v>
      </c>
      <c r="JQ20" s="20">
        <f t="shared" si="9"/>
        <v>18353.064340000001</v>
      </c>
      <c r="JR20" s="20">
        <f t="shared" si="9"/>
        <v>17542.359270000001</v>
      </c>
      <c r="JS20" s="20">
        <f t="shared" si="9"/>
        <v>16744.68952</v>
      </c>
      <c r="JT20" s="20">
        <f t="shared" si="9"/>
        <v>16844.681570000001</v>
      </c>
      <c r="JU20" s="20">
        <f t="shared" si="9"/>
        <v>18548.67452</v>
      </c>
      <c r="JV20" s="20">
        <f t="shared" si="9"/>
        <v>18633.879999999997</v>
      </c>
      <c r="JW20" s="20">
        <f t="shared" si="9"/>
        <v>18087.495999999999</v>
      </c>
      <c r="JX20" s="20">
        <f t="shared" si="9"/>
        <v>19855.715</v>
      </c>
      <c r="JY20" s="20">
        <f t="shared" si="9"/>
        <v>20654.144999999997</v>
      </c>
      <c r="JZ20" s="20">
        <f t="shared" si="9"/>
        <v>19435.348200000004</v>
      </c>
      <c r="KA20" s="20">
        <f>SUM(KA18:KA19)</f>
        <v>219232.20614999998</v>
      </c>
      <c r="KB20" s="20">
        <f t="shared" ref="KB20:KN20" si="10">SUM(KB18:KB19)</f>
        <v>18413.829719999998</v>
      </c>
      <c r="KC20" s="20">
        <f t="shared" si="10"/>
        <v>15839.108650000002</v>
      </c>
      <c r="KD20" s="20">
        <f t="shared" si="10"/>
        <v>19457.356340000002</v>
      </c>
      <c r="KE20" s="20">
        <f t="shared" si="10"/>
        <v>17922.427469999999</v>
      </c>
      <c r="KF20" s="20">
        <f t="shared" si="10"/>
        <v>15834.450320000002</v>
      </c>
      <c r="KG20" s="20">
        <f t="shared" si="10"/>
        <v>14446.253569999997</v>
      </c>
      <c r="KH20" s="20">
        <f t="shared" si="10"/>
        <v>18392.819499999998</v>
      </c>
      <c r="KI20" s="20">
        <f t="shared" si="10"/>
        <v>17075.750119999997</v>
      </c>
      <c r="KJ20" s="20">
        <f t="shared" si="10"/>
        <v>0</v>
      </c>
      <c r="KK20" s="20">
        <f t="shared" si="10"/>
        <v>0</v>
      </c>
      <c r="KL20" s="20">
        <f t="shared" si="10"/>
        <v>0</v>
      </c>
      <c r="KM20" s="20">
        <f t="shared" si="10"/>
        <v>0</v>
      </c>
      <c r="KN20" s="20">
        <f t="shared" si="10"/>
        <v>137381.99569000001</v>
      </c>
    </row>
    <row r="21" spans="1:30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 ht="15">
      <c r="A22" s="15" t="s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 customHeight="1">
      <c r="A24" s="75" t="s">
        <v>45</v>
      </c>
      <c r="B24" s="74">
        <v>2001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2" t="s">
        <v>46</v>
      </c>
      <c r="O24" s="74">
        <v>2002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2" t="s">
        <v>47</v>
      </c>
      <c r="AB24" s="74">
        <v>2003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2" t="s">
        <v>48</v>
      </c>
      <c r="AO24" s="74">
        <v>2004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2" t="s">
        <v>49</v>
      </c>
      <c r="BB24" s="74">
        <v>2005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2" t="s">
        <v>50</v>
      </c>
      <c r="BO24" s="74">
        <v>2006</v>
      </c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2" t="s">
        <v>51</v>
      </c>
      <c r="CB24" s="74">
        <v>2007</v>
      </c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2" t="s">
        <v>52</v>
      </c>
      <c r="CO24" s="74">
        <v>2008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2" t="s">
        <v>53</v>
      </c>
      <c r="DB24" s="74">
        <v>2009</v>
      </c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2" t="s">
        <v>54</v>
      </c>
      <c r="DO24" s="74">
        <v>2010</v>
      </c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2" t="s">
        <v>55</v>
      </c>
      <c r="EB24" s="74">
        <v>2011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2" t="s">
        <v>56</v>
      </c>
      <c r="EO24" s="74">
        <v>2012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2" t="s">
        <v>57</v>
      </c>
      <c r="FB24" s="74">
        <v>2013</v>
      </c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2" t="s">
        <v>58</v>
      </c>
      <c r="FO24" s="74">
        <v>2014</v>
      </c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2" t="s">
        <v>59</v>
      </c>
      <c r="GB24" s="74">
        <v>2015</v>
      </c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2" t="s">
        <v>60</v>
      </c>
      <c r="GO24" s="74">
        <v>2016</v>
      </c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7" t="s">
        <v>61</v>
      </c>
      <c r="HB24" s="74">
        <v>2017</v>
      </c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7" t="s">
        <v>62</v>
      </c>
      <c r="HO24" s="74">
        <v>2018</v>
      </c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7" t="s">
        <v>63</v>
      </c>
      <c r="IB24" s="74">
        <v>2019</v>
      </c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7" t="s">
        <v>64</v>
      </c>
      <c r="IO24" s="74">
        <v>2020</v>
      </c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7" t="s">
        <v>65</v>
      </c>
      <c r="JB24" s="74">
        <v>2021</v>
      </c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7" t="s">
        <v>66</v>
      </c>
      <c r="JO24" s="74">
        <v>2022</v>
      </c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7" t="s">
        <v>67</v>
      </c>
      <c r="KB24" s="74">
        <f>KB7</f>
        <v>2023</v>
      </c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7" t="s">
        <v>68</v>
      </c>
    </row>
    <row r="25" spans="1:300" ht="15">
      <c r="A25" s="76"/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73"/>
      <c r="O25" s="16" t="s">
        <v>69</v>
      </c>
      <c r="P25" s="16" t="s">
        <v>70</v>
      </c>
      <c r="Q25" s="16" t="s">
        <v>71</v>
      </c>
      <c r="R25" s="16" t="s">
        <v>72</v>
      </c>
      <c r="S25" s="16" t="s">
        <v>73</v>
      </c>
      <c r="T25" s="16" t="s">
        <v>74</v>
      </c>
      <c r="U25" s="16" t="s">
        <v>75</v>
      </c>
      <c r="V25" s="16" t="s">
        <v>76</v>
      </c>
      <c r="W25" s="16" t="s">
        <v>77</v>
      </c>
      <c r="X25" s="16" t="s">
        <v>78</v>
      </c>
      <c r="Y25" s="16" t="s">
        <v>79</v>
      </c>
      <c r="Z25" s="16" t="s">
        <v>80</v>
      </c>
      <c r="AA25" s="73"/>
      <c r="AB25" s="16" t="s">
        <v>69</v>
      </c>
      <c r="AC25" s="16" t="s">
        <v>70</v>
      </c>
      <c r="AD25" s="16" t="s">
        <v>71</v>
      </c>
      <c r="AE25" s="16" t="s">
        <v>72</v>
      </c>
      <c r="AF25" s="16" t="s">
        <v>73</v>
      </c>
      <c r="AG25" s="16" t="s">
        <v>74</v>
      </c>
      <c r="AH25" s="16" t="s">
        <v>75</v>
      </c>
      <c r="AI25" s="16" t="s">
        <v>76</v>
      </c>
      <c r="AJ25" s="16" t="s">
        <v>77</v>
      </c>
      <c r="AK25" s="16" t="s">
        <v>78</v>
      </c>
      <c r="AL25" s="16" t="s">
        <v>79</v>
      </c>
      <c r="AM25" s="16" t="s">
        <v>80</v>
      </c>
      <c r="AN25" s="73"/>
      <c r="AO25" s="16" t="s">
        <v>69</v>
      </c>
      <c r="AP25" s="16" t="s">
        <v>70</v>
      </c>
      <c r="AQ25" s="16" t="s">
        <v>71</v>
      </c>
      <c r="AR25" s="16" t="s">
        <v>72</v>
      </c>
      <c r="AS25" s="16" t="s">
        <v>73</v>
      </c>
      <c r="AT25" s="16" t="s">
        <v>74</v>
      </c>
      <c r="AU25" s="16" t="s">
        <v>75</v>
      </c>
      <c r="AV25" s="16" t="s">
        <v>76</v>
      </c>
      <c r="AW25" s="16" t="s">
        <v>77</v>
      </c>
      <c r="AX25" s="16" t="s">
        <v>78</v>
      </c>
      <c r="AY25" s="16" t="s">
        <v>79</v>
      </c>
      <c r="AZ25" s="16" t="s">
        <v>80</v>
      </c>
      <c r="BA25" s="73"/>
      <c r="BB25" s="16" t="s">
        <v>69</v>
      </c>
      <c r="BC25" s="16" t="s">
        <v>70</v>
      </c>
      <c r="BD25" s="16" t="s">
        <v>71</v>
      </c>
      <c r="BE25" s="16" t="s">
        <v>72</v>
      </c>
      <c r="BF25" s="16" t="s">
        <v>73</v>
      </c>
      <c r="BG25" s="16" t="s">
        <v>74</v>
      </c>
      <c r="BH25" s="16" t="s">
        <v>75</v>
      </c>
      <c r="BI25" s="16" t="s">
        <v>76</v>
      </c>
      <c r="BJ25" s="16" t="s">
        <v>77</v>
      </c>
      <c r="BK25" s="16" t="s">
        <v>78</v>
      </c>
      <c r="BL25" s="16" t="s">
        <v>79</v>
      </c>
      <c r="BM25" s="16" t="s">
        <v>80</v>
      </c>
      <c r="BN25" s="73"/>
      <c r="BO25" s="16" t="s">
        <v>69</v>
      </c>
      <c r="BP25" s="16" t="s">
        <v>70</v>
      </c>
      <c r="BQ25" s="16" t="s">
        <v>71</v>
      </c>
      <c r="BR25" s="16" t="s">
        <v>72</v>
      </c>
      <c r="BS25" s="16" t="s">
        <v>73</v>
      </c>
      <c r="BT25" s="16" t="s">
        <v>74</v>
      </c>
      <c r="BU25" s="16" t="s">
        <v>75</v>
      </c>
      <c r="BV25" s="16" t="s">
        <v>76</v>
      </c>
      <c r="BW25" s="16" t="s">
        <v>77</v>
      </c>
      <c r="BX25" s="16" t="s">
        <v>78</v>
      </c>
      <c r="BY25" s="16" t="s">
        <v>79</v>
      </c>
      <c r="BZ25" s="16" t="s">
        <v>80</v>
      </c>
      <c r="CA25" s="73"/>
      <c r="CB25" s="16" t="s">
        <v>69</v>
      </c>
      <c r="CC25" s="16" t="s">
        <v>70</v>
      </c>
      <c r="CD25" s="16" t="s">
        <v>71</v>
      </c>
      <c r="CE25" s="16" t="s">
        <v>72</v>
      </c>
      <c r="CF25" s="16" t="s">
        <v>73</v>
      </c>
      <c r="CG25" s="16" t="s">
        <v>74</v>
      </c>
      <c r="CH25" s="16" t="s">
        <v>75</v>
      </c>
      <c r="CI25" s="16" t="s">
        <v>76</v>
      </c>
      <c r="CJ25" s="16" t="s">
        <v>77</v>
      </c>
      <c r="CK25" s="16" t="s">
        <v>78</v>
      </c>
      <c r="CL25" s="16" t="s">
        <v>79</v>
      </c>
      <c r="CM25" s="16" t="s">
        <v>80</v>
      </c>
      <c r="CN25" s="73"/>
      <c r="CO25" s="16" t="s">
        <v>69</v>
      </c>
      <c r="CP25" s="16" t="s">
        <v>70</v>
      </c>
      <c r="CQ25" s="16" t="s">
        <v>71</v>
      </c>
      <c r="CR25" s="16" t="s">
        <v>72</v>
      </c>
      <c r="CS25" s="16" t="s">
        <v>73</v>
      </c>
      <c r="CT25" s="16" t="s">
        <v>74</v>
      </c>
      <c r="CU25" s="16" t="s">
        <v>75</v>
      </c>
      <c r="CV25" s="16" t="s">
        <v>76</v>
      </c>
      <c r="CW25" s="16" t="s">
        <v>77</v>
      </c>
      <c r="CX25" s="16" t="s">
        <v>78</v>
      </c>
      <c r="CY25" s="16" t="s">
        <v>79</v>
      </c>
      <c r="CZ25" s="16" t="s">
        <v>80</v>
      </c>
      <c r="DA25" s="73"/>
      <c r="DB25" s="16" t="s">
        <v>69</v>
      </c>
      <c r="DC25" s="16" t="s">
        <v>70</v>
      </c>
      <c r="DD25" s="16" t="s">
        <v>71</v>
      </c>
      <c r="DE25" s="16" t="s">
        <v>72</v>
      </c>
      <c r="DF25" s="16" t="s">
        <v>73</v>
      </c>
      <c r="DG25" s="16" t="s">
        <v>74</v>
      </c>
      <c r="DH25" s="16" t="s">
        <v>75</v>
      </c>
      <c r="DI25" s="16" t="s">
        <v>76</v>
      </c>
      <c r="DJ25" s="16" t="s">
        <v>77</v>
      </c>
      <c r="DK25" s="16" t="s">
        <v>78</v>
      </c>
      <c r="DL25" s="16" t="s">
        <v>79</v>
      </c>
      <c r="DM25" s="16" t="s">
        <v>80</v>
      </c>
      <c r="DN25" s="73"/>
      <c r="DO25" s="16" t="s">
        <v>69</v>
      </c>
      <c r="DP25" s="16" t="s">
        <v>70</v>
      </c>
      <c r="DQ25" s="16" t="s">
        <v>71</v>
      </c>
      <c r="DR25" s="16" t="s">
        <v>72</v>
      </c>
      <c r="DS25" s="16" t="s">
        <v>73</v>
      </c>
      <c r="DT25" s="16" t="s">
        <v>74</v>
      </c>
      <c r="DU25" s="16" t="s">
        <v>75</v>
      </c>
      <c r="DV25" s="16" t="s">
        <v>76</v>
      </c>
      <c r="DW25" s="16" t="s">
        <v>77</v>
      </c>
      <c r="DX25" s="16" t="s">
        <v>78</v>
      </c>
      <c r="DY25" s="16" t="s">
        <v>79</v>
      </c>
      <c r="DZ25" s="16" t="s">
        <v>80</v>
      </c>
      <c r="EA25" s="73"/>
      <c r="EB25" s="16" t="s">
        <v>69</v>
      </c>
      <c r="EC25" s="16" t="s">
        <v>70</v>
      </c>
      <c r="ED25" s="16" t="s">
        <v>71</v>
      </c>
      <c r="EE25" s="16" t="s">
        <v>72</v>
      </c>
      <c r="EF25" s="16" t="s">
        <v>73</v>
      </c>
      <c r="EG25" s="16" t="s">
        <v>74</v>
      </c>
      <c r="EH25" s="16" t="s">
        <v>75</v>
      </c>
      <c r="EI25" s="16" t="s">
        <v>76</v>
      </c>
      <c r="EJ25" s="16" t="s">
        <v>77</v>
      </c>
      <c r="EK25" s="16" t="s">
        <v>78</v>
      </c>
      <c r="EL25" s="16" t="s">
        <v>79</v>
      </c>
      <c r="EM25" s="16" t="s">
        <v>80</v>
      </c>
      <c r="EN25" s="73"/>
      <c r="EO25" s="16" t="s">
        <v>69</v>
      </c>
      <c r="EP25" s="16" t="s">
        <v>70</v>
      </c>
      <c r="EQ25" s="16" t="s">
        <v>71</v>
      </c>
      <c r="ER25" s="16" t="s">
        <v>72</v>
      </c>
      <c r="ES25" s="16" t="s">
        <v>73</v>
      </c>
      <c r="ET25" s="16" t="s">
        <v>74</v>
      </c>
      <c r="EU25" s="16" t="s">
        <v>75</v>
      </c>
      <c r="EV25" s="16" t="s">
        <v>76</v>
      </c>
      <c r="EW25" s="16" t="s">
        <v>77</v>
      </c>
      <c r="EX25" s="16" t="s">
        <v>78</v>
      </c>
      <c r="EY25" s="16" t="s">
        <v>79</v>
      </c>
      <c r="EZ25" s="16" t="s">
        <v>80</v>
      </c>
      <c r="FA25" s="73"/>
      <c r="FB25" s="16" t="s">
        <v>69</v>
      </c>
      <c r="FC25" s="16" t="s">
        <v>70</v>
      </c>
      <c r="FD25" s="16" t="s">
        <v>71</v>
      </c>
      <c r="FE25" s="16" t="s">
        <v>72</v>
      </c>
      <c r="FF25" s="16" t="s">
        <v>73</v>
      </c>
      <c r="FG25" s="16" t="s">
        <v>74</v>
      </c>
      <c r="FH25" s="16" t="s">
        <v>75</v>
      </c>
      <c r="FI25" s="16" t="s">
        <v>76</v>
      </c>
      <c r="FJ25" s="16" t="s">
        <v>77</v>
      </c>
      <c r="FK25" s="16" t="s">
        <v>78</v>
      </c>
      <c r="FL25" s="16" t="s">
        <v>79</v>
      </c>
      <c r="FM25" s="16" t="s">
        <v>80</v>
      </c>
      <c r="FN25" s="73"/>
      <c r="FO25" s="16" t="s">
        <v>69</v>
      </c>
      <c r="FP25" s="16" t="s">
        <v>70</v>
      </c>
      <c r="FQ25" s="16" t="s">
        <v>71</v>
      </c>
      <c r="FR25" s="16" t="s">
        <v>72</v>
      </c>
      <c r="FS25" s="16" t="s">
        <v>73</v>
      </c>
      <c r="FT25" s="16" t="s">
        <v>74</v>
      </c>
      <c r="FU25" s="16" t="s">
        <v>75</v>
      </c>
      <c r="FV25" s="16" t="s">
        <v>76</v>
      </c>
      <c r="FW25" s="16" t="s">
        <v>77</v>
      </c>
      <c r="FX25" s="16" t="s">
        <v>78</v>
      </c>
      <c r="FY25" s="16" t="s">
        <v>79</v>
      </c>
      <c r="FZ25" s="16" t="s">
        <v>80</v>
      </c>
      <c r="GA25" s="73"/>
      <c r="GB25" s="16" t="s">
        <v>69</v>
      </c>
      <c r="GC25" s="16" t="s">
        <v>70</v>
      </c>
      <c r="GD25" s="16" t="s">
        <v>71</v>
      </c>
      <c r="GE25" s="16" t="s">
        <v>72</v>
      </c>
      <c r="GF25" s="16" t="s">
        <v>73</v>
      </c>
      <c r="GG25" s="16" t="s">
        <v>74</v>
      </c>
      <c r="GH25" s="16" t="s">
        <v>75</v>
      </c>
      <c r="GI25" s="16" t="s">
        <v>76</v>
      </c>
      <c r="GJ25" s="16" t="s">
        <v>77</v>
      </c>
      <c r="GK25" s="16" t="s">
        <v>78</v>
      </c>
      <c r="GL25" s="16" t="s">
        <v>79</v>
      </c>
      <c r="GM25" s="16" t="s">
        <v>80</v>
      </c>
      <c r="GN25" s="73"/>
      <c r="GO25" s="16" t="s">
        <v>69</v>
      </c>
      <c r="GP25" s="16" t="s">
        <v>70</v>
      </c>
      <c r="GQ25" s="16" t="s">
        <v>71</v>
      </c>
      <c r="GR25" s="16" t="s">
        <v>72</v>
      </c>
      <c r="GS25" s="16" t="s">
        <v>73</v>
      </c>
      <c r="GT25" s="16" t="s">
        <v>74</v>
      </c>
      <c r="GU25" s="16" t="s">
        <v>75</v>
      </c>
      <c r="GV25" s="16" t="s">
        <v>76</v>
      </c>
      <c r="GW25" s="16" t="s">
        <v>77</v>
      </c>
      <c r="GX25" s="16" t="s">
        <v>78</v>
      </c>
      <c r="GY25" s="16" t="s">
        <v>79</v>
      </c>
      <c r="GZ25" s="16" t="s">
        <v>80</v>
      </c>
      <c r="HA25" s="77"/>
      <c r="HB25" s="16" t="s">
        <v>69</v>
      </c>
      <c r="HC25" s="16" t="s">
        <v>70</v>
      </c>
      <c r="HD25" s="16" t="s">
        <v>71</v>
      </c>
      <c r="HE25" s="16" t="s">
        <v>72</v>
      </c>
      <c r="HF25" s="16" t="s">
        <v>73</v>
      </c>
      <c r="HG25" s="16" t="s">
        <v>74</v>
      </c>
      <c r="HH25" s="16" t="s">
        <v>75</v>
      </c>
      <c r="HI25" s="16" t="s">
        <v>76</v>
      </c>
      <c r="HJ25" s="16" t="s">
        <v>77</v>
      </c>
      <c r="HK25" s="16" t="s">
        <v>78</v>
      </c>
      <c r="HL25" s="16" t="s">
        <v>79</v>
      </c>
      <c r="HM25" s="16" t="s">
        <v>80</v>
      </c>
      <c r="HN25" s="77"/>
      <c r="HO25" s="16" t="s">
        <v>69</v>
      </c>
      <c r="HP25" s="16" t="s">
        <v>70</v>
      </c>
      <c r="HQ25" s="16" t="s">
        <v>71</v>
      </c>
      <c r="HR25" s="16" t="s">
        <v>72</v>
      </c>
      <c r="HS25" s="16" t="s">
        <v>73</v>
      </c>
      <c r="HT25" s="16" t="s">
        <v>74</v>
      </c>
      <c r="HU25" s="16" t="s">
        <v>75</v>
      </c>
      <c r="HV25" s="16" t="s">
        <v>76</v>
      </c>
      <c r="HW25" s="16" t="s">
        <v>77</v>
      </c>
      <c r="HX25" s="16" t="s">
        <v>78</v>
      </c>
      <c r="HY25" s="16" t="s">
        <v>79</v>
      </c>
      <c r="HZ25" s="16" t="s">
        <v>81</v>
      </c>
      <c r="IA25" s="77"/>
      <c r="IB25" s="16" t="s">
        <v>69</v>
      </c>
      <c r="IC25" s="16" t="s">
        <v>70</v>
      </c>
      <c r="ID25" s="16" t="s">
        <v>71</v>
      </c>
      <c r="IE25" s="16" t="s">
        <v>72</v>
      </c>
      <c r="IF25" s="16" t="s">
        <v>73</v>
      </c>
      <c r="IG25" s="16" t="s">
        <v>74</v>
      </c>
      <c r="IH25" s="16" t="s">
        <v>75</v>
      </c>
      <c r="II25" s="16" t="s">
        <v>76</v>
      </c>
      <c r="IJ25" s="16" t="s">
        <v>77</v>
      </c>
      <c r="IK25" s="16" t="s">
        <v>78</v>
      </c>
      <c r="IL25" s="16" t="s">
        <v>79</v>
      </c>
      <c r="IM25" s="16" t="s">
        <v>80</v>
      </c>
      <c r="IN25" s="77"/>
      <c r="IO25" s="16" t="s">
        <v>69</v>
      </c>
      <c r="IP25" s="16" t="s">
        <v>70</v>
      </c>
      <c r="IQ25" s="16" t="s">
        <v>71</v>
      </c>
      <c r="IR25" s="16" t="s">
        <v>72</v>
      </c>
      <c r="IS25" s="16" t="s">
        <v>73</v>
      </c>
      <c r="IT25" s="16" t="s">
        <v>74</v>
      </c>
      <c r="IU25" s="16" t="s">
        <v>75</v>
      </c>
      <c r="IV25" s="16" t="s">
        <v>76</v>
      </c>
      <c r="IW25" s="16" t="s">
        <v>77</v>
      </c>
      <c r="IX25" s="16" t="s">
        <v>78</v>
      </c>
      <c r="IY25" s="16" t="s">
        <v>79</v>
      </c>
      <c r="IZ25" s="16" t="s">
        <v>81</v>
      </c>
      <c r="JA25" s="77"/>
      <c r="JB25" s="16" t="s">
        <v>69</v>
      </c>
      <c r="JC25" s="16" t="s">
        <v>70</v>
      </c>
      <c r="JD25" s="16" t="s">
        <v>71</v>
      </c>
      <c r="JE25" s="16" t="s">
        <v>72</v>
      </c>
      <c r="JF25" s="16" t="s">
        <v>73</v>
      </c>
      <c r="JG25" s="16" t="s">
        <v>74</v>
      </c>
      <c r="JH25" s="16" t="s">
        <v>75</v>
      </c>
      <c r="JI25" s="16" t="s">
        <v>76</v>
      </c>
      <c r="JJ25" s="16" t="s">
        <v>82</v>
      </c>
      <c r="JK25" s="16" t="s">
        <v>78</v>
      </c>
      <c r="JL25" s="16" t="s">
        <v>79</v>
      </c>
      <c r="JM25" s="16" t="s">
        <v>80</v>
      </c>
      <c r="JN25" s="77"/>
      <c r="JO25" s="16" t="s">
        <v>69</v>
      </c>
      <c r="JP25" s="16" t="s">
        <v>70</v>
      </c>
      <c r="JQ25" s="16" t="s">
        <v>71</v>
      </c>
      <c r="JR25" s="16" t="s">
        <v>72</v>
      </c>
      <c r="JS25" s="16" t="s">
        <v>73</v>
      </c>
      <c r="JT25" s="16" t="s">
        <v>74</v>
      </c>
      <c r="JU25" s="16" t="s">
        <v>75</v>
      </c>
      <c r="JV25" s="16" t="s">
        <v>76</v>
      </c>
      <c r="JW25" s="16" t="s">
        <v>82</v>
      </c>
      <c r="JX25" s="16" t="s">
        <v>78</v>
      </c>
      <c r="JY25" s="16" t="s">
        <v>79</v>
      </c>
      <c r="JZ25" s="16" t="s">
        <v>80</v>
      </c>
      <c r="KA25" s="77"/>
      <c r="KB25" s="16" t="s">
        <v>69</v>
      </c>
      <c r="KC25" s="16" t="s">
        <v>70</v>
      </c>
      <c r="KD25" s="16" t="s">
        <v>71</v>
      </c>
      <c r="KE25" s="16" t="s">
        <v>72</v>
      </c>
      <c r="KF25" s="16" t="s">
        <v>73</v>
      </c>
      <c r="KG25" s="16" t="s">
        <v>74</v>
      </c>
      <c r="KH25" s="16" t="s">
        <v>75</v>
      </c>
      <c r="KI25" s="16" t="s">
        <v>76</v>
      </c>
      <c r="KJ25" s="16" t="s">
        <v>82</v>
      </c>
      <c r="KK25" s="16" t="s">
        <v>78</v>
      </c>
      <c r="KL25" s="16" t="s">
        <v>79</v>
      </c>
      <c r="KM25" s="16" t="s">
        <v>80</v>
      </c>
      <c r="KN25" s="77"/>
    </row>
    <row r="26" spans="1:300" s="21" customFormat="1">
      <c r="A26" s="17" t="s">
        <v>83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8982</v>
      </c>
      <c r="KC26" s="18">
        <v>7521</v>
      </c>
      <c r="KD26" s="18">
        <v>8239</v>
      </c>
      <c r="KE26" s="18">
        <v>8348</v>
      </c>
      <c r="KF26" s="18">
        <v>8904</v>
      </c>
      <c r="KG26" s="18">
        <v>8584</v>
      </c>
      <c r="KH26" s="18">
        <v>9510</v>
      </c>
      <c r="KI26" s="18">
        <v>9794</v>
      </c>
      <c r="KJ26" s="18"/>
      <c r="KK26" s="18"/>
      <c r="KL26" s="18"/>
      <c r="KM26" s="18"/>
      <c r="KN26" s="18">
        <f>+SUM(KB26:KM26)</f>
        <v>69882</v>
      </c>
    </row>
    <row r="27" spans="1:300" s="21" customFormat="1">
      <c r="A27" s="17" t="s">
        <v>84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>+SUM(JO27:JZ27)</f>
        <v>52079</v>
      </c>
      <c r="KB27" s="18">
        <v>5347</v>
      </c>
      <c r="KC27" s="18">
        <v>4767</v>
      </c>
      <c r="KD27" s="18">
        <v>5134</v>
      </c>
      <c r="KE27" s="18">
        <v>5030</v>
      </c>
      <c r="KF27" s="18">
        <v>5004</v>
      </c>
      <c r="KG27" s="18">
        <v>4902</v>
      </c>
      <c r="KH27" s="18">
        <v>5486</v>
      </c>
      <c r="KI27" s="18">
        <v>5469</v>
      </c>
      <c r="KJ27" s="18"/>
      <c r="KK27" s="18"/>
      <c r="KL27" s="18"/>
      <c r="KM27" s="18"/>
      <c r="KN27" s="18">
        <f>+SUM(KB27:KM27)</f>
        <v>41139</v>
      </c>
    </row>
    <row r="28" spans="1:300" s="21" customFormat="1" ht="15">
      <c r="A28" s="19" t="s">
        <v>86</v>
      </c>
      <c r="B28" s="20">
        <f t="shared" ref="B28:BR28" si="11">SUM(B26:B27)</f>
        <v>0</v>
      </c>
      <c r="C28" s="20">
        <f t="shared" si="11"/>
        <v>0</v>
      </c>
      <c r="D28" s="20">
        <f t="shared" si="11"/>
        <v>6658</v>
      </c>
      <c r="E28" s="20">
        <f t="shared" si="11"/>
        <v>6197</v>
      </c>
      <c r="F28" s="20">
        <f t="shared" si="11"/>
        <v>6029</v>
      </c>
      <c r="G28" s="20">
        <f t="shared" si="11"/>
        <v>5993</v>
      </c>
      <c r="H28" s="20">
        <f t="shared" si="11"/>
        <v>6228</v>
      </c>
      <c r="I28" s="20">
        <f t="shared" si="11"/>
        <v>6132</v>
      </c>
      <c r="J28" s="20">
        <f t="shared" si="11"/>
        <v>5879</v>
      </c>
      <c r="K28" s="20">
        <f t="shared" si="11"/>
        <v>6047</v>
      </c>
      <c r="L28" s="20">
        <f t="shared" si="11"/>
        <v>6152</v>
      </c>
      <c r="M28" s="20">
        <f t="shared" si="11"/>
        <v>5947</v>
      </c>
      <c r="N28" s="20">
        <f t="shared" si="11"/>
        <v>61262</v>
      </c>
      <c r="O28" s="20">
        <f t="shared" si="11"/>
        <v>5754</v>
      </c>
      <c r="P28" s="20">
        <f t="shared" si="11"/>
        <v>5278</v>
      </c>
      <c r="Q28" s="20">
        <f t="shared" si="11"/>
        <v>5566</v>
      </c>
      <c r="R28" s="20">
        <f t="shared" si="11"/>
        <v>5766</v>
      </c>
      <c r="S28" s="20">
        <f t="shared" si="11"/>
        <v>6147</v>
      </c>
      <c r="T28" s="20">
        <f t="shared" si="11"/>
        <v>5945</v>
      </c>
      <c r="U28" s="20">
        <f t="shared" si="11"/>
        <v>6107</v>
      </c>
      <c r="V28" s="20">
        <f t="shared" si="11"/>
        <v>6173</v>
      </c>
      <c r="W28" s="20">
        <f t="shared" si="11"/>
        <v>5965</v>
      </c>
      <c r="X28" s="20">
        <f t="shared" si="11"/>
        <v>5973</v>
      </c>
      <c r="Y28" s="20">
        <f t="shared" si="11"/>
        <v>5855</v>
      </c>
      <c r="Z28" s="20">
        <f t="shared" si="11"/>
        <v>5798</v>
      </c>
      <c r="AA28" s="20">
        <f t="shared" si="11"/>
        <v>70327</v>
      </c>
      <c r="AB28" s="20">
        <f t="shared" si="11"/>
        <v>5677</v>
      </c>
      <c r="AC28" s="20">
        <f t="shared" si="11"/>
        <v>4966</v>
      </c>
      <c r="AD28" s="20">
        <f t="shared" si="11"/>
        <v>5839</v>
      </c>
      <c r="AE28" s="20">
        <f t="shared" si="11"/>
        <v>5337</v>
      </c>
      <c r="AF28" s="20">
        <f t="shared" si="11"/>
        <v>5722</v>
      </c>
      <c r="AG28" s="20">
        <f t="shared" si="11"/>
        <v>5593</v>
      </c>
      <c r="AH28" s="20">
        <f t="shared" si="11"/>
        <v>6015</v>
      </c>
      <c r="AI28" s="20">
        <f t="shared" si="11"/>
        <v>6167</v>
      </c>
      <c r="AJ28" s="20">
        <f t="shared" si="11"/>
        <v>6014</v>
      </c>
      <c r="AK28" s="20">
        <f t="shared" si="11"/>
        <v>6263</v>
      </c>
      <c r="AL28" s="20">
        <f t="shared" si="11"/>
        <v>6197</v>
      </c>
      <c r="AM28" s="20">
        <f t="shared" si="11"/>
        <v>6440</v>
      </c>
      <c r="AN28" s="20">
        <f t="shared" si="11"/>
        <v>70230</v>
      </c>
      <c r="AO28" s="20">
        <f t="shared" si="11"/>
        <v>6186</v>
      </c>
      <c r="AP28" s="20">
        <f t="shared" si="11"/>
        <v>5811</v>
      </c>
      <c r="AQ28" s="20">
        <f t="shared" si="11"/>
        <v>6458</v>
      </c>
      <c r="AR28" s="20">
        <f t="shared" si="11"/>
        <v>6091</v>
      </c>
      <c r="AS28" s="20">
        <f t="shared" si="11"/>
        <v>5969</v>
      </c>
      <c r="AT28" s="20">
        <f t="shared" si="11"/>
        <v>5669</v>
      </c>
      <c r="AU28" s="20">
        <f t="shared" si="11"/>
        <v>6008</v>
      </c>
      <c r="AV28" s="20">
        <f t="shared" si="11"/>
        <v>6447</v>
      </c>
      <c r="AW28" s="20">
        <f t="shared" si="11"/>
        <v>5966</v>
      </c>
      <c r="AX28" s="20">
        <f t="shared" si="11"/>
        <v>6049</v>
      </c>
      <c r="AY28" s="20">
        <f t="shared" si="11"/>
        <v>5592</v>
      </c>
      <c r="AZ28" s="20">
        <f t="shared" si="11"/>
        <v>6064</v>
      </c>
      <c r="BA28" s="20">
        <f t="shared" si="11"/>
        <v>72310</v>
      </c>
      <c r="BB28" s="20">
        <f t="shared" si="11"/>
        <v>5425</v>
      </c>
      <c r="BC28" s="20">
        <f t="shared" si="11"/>
        <v>4905</v>
      </c>
      <c r="BD28" s="20">
        <f t="shared" si="11"/>
        <v>5902</v>
      </c>
      <c r="BE28" s="20">
        <f t="shared" si="11"/>
        <v>5969</v>
      </c>
      <c r="BF28" s="20">
        <f t="shared" si="11"/>
        <v>6127</v>
      </c>
      <c r="BG28" s="20">
        <f t="shared" si="11"/>
        <v>6058</v>
      </c>
      <c r="BH28" s="20">
        <f t="shared" si="11"/>
        <v>6488</v>
      </c>
      <c r="BI28" s="20">
        <f t="shared" si="11"/>
        <v>6779</v>
      </c>
      <c r="BJ28" s="20">
        <f t="shared" si="11"/>
        <v>6447</v>
      </c>
      <c r="BK28" s="20">
        <f t="shared" si="11"/>
        <v>6458</v>
      </c>
      <c r="BL28" s="20">
        <f t="shared" si="11"/>
        <v>6289</v>
      </c>
      <c r="BM28" s="20">
        <f t="shared" si="11"/>
        <v>6432</v>
      </c>
      <c r="BN28" s="20">
        <f t="shared" si="11"/>
        <v>73279</v>
      </c>
      <c r="BO28" s="20">
        <f t="shared" si="11"/>
        <v>6128</v>
      </c>
      <c r="BP28" s="20">
        <f t="shared" si="11"/>
        <v>5474</v>
      </c>
      <c r="BQ28" s="20">
        <f t="shared" si="11"/>
        <v>6465</v>
      </c>
      <c r="BR28" s="20">
        <f t="shared" si="11"/>
        <v>6174</v>
      </c>
      <c r="BS28" s="20">
        <f t="shared" ref="BS28:ED28" si="12">SUM(BS26:BS27)</f>
        <v>6279</v>
      </c>
      <c r="BT28" s="20">
        <f t="shared" si="12"/>
        <v>6150</v>
      </c>
      <c r="BU28" s="20">
        <f t="shared" si="12"/>
        <v>6710</v>
      </c>
      <c r="BV28" s="20">
        <f t="shared" si="12"/>
        <v>6928</v>
      </c>
      <c r="BW28" s="20">
        <f t="shared" si="12"/>
        <v>6674</v>
      </c>
      <c r="BX28" s="20">
        <f t="shared" si="12"/>
        <v>6975</v>
      </c>
      <c r="BY28" s="20">
        <f t="shared" si="12"/>
        <v>6681</v>
      </c>
      <c r="BZ28" s="20">
        <f t="shared" si="12"/>
        <v>6681</v>
      </c>
      <c r="CA28" s="20">
        <f t="shared" si="12"/>
        <v>77319</v>
      </c>
      <c r="CB28" s="20">
        <f t="shared" si="12"/>
        <v>6647</v>
      </c>
      <c r="CC28" s="20">
        <f t="shared" si="12"/>
        <v>6218</v>
      </c>
      <c r="CD28" s="20">
        <f t="shared" si="12"/>
        <v>7332</v>
      </c>
      <c r="CE28" s="20">
        <f t="shared" si="12"/>
        <v>7296</v>
      </c>
      <c r="CF28" s="20">
        <f t="shared" si="12"/>
        <v>7574</v>
      </c>
      <c r="CG28" s="20">
        <f t="shared" si="12"/>
        <v>7484</v>
      </c>
      <c r="CH28" s="20">
        <f t="shared" si="12"/>
        <v>8341</v>
      </c>
      <c r="CI28" s="20">
        <f t="shared" si="12"/>
        <v>9116</v>
      </c>
      <c r="CJ28" s="20">
        <f t="shared" si="12"/>
        <v>8186</v>
      </c>
      <c r="CK28" s="20">
        <f t="shared" si="12"/>
        <v>8195</v>
      </c>
      <c r="CL28" s="20">
        <f t="shared" si="12"/>
        <v>8116</v>
      </c>
      <c r="CM28" s="20">
        <f t="shared" si="12"/>
        <v>8371</v>
      </c>
      <c r="CN28" s="20">
        <f t="shared" si="12"/>
        <v>92876</v>
      </c>
      <c r="CO28" s="20">
        <f t="shared" si="12"/>
        <v>8197</v>
      </c>
      <c r="CP28" s="20">
        <f t="shared" si="12"/>
        <v>7858</v>
      </c>
      <c r="CQ28" s="20">
        <f t="shared" si="12"/>
        <v>8258</v>
      </c>
      <c r="CR28" s="20">
        <f t="shared" si="12"/>
        <v>8073</v>
      </c>
      <c r="CS28" s="20">
        <f t="shared" si="12"/>
        <v>8149</v>
      </c>
      <c r="CT28" s="20">
        <f t="shared" si="12"/>
        <v>7944</v>
      </c>
      <c r="CU28" s="20">
        <f t="shared" si="12"/>
        <v>8448</v>
      </c>
      <c r="CV28" s="20">
        <f t="shared" si="12"/>
        <v>8782</v>
      </c>
      <c r="CW28" s="20">
        <f t="shared" si="12"/>
        <v>8232</v>
      </c>
      <c r="CX28" s="20">
        <f t="shared" si="12"/>
        <v>8384</v>
      </c>
      <c r="CY28" s="20">
        <f t="shared" si="12"/>
        <v>8133</v>
      </c>
      <c r="CZ28" s="20">
        <f t="shared" si="12"/>
        <v>8266</v>
      </c>
      <c r="DA28" s="20">
        <f t="shared" si="12"/>
        <v>98724</v>
      </c>
      <c r="DB28" s="20">
        <f t="shared" si="12"/>
        <v>8147</v>
      </c>
      <c r="DC28" s="20">
        <f t="shared" si="12"/>
        <v>7689</v>
      </c>
      <c r="DD28" s="20">
        <f t="shared" si="12"/>
        <v>8782</v>
      </c>
      <c r="DE28" s="20">
        <f t="shared" si="12"/>
        <v>8726</v>
      </c>
      <c r="DF28" s="20">
        <f t="shared" si="12"/>
        <v>8580</v>
      </c>
      <c r="DG28" s="20">
        <f t="shared" si="12"/>
        <v>8472</v>
      </c>
      <c r="DH28" s="20">
        <f t="shared" si="12"/>
        <v>9040</v>
      </c>
      <c r="DI28" s="20">
        <f t="shared" si="12"/>
        <v>9228</v>
      </c>
      <c r="DJ28" s="20">
        <f t="shared" si="12"/>
        <v>8647</v>
      </c>
      <c r="DK28" s="20">
        <f t="shared" si="12"/>
        <v>9175</v>
      </c>
      <c r="DL28" s="20">
        <f t="shared" si="12"/>
        <v>9069</v>
      </c>
      <c r="DM28" s="20">
        <f t="shared" si="12"/>
        <v>9409</v>
      </c>
      <c r="DN28" s="20">
        <f t="shared" si="12"/>
        <v>104964</v>
      </c>
      <c r="DO28" s="20">
        <f t="shared" si="12"/>
        <v>9456</v>
      </c>
      <c r="DP28" s="20">
        <f t="shared" si="12"/>
        <v>8513</v>
      </c>
      <c r="DQ28" s="20">
        <f t="shared" si="12"/>
        <v>9741</v>
      </c>
      <c r="DR28" s="20">
        <f t="shared" si="12"/>
        <v>9450</v>
      </c>
      <c r="DS28" s="20">
        <f t="shared" si="12"/>
        <v>9971</v>
      </c>
      <c r="DT28" s="20">
        <f t="shared" si="12"/>
        <v>9865</v>
      </c>
      <c r="DU28" s="20">
        <f t="shared" si="12"/>
        <v>10621</v>
      </c>
      <c r="DV28" s="20">
        <f t="shared" si="12"/>
        <v>11114</v>
      </c>
      <c r="DW28" s="20">
        <f t="shared" si="12"/>
        <v>10325</v>
      </c>
      <c r="DX28" s="20">
        <f t="shared" si="12"/>
        <v>10694</v>
      </c>
      <c r="DY28" s="20">
        <f t="shared" si="12"/>
        <v>10134</v>
      </c>
      <c r="DZ28" s="20">
        <f t="shared" si="12"/>
        <v>10609</v>
      </c>
      <c r="EA28" s="20">
        <f t="shared" si="12"/>
        <v>120493</v>
      </c>
      <c r="EB28" s="20">
        <f t="shared" si="12"/>
        <v>10863</v>
      </c>
      <c r="EC28" s="20">
        <f t="shared" si="12"/>
        <v>10017</v>
      </c>
      <c r="ED28" s="20">
        <f t="shared" si="12"/>
        <v>11170</v>
      </c>
      <c r="EE28" s="20">
        <f t="shared" ref="EE28:GP28" si="13">SUM(EE26:EE27)</f>
        <v>11119</v>
      </c>
      <c r="EF28" s="20">
        <f t="shared" si="13"/>
        <v>11617</v>
      </c>
      <c r="EG28" s="20">
        <f t="shared" si="13"/>
        <v>11031</v>
      </c>
      <c r="EH28" s="20">
        <f t="shared" si="13"/>
        <v>11945</v>
      </c>
      <c r="EI28" s="20">
        <f t="shared" si="13"/>
        <v>12118</v>
      </c>
      <c r="EJ28" s="20">
        <f t="shared" si="13"/>
        <v>10997</v>
      </c>
      <c r="EK28" s="20">
        <f t="shared" si="13"/>
        <v>11438</v>
      </c>
      <c r="EL28" s="20">
        <f t="shared" si="13"/>
        <v>11133</v>
      </c>
      <c r="EM28" s="20">
        <f t="shared" si="13"/>
        <v>11635</v>
      </c>
      <c r="EN28" s="20">
        <f t="shared" si="13"/>
        <v>135083</v>
      </c>
      <c r="EO28" s="20">
        <f t="shared" si="13"/>
        <v>11747</v>
      </c>
      <c r="EP28" s="20">
        <f t="shared" si="13"/>
        <v>11155</v>
      </c>
      <c r="EQ28" s="20">
        <f t="shared" si="13"/>
        <v>12028</v>
      </c>
      <c r="ER28" s="20">
        <f t="shared" si="13"/>
        <v>11889</v>
      </c>
      <c r="ES28" s="20">
        <f t="shared" si="13"/>
        <v>12208</v>
      </c>
      <c r="ET28" s="20">
        <f t="shared" si="13"/>
        <v>11952</v>
      </c>
      <c r="EU28" s="20">
        <f t="shared" si="13"/>
        <v>12801</v>
      </c>
      <c r="EV28" s="20">
        <f t="shared" si="13"/>
        <v>13164</v>
      </c>
      <c r="EW28" s="20">
        <f t="shared" si="13"/>
        <v>12403</v>
      </c>
      <c r="EX28" s="20">
        <f t="shared" si="13"/>
        <v>13234</v>
      </c>
      <c r="EY28" s="20">
        <f t="shared" si="13"/>
        <v>12734</v>
      </c>
      <c r="EZ28" s="20">
        <f t="shared" si="13"/>
        <v>13011</v>
      </c>
      <c r="FA28" s="20">
        <f t="shared" si="13"/>
        <v>148326</v>
      </c>
      <c r="FB28" s="20">
        <f t="shared" si="13"/>
        <v>12818</v>
      </c>
      <c r="FC28" s="20">
        <f t="shared" si="13"/>
        <v>11766</v>
      </c>
      <c r="FD28" s="20">
        <f t="shared" si="13"/>
        <v>12617</v>
      </c>
      <c r="FE28" s="20">
        <f t="shared" si="13"/>
        <v>12325</v>
      </c>
      <c r="FF28" s="20">
        <f t="shared" si="13"/>
        <v>12876</v>
      </c>
      <c r="FG28" s="20">
        <f t="shared" si="13"/>
        <v>12236</v>
      </c>
      <c r="FH28" s="20">
        <f t="shared" si="13"/>
        <v>13241</v>
      </c>
      <c r="FI28" s="20">
        <f t="shared" si="13"/>
        <v>13583</v>
      </c>
      <c r="FJ28" s="20">
        <f t="shared" si="13"/>
        <v>12875</v>
      </c>
      <c r="FK28" s="20">
        <f t="shared" si="13"/>
        <v>13329</v>
      </c>
      <c r="FL28" s="20">
        <f t="shared" si="13"/>
        <v>12662</v>
      </c>
      <c r="FM28" s="20">
        <f t="shared" si="13"/>
        <v>12790</v>
      </c>
      <c r="FN28" s="20">
        <f t="shared" si="13"/>
        <v>153118</v>
      </c>
      <c r="FO28" s="20">
        <f t="shared" si="13"/>
        <v>12609</v>
      </c>
      <c r="FP28" s="20">
        <f t="shared" si="13"/>
        <v>11467</v>
      </c>
      <c r="FQ28" s="20">
        <f t="shared" si="13"/>
        <v>12503</v>
      </c>
      <c r="FR28" s="20">
        <f t="shared" si="13"/>
        <v>12332</v>
      </c>
      <c r="FS28" s="20">
        <f t="shared" si="13"/>
        <v>12988</v>
      </c>
      <c r="FT28" s="20">
        <f t="shared" si="13"/>
        <v>12642</v>
      </c>
      <c r="FU28" s="20">
        <f t="shared" si="13"/>
        <v>13480</v>
      </c>
      <c r="FV28" s="20">
        <f t="shared" si="13"/>
        <v>13846</v>
      </c>
      <c r="FW28" s="20">
        <f t="shared" si="13"/>
        <v>13177</v>
      </c>
      <c r="FX28" s="20">
        <f t="shared" si="13"/>
        <v>13880</v>
      </c>
      <c r="FY28" s="20">
        <f t="shared" si="13"/>
        <v>12904</v>
      </c>
      <c r="FZ28" s="20">
        <f t="shared" si="13"/>
        <v>13265</v>
      </c>
      <c r="GA28" s="20">
        <f t="shared" si="13"/>
        <v>155093</v>
      </c>
      <c r="GB28" s="20">
        <f t="shared" si="13"/>
        <v>13327</v>
      </c>
      <c r="GC28" s="20">
        <f t="shared" si="13"/>
        <v>12207</v>
      </c>
      <c r="GD28" s="20">
        <f t="shared" si="13"/>
        <v>13304</v>
      </c>
      <c r="GE28" s="20">
        <f t="shared" si="13"/>
        <v>12898</v>
      </c>
      <c r="GF28" s="20">
        <f t="shared" si="13"/>
        <v>13556</v>
      </c>
      <c r="GG28" s="20">
        <f t="shared" si="13"/>
        <v>13218</v>
      </c>
      <c r="GH28" s="20">
        <f t="shared" si="13"/>
        <v>14513</v>
      </c>
      <c r="GI28" s="20">
        <f t="shared" si="13"/>
        <v>15152</v>
      </c>
      <c r="GJ28" s="20">
        <f t="shared" si="13"/>
        <v>14332</v>
      </c>
      <c r="GK28" s="20">
        <f t="shared" si="13"/>
        <v>15052</v>
      </c>
      <c r="GL28" s="20">
        <f t="shared" si="13"/>
        <v>14190</v>
      </c>
      <c r="GM28" s="20">
        <f t="shared" si="13"/>
        <v>14639</v>
      </c>
      <c r="GN28" s="20">
        <f t="shared" si="13"/>
        <v>166388</v>
      </c>
      <c r="GO28" s="20">
        <f t="shared" si="13"/>
        <v>14454</v>
      </c>
      <c r="GP28" s="20">
        <f t="shared" si="13"/>
        <v>13544</v>
      </c>
      <c r="GQ28" s="20">
        <f t="shared" ref="GQ28:IN28" si="14">SUM(GQ26:GQ27)</f>
        <v>14544</v>
      </c>
      <c r="GR28" s="20">
        <f t="shared" si="14"/>
        <v>14031</v>
      </c>
      <c r="GS28" s="20">
        <f t="shared" si="14"/>
        <v>14939</v>
      </c>
      <c r="GT28" s="20">
        <f t="shared" si="14"/>
        <v>14253</v>
      </c>
      <c r="GU28" s="20">
        <f t="shared" si="14"/>
        <v>15559</v>
      </c>
      <c r="GV28" s="20">
        <f t="shared" si="14"/>
        <v>15711</v>
      </c>
      <c r="GW28" s="20">
        <f t="shared" si="14"/>
        <v>14801</v>
      </c>
      <c r="GX28" s="20">
        <f t="shared" si="14"/>
        <v>15371</v>
      </c>
      <c r="GY28" s="20">
        <f t="shared" si="14"/>
        <v>14572</v>
      </c>
      <c r="GZ28" s="20">
        <f t="shared" si="14"/>
        <v>15036</v>
      </c>
      <c r="HA28" s="20">
        <f t="shared" si="14"/>
        <v>176815</v>
      </c>
      <c r="HB28" s="20">
        <f t="shared" si="14"/>
        <v>15074</v>
      </c>
      <c r="HC28" s="20">
        <f t="shared" si="14"/>
        <v>13750</v>
      </c>
      <c r="HD28" s="20">
        <f t="shared" si="14"/>
        <v>15635</v>
      </c>
      <c r="HE28" s="20">
        <f t="shared" si="14"/>
        <v>14750</v>
      </c>
      <c r="HF28" s="20">
        <f t="shared" si="14"/>
        <v>15197</v>
      </c>
      <c r="HG28" s="20">
        <f t="shared" si="14"/>
        <v>14841</v>
      </c>
      <c r="HH28" s="20">
        <f t="shared" si="14"/>
        <v>16428</v>
      </c>
      <c r="HI28" s="20">
        <f t="shared" si="14"/>
        <v>16575</v>
      </c>
      <c r="HJ28" s="20">
        <f t="shared" si="14"/>
        <v>15744</v>
      </c>
      <c r="HK28" s="20">
        <f t="shared" si="14"/>
        <v>16538</v>
      </c>
      <c r="HL28" s="20">
        <f t="shared" si="14"/>
        <v>15679</v>
      </c>
      <c r="HM28" s="20">
        <f t="shared" si="14"/>
        <v>16608</v>
      </c>
      <c r="HN28" s="20">
        <f t="shared" si="14"/>
        <v>186819</v>
      </c>
      <c r="HO28" s="20">
        <f t="shared" si="14"/>
        <v>16499</v>
      </c>
      <c r="HP28" s="20">
        <f t="shared" si="14"/>
        <v>14713</v>
      </c>
      <c r="HQ28" s="20">
        <f t="shared" si="14"/>
        <v>16085</v>
      </c>
      <c r="HR28" s="20">
        <f t="shared" si="14"/>
        <v>15671</v>
      </c>
      <c r="HS28" s="20">
        <f t="shared" si="14"/>
        <v>16193</v>
      </c>
      <c r="HT28" s="20">
        <f t="shared" si="14"/>
        <v>15610</v>
      </c>
      <c r="HU28" s="20">
        <f t="shared" si="14"/>
        <v>17113</v>
      </c>
      <c r="HV28" s="20">
        <f t="shared" si="14"/>
        <v>16910</v>
      </c>
      <c r="HW28" s="20">
        <f t="shared" si="14"/>
        <v>15789</v>
      </c>
      <c r="HX28" s="20">
        <f t="shared" si="14"/>
        <v>16480</v>
      </c>
      <c r="HY28" s="20">
        <f t="shared" si="14"/>
        <v>15623</v>
      </c>
      <c r="HZ28" s="20">
        <f t="shared" si="14"/>
        <v>16009</v>
      </c>
      <c r="IA28" s="20">
        <f t="shared" si="14"/>
        <v>192695</v>
      </c>
      <c r="IB28" s="20">
        <f t="shared" si="14"/>
        <v>15727</v>
      </c>
      <c r="IC28" s="20">
        <f t="shared" si="14"/>
        <v>14624</v>
      </c>
      <c r="ID28" s="20">
        <f t="shared" si="14"/>
        <v>16163</v>
      </c>
      <c r="IE28" s="20">
        <f t="shared" si="14"/>
        <v>16059</v>
      </c>
      <c r="IF28" s="20">
        <f t="shared" si="14"/>
        <v>17289</v>
      </c>
      <c r="IG28" s="20">
        <f t="shared" si="14"/>
        <v>16286</v>
      </c>
      <c r="IH28" s="20">
        <f t="shared" si="14"/>
        <v>17481</v>
      </c>
      <c r="II28" s="20">
        <f t="shared" si="14"/>
        <v>17805</v>
      </c>
      <c r="IJ28" s="20">
        <f t="shared" si="14"/>
        <v>16760</v>
      </c>
      <c r="IK28" s="20">
        <f t="shared" si="14"/>
        <v>16310</v>
      </c>
      <c r="IL28" s="20">
        <f t="shared" si="14"/>
        <v>16359</v>
      </c>
      <c r="IM28" s="20">
        <f t="shared" si="14"/>
        <v>16995</v>
      </c>
      <c r="IN28" s="20">
        <f t="shared" si="14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Z28" si="15">SUM(IR26:IR27)</f>
        <v>1486</v>
      </c>
      <c r="IS28" s="20">
        <f t="shared" si="15"/>
        <v>1905</v>
      </c>
      <c r="IT28" s="20">
        <f t="shared" si="15"/>
        <v>1846</v>
      </c>
      <c r="IU28" s="20">
        <f t="shared" si="15"/>
        <v>2476</v>
      </c>
      <c r="IV28" s="20">
        <f t="shared" si="15"/>
        <v>2629</v>
      </c>
      <c r="IW28" s="20">
        <f t="shared" si="15"/>
        <v>2815</v>
      </c>
      <c r="IX28" s="20">
        <f t="shared" si="15"/>
        <v>4662</v>
      </c>
      <c r="IY28" s="20">
        <f t="shared" si="15"/>
        <v>6049</v>
      </c>
      <c r="IZ28" s="20">
        <f t="shared" si="15"/>
        <v>7673</v>
      </c>
      <c r="JA28" s="20">
        <f>+SUM(IO28:IZ28)</f>
        <v>73255</v>
      </c>
      <c r="JB28" s="20">
        <f t="shared" si="15"/>
        <v>8270</v>
      </c>
      <c r="JC28" s="20">
        <f t="shared" si="15"/>
        <v>4952</v>
      </c>
      <c r="JD28" s="20">
        <f t="shared" si="15"/>
        <v>6338</v>
      </c>
      <c r="JE28" s="20">
        <f t="shared" si="15"/>
        <v>6333</v>
      </c>
      <c r="JF28" s="20">
        <f t="shared" si="15"/>
        <v>7593</v>
      </c>
      <c r="JG28" s="20">
        <f t="shared" si="15"/>
        <v>7933</v>
      </c>
      <c r="JH28" s="20">
        <f t="shared" si="15"/>
        <v>9158</v>
      </c>
      <c r="JI28" s="20">
        <f t="shared" si="15"/>
        <v>9487</v>
      </c>
      <c r="JJ28" s="20">
        <f t="shared" si="15"/>
        <v>9626</v>
      </c>
      <c r="JK28" s="20">
        <f t="shared" si="15"/>
        <v>10221</v>
      </c>
      <c r="JL28" s="20">
        <f t="shared" si="15"/>
        <v>10741</v>
      </c>
      <c r="JM28" s="20">
        <f t="shared" si="15"/>
        <v>11343</v>
      </c>
      <c r="JN28" s="20">
        <f t="shared" si="15"/>
        <v>101995</v>
      </c>
      <c r="JO28" s="20">
        <f t="shared" si="15"/>
        <v>10786</v>
      </c>
      <c r="JP28" s="20">
        <f t="shared" si="15"/>
        <v>9754</v>
      </c>
      <c r="JQ28" s="20">
        <f t="shared" si="15"/>
        <v>10965</v>
      </c>
      <c r="JR28" s="20">
        <f t="shared" si="15"/>
        <v>11137</v>
      </c>
      <c r="JS28" s="20">
        <f t="shared" si="15"/>
        <v>11664</v>
      </c>
      <c r="JT28" s="20">
        <f t="shared" si="15"/>
        <v>11664</v>
      </c>
      <c r="JU28" s="20">
        <f t="shared" si="15"/>
        <v>13438</v>
      </c>
      <c r="JV28" s="20">
        <f t="shared" si="15"/>
        <v>14052</v>
      </c>
      <c r="JW28" s="20">
        <f t="shared" si="15"/>
        <v>13534</v>
      </c>
      <c r="JX28" s="20">
        <f t="shared" si="15"/>
        <v>14229</v>
      </c>
      <c r="JY28" s="20">
        <f t="shared" si="15"/>
        <v>13829</v>
      </c>
      <c r="JZ28" s="20">
        <f t="shared" si="15"/>
        <v>14633</v>
      </c>
      <c r="KA28" s="20">
        <f>SUM(KA26:KA27)</f>
        <v>149685</v>
      </c>
      <c r="KB28" s="20">
        <f t="shared" ref="KB28:KN28" si="16">SUM(KB26:KB27)</f>
        <v>14329</v>
      </c>
      <c r="KC28" s="20">
        <f t="shared" si="16"/>
        <v>12288</v>
      </c>
      <c r="KD28" s="20">
        <f t="shared" si="16"/>
        <v>13373</v>
      </c>
      <c r="KE28" s="20">
        <f t="shared" si="16"/>
        <v>13378</v>
      </c>
      <c r="KF28" s="20">
        <f t="shared" si="16"/>
        <v>13908</v>
      </c>
      <c r="KG28" s="20">
        <f t="shared" si="16"/>
        <v>13486</v>
      </c>
      <c r="KH28" s="20">
        <f t="shared" si="16"/>
        <v>14996</v>
      </c>
      <c r="KI28" s="20">
        <f t="shared" si="16"/>
        <v>15263</v>
      </c>
      <c r="KJ28" s="20">
        <f t="shared" si="16"/>
        <v>0</v>
      </c>
      <c r="KK28" s="20">
        <f t="shared" si="16"/>
        <v>0</v>
      </c>
      <c r="KL28" s="20">
        <f t="shared" si="16"/>
        <v>0</v>
      </c>
      <c r="KM28" s="20">
        <f t="shared" si="16"/>
        <v>0</v>
      </c>
      <c r="KN28" s="20">
        <f t="shared" si="16"/>
        <v>111021</v>
      </c>
    </row>
    <row r="29" spans="1:30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 ht="15">
      <c r="A30" s="15" t="s">
        <v>90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 customHeight="1">
      <c r="A32" s="75" t="s">
        <v>91</v>
      </c>
      <c r="B32" s="74">
        <v>2001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2" t="s">
        <v>46</v>
      </c>
      <c r="O32" s="74">
        <v>2002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2" t="s">
        <v>47</v>
      </c>
      <c r="AB32" s="74">
        <v>2003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 t="s">
        <v>48</v>
      </c>
      <c r="AO32" s="74">
        <v>2004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2" t="s">
        <v>49</v>
      </c>
      <c r="BB32" s="74">
        <v>2005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2" t="s">
        <v>50</v>
      </c>
      <c r="BO32" s="74">
        <v>2006</v>
      </c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2" t="s">
        <v>51</v>
      </c>
      <c r="CB32" s="74">
        <v>2007</v>
      </c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2" t="s">
        <v>52</v>
      </c>
      <c r="CO32" s="74">
        <v>2008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2" t="s">
        <v>53</v>
      </c>
      <c r="DB32" s="74">
        <v>2009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2" t="s">
        <v>54</v>
      </c>
      <c r="DO32" s="74">
        <v>2010</v>
      </c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2" t="s">
        <v>55</v>
      </c>
      <c r="EB32" s="74">
        <v>2011</v>
      </c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2" t="s">
        <v>56</v>
      </c>
      <c r="EO32" s="74">
        <v>2012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2" t="s">
        <v>57</v>
      </c>
      <c r="FB32" s="74">
        <v>2013</v>
      </c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2" t="s">
        <v>58</v>
      </c>
      <c r="FO32" s="74">
        <v>2014</v>
      </c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2" t="s">
        <v>59</v>
      </c>
      <c r="GB32" s="74">
        <v>2015</v>
      </c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2" t="s">
        <v>60</v>
      </c>
      <c r="GO32" s="74">
        <v>2016</v>
      </c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7" t="s">
        <v>61</v>
      </c>
      <c r="HB32" s="74">
        <v>2017</v>
      </c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7" t="s">
        <v>62</v>
      </c>
      <c r="HO32" s="74">
        <v>2018</v>
      </c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7" t="s">
        <v>63</v>
      </c>
      <c r="IB32" s="74">
        <v>2019</v>
      </c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7" t="s">
        <v>64</v>
      </c>
      <c r="IO32" s="74">
        <v>2020</v>
      </c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7" t="s">
        <v>65</v>
      </c>
      <c r="JB32" s="74">
        <v>2021</v>
      </c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7" t="s">
        <v>66</v>
      </c>
      <c r="JO32" s="74">
        <v>2022</v>
      </c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7" t="s">
        <v>67</v>
      </c>
      <c r="KB32" s="74">
        <f>KB7</f>
        <v>2023</v>
      </c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7" t="s">
        <v>68</v>
      </c>
    </row>
    <row r="33" spans="1:300" ht="15">
      <c r="A33" s="76"/>
      <c r="B33" s="16" t="s">
        <v>69</v>
      </c>
      <c r="C33" s="16" t="s">
        <v>70</v>
      </c>
      <c r="D33" s="16" t="s">
        <v>71</v>
      </c>
      <c r="E33" s="16" t="s">
        <v>72</v>
      </c>
      <c r="F33" s="16" t="s">
        <v>73</v>
      </c>
      <c r="G33" s="16" t="s">
        <v>74</v>
      </c>
      <c r="H33" s="16" t="s">
        <v>75</v>
      </c>
      <c r="I33" s="16" t="s">
        <v>76</v>
      </c>
      <c r="J33" s="16" t="s">
        <v>77</v>
      </c>
      <c r="K33" s="16" t="s">
        <v>78</v>
      </c>
      <c r="L33" s="16" t="s">
        <v>79</v>
      </c>
      <c r="M33" s="16" t="s">
        <v>80</v>
      </c>
      <c r="N33" s="73"/>
      <c r="O33" s="16" t="s">
        <v>69</v>
      </c>
      <c r="P33" s="16" t="s">
        <v>70</v>
      </c>
      <c r="Q33" s="16" t="s">
        <v>71</v>
      </c>
      <c r="R33" s="16" t="s">
        <v>72</v>
      </c>
      <c r="S33" s="16" t="s">
        <v>73</v>
      </c>
      <c r="T33" s="16" t="s">
        <v>74</v>
      </c>
      <c r="U33" s="16" t="s">
        <v>75</v>
      </c>
      <c r="V33" s="16" t="s">
        <v>76</v>
      </c>
      <c r="W33" s="16" t="s">
        <v>77</v>
      </c>
      <c r="X33" s="16" t="s">
        <v>78</v>
      </c>
      <c r="Y33" s="16" t="s">
        <v>79</v>
      </c>
      <c r="Z33" s="16" t="s">
        <v>80</v>
      </c>
      <c r="AA33" s="73"/>
      <c r="AB33" s="16" t="s">
        <v>69</v>
      </c>
      <c r="AC33" s="16" t="s">
        <v>70</v>
      </c>
      <c r="AD33" s="16" t="s">
        <v>71</v>
      </c>
      <c r="AE33" s="16" t="s">
        <v>72</v>
      </c>
      <c r="AF33" s="16" t="s">
        <v>73</v>
      </c>
      <c r="AG33" s="16" t="s">
        <v>74</v>
      </c>
      <c r="AH33" s="16" t="s">
        <v>75</v>
      </c>
      <c r="AI33" s="16" t="s">
        <v>76</v>
      </c>
      <c r="AJ33" s="16" t="s">
        <v>77</v>
      </c>
      <c r="AK33" s="16" t="s">
        <v>78</v>
      </c>
      <c r="AL33" s="16" t="s">
        <v>79</v>
      </c>
      <c r="AM33" s="16" t="s">
        <v>80</v>
      </c>
      <c r="AN33" s="73"/>
      <c r="AO33" s="16" t="s">
        <v>69</v>
      </c>
      <c r="AP33" s="16" t="s">
        <v>70</v>
      </c>
      <c r="AQ33" s="16" t="s">
        <v>71</v>
      </c>
      <c r="AR33" s="16" t="s">
        <v>72</v>
      </c>
      <c r="AS33" s="16" t="s">
        <v>73</v>
      </c>
      <c r="AT33" s="16" t="s">
        <v>74</v>
      </c>
      <c r="AU33" s="16" t="s">
        <v>75</v>
      </c>
      <c r="AV33" s="16" t="s">
        <v>76</v>
      </c>
      <c r="AW33" s="16" t="s">
        <v>77</v>
      </c>
      <c r="AX33" s="16" t="s">
        <v>78</v>
      </c>
      <c r="AY33" s="16" t="s">
        <v>79</v>
      </c>
      <c r="AZ33" s="16" t="s">
        <v>80</v>
      </c>
      <c r="BA33" s="73"/>
      <c r="BB33" s="16" t="s">
        <v>69</v>
      </c>
      <c r="BC33" s="16" t="s">
        <v>70</v>
      </c>
      <c r="BD33" s="16" t="s">
        <v>71</v>
      </c>
      <c r="BE33" s="16" t="s">
        <v>72</v>
      </c>
      <c r="BF33" s="16" t="s">
        <v>73</v>
      </c>
      <c r="BG33" s="16" t="s">
        <v>74</v>
      </c>
      <c r="BH33" s="16" t="s">
        <v>75</v>
      </c>
      <c r="BI33" s="16" t="s">
        <v>76</v>
      </c>
      <c r="BJ33" s="16" t="s">
        <v>77</v>
      </c>
      <c r="BK33" s="16" t="s">
        <v>78</v>
      </c>
      <c r="BL33" s="16" t="s">
        <v>79</v>
      </c>
      <c r="BM33" s="16" t="s">
        <v>80</v>
      </c>
      <c r="BN33" s="73"/>
      <c r="BO33" s="16" t="s">
        <v>69</v>
      </c>
      <c r="BP33" s="16" t="s">
        <v>70</v>
      </c>
      <c r="BQ33" s="16" t="s">
        <v>71</v>
      </c>
      <c r="BR33" s="16" t="s">
        <v>72</v>
      </c>
      <c r="BS33" s="16" t="s">
        <v>73</v>
      </c>
      <c r="BT33" s="16" t="s">
        <v>74</v>
      </c>
      <c r="BU33" s="16" t="s">
        <v>75</v>
      </c>
      <c r="BV33" s="16" t="s">
        <v>76</v>
      </c>
      <c r="BW33" s="16" t="s">
        <v>77</v>
      </c>
      <c r="BX33" s="16" t="s">
        <v>78</v>
      </c>
      <c r="BY33" s="16" t="s">
        <v>79</v>
      </c>
      <c r="BZ33" s="16" t="s">
        <v>80</v>
      </c>
      <c r="CA33" s="73"/>
      <c r="CB33" s="16" t="s">
        <v>69</v>
      </c>
      <c r="CC33" s="16" t="s">
        <v>70</v>
      </c>
      <c r="CD33" s="16" t="s">
        <v>71</v>
      </c>
      <c r="CE33" s="16" t="s">
        <v>72</v>
      </c>
      <c r="CF33" s="16" t="s">
        <v>73</v>
      </c>
      <c r="CG33" s="16" t="s">
        <v>74</v>
      </c>
      <c r="CH33" s="16" t="s">
        <v>75</v>
      </c>
      <c r="CI33" s="16" t="s">
        <v>76</v>
      </c>
      <c r="CJ33" s="16" t="s">
        <v>77</v>
      </c>
      <c r="CK33" s="16" t="s">
        <v>78</v>
      </c>
      <c r="CL33" s="16" t="s">
        <v>79</v>
      </c>
      <c r="CM33" s="16" t="s">
        <v>80</v>
      </c>
      <c r="CN33" s="73"/>
      <c r="CO33" s="16" t="s">
        <v>69</v>
      </c>
      <c r="CP33" s="16" t="s">
        <v>70</v>
      </c>
      <c r="CQ33" s="16" t="s">
        <v>71</v>
      </c>
      <c r="CR33" s="16" t="s">
        <v>72</v>
      </c>
      <c r="CS33" s="16" t="s">
        <v>73</v>
      </c>
      <c r="CT33" s="16" t="s">
        <v>74</v>
      </c>
      <c r="CU33" s="16" t="s">
        <v>75</v>
      </c>
      <c r="CV33" s="16" t="s">
        <v>76</v>
      </c>
      <c r="CW33" s="16" t="s">
        <v>77</v>
      </c>
      <c r="CX33" s="16" t="s">
        <v>78</v>
      </c>
      <c r="CY33" s="16" t="s">
        <v>79</v>
      </c>
      <c r="CZ33" s="16" t="s">
        <v>80</v>
      </c>
      <c r="DA33" s="73"/>
      <c r="DB33" s="16" t="s">
        <v>69</v>
      </c>
      <c r="DC33" s="16" t="s">
        <v>70</v>
      </c>
      <c r="DD33" s="16" t="s">
        <v>71</v>
      </c>
      <c r="DE33" s="16" t="s">
        <v>72</v>
      </c>
      <c r="DF33" s="16" t="s">
        <v>73</v>
      </c>
      <c r="DG33" s="16" t="s">
        <v>74</v>
      </c>
      <c r="DH33" s="16" t="s">
        <v>75</v>
      </c>
      <c r="DI33" s="16" t="s">
        <v>76</v>
      </c>
      <c r="DJ33" s="16" t="s">
        <v>77</v>
      </c>
      <c r="DK33" s="16" t="s">
        <v>78</v>
      </c>
      <c r="DL33" s="16" t="s">
        <v>79</v>
      </c>
      <c r="DM33" s="16" t="s">
        <v>80</v>
      </c>
      <c r="DN33" s="73"/>
      <c r="DO33" s="16" t="s">
        <v>69</v>
      </c>
      <c r="DP33" s="16" t="s">
        <v>70</v>
      </c>
      <c r="DQ33" s="16" t="s">
        <v>71</v>
      </c>
      <c r="DR33" s="16" t="s">
        <v>72</v>
      </c>
      <c r="DS33" s="16" t="s">
        <v>73</v>
      </c>
      <c r="DT33" s="16" t="s">
        <v>74</v>
      </c>
      <c r="DU33" s="16" t="s">
        <v>75</v>
      </c>
      <c r="DV33" s="16" t="s">
        <v>76</v>
      </c>
      <c r="DW33" s="16" t="s">
        <v>77</v>
      </c>
      <c r="DX33" s="16" t="s">
        <v>78</v>
      </c>
      <c r="DY33" s="16" t="s">
        <v>79</v>
      </c>
      <c r="DZ33" s="16" t="s">
        <v>80</v>
      </c>
      <c r="EA33" s="73"/>
      <c r="EB33" s="16" t="s">
        <v>69</v>
      </c>
      <c r="EC33" s="16" t="s">
        <v>70</v>
      </c>
      <c r="ED33" s="16" t="s">
        <v>71</v>
      </c>
      <c r="EE33" s="16" t="s">
        <v>72</v>
      </c>
      <c r="EF33" s="16" t="s">
        <v>73</v>
      </c>
      <c r="EG33" s="16" t="s">
        <v>74</v>
      </c>
      <c r="EH33" s="16" t="s">
        <v>75</v>
      </c>
      <c r="EI33" s="16" t="s">
        <v>76</v>
      </c>
      <c r="EJ33" s="16" t="s">
        <v>77</v>
      </c>
      <c r="EK33" s="16" t="s">
        <v>78</v>
      </c>
      <c r="EL33" s="16" t="s">
        <v>79</v>
      </c>
      <c r="EM33" s="16" t="s">
        <v>80</v>
      </c>
      <c r="EN33" s="73"/>
      <c r="EO33" s="16" t="s">
        <v>69</v>
      </c>
      <c r="EP33" s="16" t="s">
        <v>70</v>
      </c>
      <c r="EQ33" s="16" t="s">
        <v>71</v>
      </c>
      <c r="ER33" s="16" t="s">
        <v>72</v>
      </c>
      <c r="ES33" s="16" t="s">
        <v>73</v>
      </c>
      <c r="ET33" s="16" t="s">
        <v>74</v>
      </c>
      <c r="EU33" s="16" t="s">
        <v>75</v>
      </c>
      <c r="EV33" s="16" t="s">
        <v>76</v>
      </c>
      <c r="EW33" s="16" t="s">
        <v>77</v>
      </c>
      <c r="EX33" s="16" t="s">
        <v>78</v>
      </c>
      <c r="EY33" s="16" t="s">
        <v>79</v>
      </c>
      <c r="EZ33" s="16" t="s">
        <v>80</v>
      </c>
      <c r="FA33" s="73"/>
      <c r="FB33" s="16" t="s">
        <v>69</v>
      </c>
      <c r="FC33" s="16" t="s">
        <v>70</v>
      </c>
      <c r="FD33" s="16" t="s">
        <v>71</v>
      </c>
      <c r="FE33" s="16" t="s">
        <v>72</v>
      </c>
      <c r="FF33" s="16" t="s">
        <v>73</v>
      </c>
      <c r="FG33" s="16" t="s">
        <v>74</v>
      </c>
      <c r="FH33" s="16" t="s">
        <v>75</v>
      </c>
      <c r="FI33" s="16" t="s">
        <v>76</v>
      </c>
      <c r="FJ33" s="16" t="s">
        <v>77</v>
      </c>
      <c r="FK33" s="16" t="s">
        <v>78</v>
      </c>
      <c r="FL33" s="16" t="s">
        <v>79</v>
      </c>
      <c r="FM33" s="16" t="s">
        <v>80</v>
      </c>
      <c r="FN33" s="73"/>
      <c r="FO33" s="16" t="s">
        <v>69</v>
      </c>
      <c r="FP33" s="16" t="s">
        <v>70</v>
      </c>
      <c r="FQ33" s="16" t="s">
        <v>71</v>
      </c>
      <c r="FR33" s="16" t="s">
        <v>72</v>
      </c>
      <c r="FS33" s="16" t="s">
        <v>73</v>
      </c>
      <c r="FT33" s="16" t="s">
        <v>74</v>
      </c>
      <c r="FU33" s="16" t="s">
        <v>75</v>
      </c>
      <c r="FV33" s="16" t="s">
        <v>76</v>
      </c>
      <c r="FW33" s="16" t="s">
        <v>77</v>
      </c>
      <c r="FX33" s="16" t="s">
        <v>78</v>
      </c>
      <c r="FY33" s="16" t="s">
        <v>79</v>
      </c>
      <c r="FZ33" s="16" t="s">
        <v>80</v>
      </c>
      <c r="GA33" s="73"/>
      <c r="GB33" s="16" t="s">
        <v>69</v>
      </c>
      <c r="GC33" s="16" t="s">
        <v>70</v>
      </c>
      <c r="GD33" s="16" t="s">
        <v>71</v>
      </c>
      <c r="GE33" s="16" t="s">
        <v>72</v>
      </c>
      <c r="GF33" s="16" t="s">
        <v>73</v>
      </c>
      <c r="GG33" s="16" t="s">
        <v>74</v>
      </c>
      <c r="GH33" s="16" t="s">
        <v>75</v>
      </c>
      <c r="GI33" s="16" t="s">
        <v>76</v>
      </c>
      <c r="GJ33" s="16" t="s">
        <v>77</v>
      </c>
      <c r="GK33" s="16" t="s">
        <v>78</v>
      </c>
      <c r="GL33" s="16" t="s">
        <v>79</v>
      </c>
      <c r="GM33" s="16" t="s">
        <v>80</v>
      </c>
      <c r="GN33" s="73"/>
      <c r="GO33" s="16" t="s">
        <v>69</v>
      </c>
      <c r="GP33" s="16" t="s">
        <v>70</v>
      </c>
      <c r="GQ33" s="16" t="s">
        <v>71</v>
      </c>
      <c r="GR33" s="16" t="s">
        <v>72</v>
      </c>
      <c r="GS33" s="16" t="s">
        <v>73</v>
      </c>
      <c r="GT33" s="16" t="s">
        <v>74</v>
      </c>
      <c r="GU33" s="16" t="s">
        <v>75</v>
      </c>
      <c r="GV33" s="16" t="s">
        <v>76</v>
      </c>
      <c r="GW33" s="16" t="s">
        <v>77</v>
      </c>
      <c r="GX33" s="16" t="s">
        <v>78</v>
      </c>
      <c r="GY33" s="16" t="s">
        <v>79</v>
      </c>
      <c r="GZ33" s="16" t="s">
        <v>80</v>
      </c>
      <c r="HA33" s="77"/>
      <c r="HB33" s="16" t="s">
        <v>69</v>
      </c>
      <c r="HC33" s="16" t="s">
        <v>70</v>
      </c>
      <c r="HD33" s="16" t="s">
        <v>71</v>
      </c>
      <c r="HE33" s="16" t="s">
        <v>72</v>
      </c>
      <c r="HF33" s="16" t="s">
        <v>73</v>
      </c>
      <c r="HG33" s="16" t="s">
        <v>74</v>
      </c>
      <c r="HH33" s="16" t="s">
        <v>75</v>
      </c>
      <c r="HI33" s="16" t="s">
        <v>76</v>
      </c>
      <c r="HJ33" s="16" t="s">
        <v>77</v>
      </c>
      <c r="HK33" s="16" t="s">
        <v>78</v>
      </c>
      <c r="HL33" s="16" t="s">
        <v>79</v>
      </c>
      <c r="HM33" s="16" t="s">
        <v>80</v>
      </c>
      <c r="HN33" s="77"/>
      <c r="HO33" s="16" t="s">
        <v>88</v>
      </c>
      <c r="HP33" s="16" t="s">
        <v>70</v>
      </c>
      <c r="HQ33" s="16" t="s">
        <v>71</v>
      </c>
      <c r="HR33" s="16" t="s">
        <v>72</v>
      </c>
      <c r="HS33" s="16" t="s">
        <v>73</v>
      </c>
      <c r="HT33" s="16" t="s">
        <v>74</v>
      </c>
      <c r="HU33" s="16" t="s">
        <v>75</v>
      </c>
      <c r="HV33" s="16" t="s">
        <v>76</v>
      </c>
      <c r="HW33" s="16" t="s">
        <v>77</v>
      </c>
      <c r="HX33" s="16" t="s">
        <v>78</v>
      </c>
      <c r="HY33" s="16" t="s">
        <v>79</v>
      </c>
      <c r="HZ33" s="16" t="s">
        <v>81</v>
      </c>
      <c r="IA33" s="77"/>
      <c r="IB33" s="16" t="s">
        <v>69</v>
      </c>
      <c r="IC33" s="16" t="s">
        <v>70</v>
      </c>
      <c r="ID33" s="16" t="s">
        <v>71</v>
      </c>
      <c r="IE33" s="16" t="s">
        <v>72</v>
      </c>
      <c r="IF33" s="16" t="s">
        <v>73</v>
      </c>
      <c r="IG33" s="16" t="s">
        <v>74</v>
      </c>
      <c r="IH33" s="16" t="s">
        <v>75</v>
      </c>
      <c r="II33" s="16" t="s">
        <v>76</v>
      </c>
      <c r="IJ33" s="16" t="s">
        <v>77</v>
      </c>
      <c r="IK33" s="16" t="s">
        <v>78</v>
      </c>
      <c r="IL33" s="16" t="s">
        <v>79</v>
      </c>
      <c r="IM33" s="16" t="s">
        <v>80</v>
      </c>
      <c r="IN33" s="77"/>
      <c r="IO33" s="16" t="s">
        <v>69</v>
      </c>
      <c r="IP33" s="16" t="s">
        <v>70</v>
      </c>
      <c r="IQ33" s="16" t="s">
        <v>71</v>
      </c>
      <c r="IR33" s="16" t="s">
        <v>72</v>
      </c>
      <c r="IS33" s="16" t="s">
        <v>73</v>
      </c>
      <c r="IT33" s="16" t="s">
        <v>74</v>
      </c>
      <c r="IU33" s="16" t="s">
        <v>75</v>
      </c>
      <c r="IV33" s="16" t="s">
        <v>76</v>
      </c>
      <c r="IW33" s="16" t="s">
        <v>77</v>
      </c>
      <c r="IX33" s="16" t="s">
        <v>78</v>
      </c>
      <c r="IY33" s="16" t="s">
        <v>79</v>
      </c>
      <c r="IZ33" s="16" t="s">
        <v>81</v>
      </c>
      <c r="JA33" s="77"/>
      <c r="JB33" s="16" t="s">
        <v>69</v>
      </c>
      <c r="JC33" s="16" t="s">
        <v>70</v>
      </c>
      <c r="JD33" s="16" t="s">
        <v>71</v>
      </c>
      <c r="JE33" s="16" t="s">
        <v>72</v>
      </c>
      <c r="JF33" s="16" t="s">
        <v>73</v>
      </c>
      <c r="JG33" s="16" t="s">
        <v>74</v>
      </c>
      <c r="JH33" s="16" t="s">
        <v>75</v>
      </c>
      <c r="JI33" s="16" t="s">
        <v>76</v>
      </c>
      <c r="JJ33" s="16" t="s">
        <v>82</v>
      </c>
      <c r="JK33" s="16" t="s">
        <v>78</v>
      </c>
      <c r="JL33" s="16" t="s">
        <v>79</v>
      </c>
      <c r="JM33" s="16" t="s">
        <v>80</v>
      </c>
      <c r="JN33" s="77"/>
      <c r="JO33" s="16" t="s">
        <v>69</v>
      </c>
      <c r="JP33" s="16" t="s">
        <v>70</v>
      </c>
      <c r="JQ33" s="16" t="s">
        <v>71</v>
      </c>
      <c r="JR33" s="16" t="s">
        <v>72</v>
      </c>
      <c r="JS33" s="16" t="s">
        <v>73</v>
      </c>
      <c r="JT33" s="16" t="s">
        <v>74</v>
      </c>
      <c r="JU33" s="16" t="s">
        <v>75</v>
      </c>
      <c r="JV33" s="16" t="s">
        <v>76</v>
      </c>
      <c r="JW33" s="16" t="s">
        <v>82</v>
      </c>
      <c r="JX33" s="16" t="s">
        <v>78</v>
      </c>
      <c r="JY33" s="16" t="s">
        <v>79</v>
      </c>
      <c r="JZ33" s="16" t="s">
        <v>80</v>
      </c>
      <c r="KA33" s="77"/>
      <c r="KB33" s="16" t="s">
        <v>69</v>
      </c>
      <c r="KC33" s="16" t="s">
        <v>70</v>
      </c>
      <c r="KD33" s="16" t="s">
        <v>71</v>
      </c>
      <c r="KE33" s="16" t="s">
        <v>72</v>
      </c>
      <c r="KF33" s="16" t="s">
        <v>73</v>
      </c>
      <c r="KG33" s="16" t="s">
        <v>74</v>
      </c>
      <c r="KH33" s="16" t="s">
        <v>75</v>
      </c>
      <c r="KI33" s="16" t="s">
        <v>76</v>
      </c>
      <c r="KJ33" s="16" t="s">
        <v>82</v>
      </c>
      <c r="KK33" s="16" t="s">
        <v>78</v>
      </c>
      <c r="KL33" s="16" t="s">
        <v>79</v>
      </c>
      <c r="KM33" s="16" t="s">
        <v>80</v>
      </c>
      <c r="KN33" s="77"/>
    </row>
    <row r="34" spans="1:300" s="21" customFormat="1">
      <c r="A34" s="17" t="s">
        <v>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19141172.499999996</v>
      </c>
      <c r="KD34" s="18">
        <v>20809690.670000006</v>
      </c>
      <c r="KE34" s="18">
        <v>20693031.529999997</v>
      </c>
      <c r="KF34" s="18">
        <v>21657293.930000011</v>
      </c>
      <c r="KG34" s="18">
        <v>20973092.440000001</v>
      </c>
      <c r="KH34" s="18">
        <v>24096333.729999967</v>
      </c>
      <c r="KI34" s="18">
        <v>24301496</v>
      </c>
      <c r="KJ34" s="18"/>
      <c r="KK34" s="18"/>
      <c r="KL34" s="18"/>
      <c r="KM34" s="18"/>
      <c r="KN34" s="18">
        <f>+SUM(KB34:KM34)</f>
        <v>172663766.70999998</v>
      </c>
    </row>
    <row r="35" spans="1:300" s="21" customFormat="1">
      <c r="A35" s="17" t="s">
        <v>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6287555.8199999994</v>
      </c>
      <c r="KD35" s="18">
        <v>5758816.2700000005</v>
      </c>
      <c r="KE35" s="18">
        <v>6145877.0199999986</v>
      </c>
      <c r="KF35" s="18">
        <v>6090587.3900000015</v>
      </c>
      <c r="KG35" s="18">
        <v>6121726.1799999997</v>
      </c>
      <c r="KH35" s="18">
        <v>8482541.5</v>
      </c>
      <c r="KI35" s="18">
        <v>6909376.6399999997</v>
      </c>
      <c r="KJ35" s="18"/>
      <c r="KK35" s="18"/>
      <c r="KL35" s="18"/>
      <c r="KM35" s="18"/>
      <c r="KN35" s="18">
        <f>+SUM(KB35:KM35)</f>
        <v>51852338.689999998</v>
      </c>
    </row>
    <row r="36" spans="1:300" s="21" customFormat="1" ht="15">
      <c r="A36" s="19" t="s">
        <v>86</v>
      </c>
      <c r="B36" s="20">
        <f t="shared" ref="B36:BR36" si="17">SUM(B34:B35)</f>
        <v>0</v>
      </c>
      <c r="C36" s="20">
        <f t="shared" si="17"/>
        <v>0</v>
      </c>
      <c r="D36" s="20">
        <f t="shared" si="17"/>
        <v>0</v>
      </c>
      <c r="E36" s="20">
        <f t="shared" si="17"/>
        <v>0</v>
      </c>
      <c r="F36" s="20">
        <f t="shared" si="17"/>
        <v>0</v>
      </c>
      <c r="G36" s="20">
        <f t="shared" si="17"/>
        <v>0</v>
      </c>
      <c r="H36" s="20">
        <f t="shared" si="17"/>
        <v>0</v>
      </c>
      <c r="I36" s="20">
        <f t="shared" si="17"/>
        <v>0</v>
      </c>
      <c r="J36" s="20">
        <f t="shared" si="17"/>
        <v>0</v>
      </c>
      <c r="K36" s="20">
        <f t="shared" si="17"/>
        <v>0</v>
      </c>
      <c r="L36" s="20">
        <f t="shared" si="17"/>
        <v>0</v>
      </c>
      <c r="M36" s="20">
        <f t="shared" si="17"/>
        <v>0</v>
      </c>
      <c r="N36" s="20">
        <f t="shared" si="17"/>
        <v>0</v>
      </c>
      <c r="O36" s="20">
        <f t="shared" si="17"/>
        <v>0</v>
      </c>
      <c r="P36" s="20">
        <f t="shared" si="17"/>
        <v>0</v>
      </c>
      <c r="Q36" s="20">
        <f t="shared" si="17"/>
        <v>0</v>
      </c>
      <c r="R36" s="20">
        <f t="shared" si="17"/>
        <v>0</v>
      </c>
      <c r="S36" s="20">
        <f t="shared" si="17"/>
        <v>0</v>
      </c>
      <c r="T36" s="20">
        <f t="shared" si="17"/>
        <v>0</v>
      </c>
      <c r="U36" s="20">
        <f t="shared" si="17"/>
        <v>0</v>
      </c>
      <c r="V36" s="20">
        <f t="shared" si="17"/>
        <v>0</v>
      </c>
      <c r="W36" s="20">
        <f t="shared" si="17"/>
        <v>0</v>
      </c>
      <c r="X36" s="20">
        <f t="shared" si="17"/>
        <v>0</v>
      </c>
      <c r="Y36" s="20">
        <f t="shared" si="17"/>
        <v>0</v>
      </c>
      <c r="Z36" s="20">
        <f t="shared" si="17"/>
        <v>0</v>
      </c>
      <c r="AA36" s="20">
        <f t="shared" si="17"/>
        <v>0</v>
      </c>
      <c r="AB36" s="20">
        <f t="shared" si="17"/>
        <v>0</v>
      </c>
      <c r="AC36" s="20">
        <f t="shared" si="17"/>
        <v>0</v>
      </c>
      <c r="AD36" s="20">
        <f t="shared" si="17"/>
        <v>0</v>
      </c>
      <c r="AE36" s="20">
        <f t="shared" si="17"/>
        <v>0</v>
      </c>
      <c r="AF36" s="20">
        <f t="shared" si="17"/>
        <v>0</v>
      </c>
      <c r="AG36" s="20">
        <f t="shared" si="17"/>
        <v>0</v>
      </c>
      <c r="AH36" s="20">
        <f t="shared" si="17"/>
        <v>0</v>
      </c>
      <c r="AI36" s="20">
        <f t="shared" si="17"/>
        <v>0</v>
      </c>
      <c r="AJ36" s="20">
        <f t="shared" si="17"/>
        <v>0</v>
      </c>
      <c r="AK36" s="20">
        <f t="shared" si="17"/>
        <v>0</v>
      </c>
      <c r="AL36" s="20">
        <f t="shared" si="17"/>
        <v>0</v>
      </c>
      <c r="AM36" s="20">
        <f t="shared" si="17"/>
        <v>0</v>
      </c>
      <c r="AN36" s="20">
        <f t="shared" si="17"/>
        <v>0</v>
      </c>
      <c r="AO36" s="20">
        <f t="shared" si="17"/>
        <v>0</v>
      </c>
      <c r="AP36" s="20">
        <f t="shared" si="17"/>
        <v>0</v>
      </c>
      <c r="AQ36" s="20">
        <f t="shared" si="17"/>
        <v>0</v>
      </c>
      <c r="AR36" s="20">
        <f t="shared" si="17"/>
        <v>0</v>
      </c>
      <c r="AS36" s="20">
        <f t="shared" si="17"/>
        <v>0</v>
      </c>
      <c r="AT36" s="20">
        <f t="shared" si="17"/>
        <v>0</v>
      </c>
      <c r="AU36" s="20">
        <f t="shared" si="17"/>
        <v>0</v>
      </c>
      <c r="AV36" s="20">
        <f t="shared" si="17"/>
        <v>0</v>
      </c>
      <c r="AW36" s="20">
        <f t="shared" si="17"/>
        <v>0</v>
      </c>
      <c r="AX36" s="20">
        <f t="shared" si="17"/>
        <v>0</v>
      </c>
      <c r="AY36" s="20">
        <f t="shared" si="17"/>
        <v>0</v>
      </c>
      <c r="AZ36" s="20">
        <f t="shared" si="17"/>
        <v>0</v>
      </c>
      <c r="BA36" s="20">
        <f t="shared" si="17"/>
        <v>0</v>
      </c>
      <c r="BB36" s="20">
        <f t="shared" si="17"/>
        <v>0</v>
      </c>
      <c r="BC36" s="20">
        <f t="shared" si="17"/>
        <v>0</v>
      </c>
      <c r="BD36" s="20">
        <f t="shared" si="17"/>
        <v>0</v>
      </c>
      <c r="BE36" s="20">
        <f t="shared" si="17"/>
        <v>0</v>
      </c>
      <c r="BF36" s="20">
        <f t="shared" si="17"/>
        <v>0</v>
      </c>
      <c r="BG36" s="20">
        <f t="shared" si="17"/>
        <v>0</v>
      </c>
      <c r="BH36" s="20">
        <f t="shared" si="17"/>
        <v>0</v>
      </c>
      <c r="BI36" s="20">
        <f t="shared" si="17"/>
        <v>0</v>
      </c>
      <c r="BJ36" s="20">
        <f t="shared" si="17"/>
        <v>0</v>
      </c>
      <c r="BK36" s="20">
        <f t="shared" si="17"/>
        <v>0</v>
      </c>
      <c r="BL36" s="20">
        <f t="shared" si="17"/>
        <v>0</v>
      </c>
      <c r="BM36" s="20">
        <f t="shared" si="17"/>
        <v>0</v>
      </c>
      <c r="BN36" s="20">
        <f t="shared" si="17"/>
        <v>0</v>
      </c>
      <c r="BO36" s="20">
        <f t="shared" si="17"/>
        <v>0</v>
      </c>
      <c r="BP36" s="20">
        <f t="shared" si="17"/>
        <v>0</v>
      </c>
      <c r="BQ36" s="20">
        <f t="shared" si="17"/>
        <v>0</v>
      </c>
      <c r="BR36" s="20">
        <f t="shared" si="17"/>
        <v>0</v>
      </c>
      <c r="BS36" s="20">
        <f t="shared" ref="BS36:ED36" si="18">SUM(BS34:BS35)</f>
        <v>0</v>
      </c>
      <c r="BT36" s="20">
        <f t="shared" si="18"/>
        <v>0</v>
      </c>
      <c r="BU36" s="20">
        <f t="shared" si="18"/>
        <v>0</v>
      </c>
      <c r="BV36" s="20">
        <f t="shared" si="18"/>
        <v>0</v>
      </c>
      <c r="BW36" s="20">
        <f t="shared" si="18"/>
        <v>0</v>
      </c>
      <c r="BX36" s="20">
        <f t="shared" si="18"/>
        <v>0</v>
      </c>
      <c r="BY36" s="20">
        <f t="shared" si="18"/>
        <v>0</v>
      </c>
      <c r="BZ36" s="20">
        <f t="shared" si="18"/>
        <v>0</v>
      </c>
      <c r="CA36" s="20">
        <f t="shared" si="18"/>
        <v>0</v>
      </c>
      <c r="CB36" s="20">
        <f t="shared" si="18"/>
        <v>28562.764460000002</v>
      </c>
      <c r="CC36" s="20">
        <f t="shared" si="18"/>
        <v>26610.078979999998</v>
      </c>
      <c r="CD36" s="20">
        <f t="shared" si="18"/>
        <v>29973.527040000001</v>
      </c>
      <c r="CE36" s="20">
        <f t="shared" si="18"/>
        <v>29448.706580000002</v>
      </c>
      <c r="CF36" s="20">
        <f t="shared" si="18"/>
        <v>30408.544910000001</v>
      </c>
      <c r="CG36" s="20">
        <f t="shared" si="18"/>
        <v>29273.234409999997</v>
      </c>
      <c r="CH36" s="20">
        <f t="shared" si="18"/>
        <v>34877.590779999999</v>
      </c>
      <c r="CI36" s="20">
        <f t="shared" si="18"/>
        <v>36153.008149999994</v>
      </c>
      <c r="CJ36" s="20">
        <f t="shared" si="18"/>
        <v>32975.6976</v>
      </c>
      <c r="CK36" s="20">
        <f t="shared" si="18"/>
        <v>32535.19008</v>
      </c>
      <c r="CL36" s="20">
        <f t="shared" si="18"/>
        <v>31272.544699999999</v>
      </c>
      <c r="CM36" s="20">
        <f t="shared" si="18"/>
        <v>31188.668169999997</v>
      </c>
      <c r="CN36" s="20">
        <f t="shared" si="18"/>
        <v>373279.55585999996</v>
      </c>
      <c r="CO36" s="20">
        <f t="shared" si="18"/>
        <v>32736.056260000001</v>
      </c>
      <c r="CP36" s="20">
        <f t="shared" si="18"/>
        <v>29256.699359999995</v>
      </c>
      <c r="CQ36" s="20">
        <f t="shared" si="18"/>
        <v>31205.767539999997</v>
      </c>
      <c r="CR36" s="20">
        <f t="shared" si="18"/>
        <v>29271.02706</v>
      </c>
      <c r="CS36" s="20">
        <f t="shared" si="18"/>
        <v>31270.35</v>
      </c>
      <c r="CT36" s="20">
        <f t="shared" si="18"/>
        <v>30881.43837</v>
      </c>
      <c r="CU36" s="20">
        <f t="shared" si="18"/>
        <v>34643.479999999996</v>
      </c>
      <c r="CV36" s="20">
        <f t="shared" si="18"/>
        <v>36924.680780000002</v>
      </c>
      <c r="CW36" s="20">
        <f t="shared" si="18"/>
        <v>34766.1</v>
      </c>
      <c r="CX36" s="20">
        <f t="shared" si="18"/>
        <v>36334.787490000002</v>
      </c>
      <c r="CY36" s="20">
        <f t="shared" si="18"/>
        <v>35074.99</v>
      </c>
      <c r="CZ36" s="20">
        <f t="shared" si="18"/>
        <v>35239.318879999999</v>
      </c>
      <c r="DA36" s="20">
        <f t="shared" si="18"/>
        <v>397604.69574</v>
      </c>
      <c r="DB36" s="20">
        <f t="shared" si="18"/>
        <v>39609.670010000002</v>
      </c>
      <c r="DC36" s="20">
        <f t="shared" si="18"/>
        <v>36235.41474</v>
      </c>
      <c r="DD36" s="20">
        <f t="shared" si="18"/>
        <v>39087</v>
      </c>
      <c r="DE36" s="20">
        <f t="shared" si="18"/>
        <v>37693.347090000003</v>
      </c>
      <c r="DF36" s="20">
        <f t="shared" si="18"/>
        <v>36204.229999999996</v>
      </c>
      <c r="DG36" s="20">
        <f t="shared" si="18"/>
        <v>35516.93219</v>
      </c>
      <c r="DH36" s="20">
        <f t="shared" si="18"/>
        <v>39524.812669999999</v>
      </c>
      <c r="DI36" s="20">
        <f t="shared" si="18"/>
        <v>40424.596369999999</v>
      </c>
      <c r="DJ36" s="20">
        <f t="shared" si="18"/>
        <v>37328.840429999997</v>
      </c>
      <c r="DK36" s="20">
        <f t="shared" si="18"/>
        <v>38948.76</v>
      </c>
      <c r="DL36" s="20">
        <f t="shared" si="18"/>
        <v>37828.202310000001</v>
      </c>
      <c r="DM36" s="20">
        <f t="shared" si="18"/>
        <v>37324.052350000005</v>
      </c>
      <c r="DN36" s="20">
        <f t="shared" si="18"/>
        <v>455725.85816000006</v>
      </c>
      <c r="DO36" s="20">
        <f t="shared" si="18"/>
        <v>38926.43</v>
      </c>
      <c r="DP36" s="20">
        <f t="shared" si="18"/>
        <v>34884.078219999996</v>
      </c>
      <c r="DQ36" s="20">
        <f t="shared" si="18"/>
        <v>37799.29</v>
      </c>
      <c r="DR36" s="20">
        <f t="shared" si="18"/>
        <v>36798.8177</v>
      </c>
      <c r="DS36" s="20">
        <f t="shared" si="18"/>
        <v>40204.623999999996</v>
      </c>
      <c r="DT36" s="20">
        <f t="shared" si="18"/>
        <v>39022.67</v>
      </c>
      <c r="DU36" s="20">
        <f t="shared" si="18"/>
        <v>42964.72</v>
      </c>
      <c r="DV36" s="20">
        <f t="shared" si="18"/>
        <v>44485.82</v>
      </c>
      <c r="DW36" s="20">
        <f t="shared" si="18"/>
        <v>41594.15</v>
      </c>
      <c r="DX36" s="20">
        <f t="shared" si="18"/>
        <v>43853.37</v>
      </c>
      <c r="DY36" s="20">
        <f t="shared" si="18"/>
        <v>41674</v>
      </c>
      <c r="DZ36" s="20">
        <f t="shared" si="18"/>
        <v>42902</v>
      </c>
      <c r="EA36" s="20">
        <f t="shared" si="18"/>
        <v>485109.96991999994</v>
      </c>
      <c r="EB36" s="20">
        <f t="shared" si="18"/>
        <v>43709.599999999999</v>
      </c>
      <c r="EC36" s="20">
        <f t="shared" si="18"/>
        <v>40758.54</v>
      </c>
      <c r="ED36" s="20">
        <f t="shared" si="18"/>
        <v>45781</v>
      </c>
      <c r="EE36" s="20">
        <f t="shared" ref="EE36:GP36" si="19">SUM(EE34:EE35)</f>
        <v>44974.05</v>
      </c>
      <c r="EF36" s="20">
        <f t="shared" si="19"/>
        <v>46316.85</v>
      </c>
      <c r="EG36" s="20">
        <f t="shared" si="19"/>
        <v>43633.75</v>
      </c>
      <c r="EH36" s="20">
        <f t="shared" si="19"/>
        <v>50101.808179999971</v>
      </c>
      <c r="EI36" s="20">
        <f t="shared" si="19"/>
        <v>50730.638189999998</v>
      </c>
      <c r="EJ36" s="20">
        <f t="shared" si="19"/>
        <v>47809.68</v>
      </c>
      <c r="EK36" s="20">
        <f t="shared" si="19"/>
        <v>48702.033259999997</v>
      </c>
      <c r="EL36" s="20">
        <f t="shared" si="19"/>
        <v>45789.867160000002</v>
      </c>
      <c r="EM36" s="20">
        <f t="shared" si="19"/>
        <v>44929</v>
      </c>
      <c r="EN36" s="20">
        <f t="shared" si="19"/>
        <v>553236.81678999995</v>
      </c>
      <c r="EO36" s="20">
        <f t="shared" si="19"/>
        <v>17971</v>
      </c>
      <c r="EP36" s="20">
        <f t="shared" si="19"/>
        <v>16721</v>
      </c>
      <c r="EQ36" s="20">
        <f t="shared" si="19"/>
        <v>18727</v>
      </c>
      <c r="ER36" s="20">
        <f t="shared" si="19"/>
        <v>18217</v>
      </c>
      <c r="ES36" s="20">
        <f t="shared" si="19"/>
        <v>18734</v>
      </c>
      <c r="ET36" s="20">
        <f t="shared" si="19"/>
        <v>18158</v>
      </c>
      <c r="EU36" s="20">
        <f t="shared" si="19"/>
        <v>19966</v>
      </c>
      <c r="EV36" s="20">
        <f t="shared" si="19"/>
        <v>20677</v>
      </c>
      <c r="EW36" s="20">
        <f t="shared" si="19"/>
        <v>19438</v>
      </c>
      <c r="EX36" s="20">
        <f t="shared" si="19"/>
        <v>20671</v>
      </c>
      <c r="EY36" s="20">
        <f t="shared" si="19"/>
        <v>19869</v>
      </c>
      <c r="EZ36" s="20">
        <f t="shared" si="19"/>
        <v>19715</v>
      </c>
      <c r="FA36" s="20">
        <f t="shared" si="19"/>
        <v>228864</v>
      </c>
      <c r="FB36" s="20">
        <f t="shared" si="19"/>
        <v>20281.284540000001</v>
      </c>
      <c r="FC36" s="20">
        <f t="shared" si="19"/>
        <v>18818.544130000002</v>
      </c>
      <c r="FD36" s="20">
        <f t="shared" si="19"/>
        <v>20322.54535</v>
      </c>
      <c r="FE36" s="20">
        <f t="shared" si="19"/>
        <v>20099.842490000003</v>
      </c>
      <c r="FF36" s="20">
        <f t="shared" si="19"/>
        <v>21387.221119999998</v>
      </c>
      <c r="FG36" s="20">
        <f t="shared" si="19"/>
        <v>20475.533049999998</v>
      </c>
      <c r="FH36" s="20">
        <f t="shared" si="19"/>
        <v>22617.41416</v>
      </c>
      <c r="FI36" s="20">
        <f t="shared" si="19"/>
        <v>23317.36362</v>
      </c>
      <c r="FJ36" s="20">
        <f t="shared" si="19"/>
        <v>21640.445770000002</v>
      </c>
      <c r="FK36" s="20">
        <f t="shared" si="19"/>
        <v>23088.877689999998</v>
      </c>
      <c r="FL36" s="20">
        <f t="shared" si="19"/>
        <v>21737.35341</v>
      </c>
      <c r="FM36" s="20">
        <f t="shared" si="19"/>
        <v>21173.300579999999</v>
      </c>
      <c r="FN36" s="20">
        <f t="shared" si="19"/>
        <v>254959.72591000001</v>
      </c>
      <c r="FO36" s="20">
        <f t="shared" si="19"/>
        <v>21468.664860000001</v>
      </c>
      <c r="FP36" s="20">
        <f t="shared" si="19"/>
        <v>20296.953839999998</v>
      </c>
      <c r="FQ36" s="20">
        <f t="shared" si="19"/>
        <v>21487.661830000001</v>
      </c>
      <c r="FR36" s="20">
        <f t="shared" si="19"/>
        <v>21428.86291</v>
      </c>
      <c r="FS36" s="20">
        <f t="shared" si="19"/>
        <v>22677.842689999998</v>
      </c>
      <c r="FT36" s="20">
        <f t="shared" si="19"/>
        <v>21447.668269999998</v>
      </c>
      <c r="FU36" s="20">
        <f t="shared" si="19"/>
        <v>23366.750410000001</v>
      </c>
      <c r="FV36" s="20">
        <f t="shared" si="19"/>
        <v>24795.11103</v>
      </c>
      <c r="FW36" s="20">
        <f t="shared" si="19"/>
        <v>23166.304220000002</v>
      </c>
      <c r="FX36" s="20">
        <f t="shared" si="19"/>
        <v>24191.373220000001</v>
      </c>
      <c r="FY36" s="20">
        <f t="shared" si="19"/>
        <v>22634.65395</v>
      </c>
      <c r="FZ36" s="20">
        <f t="shared" si="19"/>
        <v>22592.281660000001</v>
      </c>
      <c r="GA36" s="20">
        <f t="shared" si="19"/>
        <v>269554.12888999999</v>
      </c>
      <c r="GB36" s="20">
        <f t="shared" si="19"/>
        <v>23115.889749999998</v>
      </c>
      <c r="GC36" s="20">
        <f t="shared" si="19"/>
        <v>21170.531230000001</v>
      </c>
      <c r="GD36" s="20">
        <f t="shared" si="19"/>
        <v>22873.67859</v>
      </c>
      <c r="GE36" s="20">
        <f t="shared" si="19"/>
        <v>22838.19875</v>
      </c>
      <c r="GF36" s="20">
        <f t="shared" si="19"/>
        <v>24388.210210000001</v>
      </c>
      <c r="GG36" s="20">
        <f t="shared" si="19"/>
        <v>23127.364430000001</v>
      </c>
      <c r="GH36" s="20">
        <f t="shared" si="19"/>
        <v>25540.150370000003</v>
      </c>
      <c r="GI36" s="20">
        <f t="shared" si="19"/>
        <v>26314.047790000001</v>
      </c>
      <c r="GJ36" s="20">
        <f t="shared" si="19"/>
        <v>24803.444289999999</v>
      </c>
      <c r="GK36" s="20">
        <f t="shared" si="19"/>
        <v>26357.361270000001</v>
      </c>
      <c r="GL36" s="20">
        <f t="shared" si="19"/>
        <v>24608.302340000002</v>
      </c>
      <c r="GM36" s="20">
        <f t="shared" si="19"/>
        <v>24476.5196</v>
      </c>
      <c r="GN36" s="20">
        <f t="shared" si="19"/>
        <v>289613698.62</v>
      </c>
      <c r="GO36" s="20">
        <f t="shared" si="19"/>
        <v>24599.61565</v>
      </c>
      <c r="GP36" s="20">
        <f t="shared" si="19"/>
        <v>23334.133749999997</v>
      </c>
      <c r="GQ36" s="20">
        <f t="shared" ref="GQ36:JB36" si="20">SUM(GQ34:GQ35)</f>
        <v>24997.952100000002</v>
      </c>
      <c r="GR36" s="20">
        <f t="shared" si="20"/>
        <v>23815.369359999997</v>
      </c>
      <c r="GS36" s="20">
        <f t="shared" si="20"/>
        <v>26320.119610000002</v>
      </c>
      <c r="GT36" s="20">
        <f t="shared" si="20"/>
        <v>25098.06551</v>
      </c>
      <c r="GU36" s="20">
        <f t="shared" si="20"/>
        <v>28431.28427</v>
      </c>
      <c r="GV36" s="20">
        <f t="shared" si="20"/>
        <v>28483.6319</v>
      </c>
      <c r="GW36" s="20">
        <f t="shared" si="20"/>
        <v>26963.00231</v>
      </c>
      <c r="GX36" s="20">
        <f t="shared" si="20"/>
        <v>28451.285600000003</v>
      </c>
      <c r="GY36" s="20">
        <f t="shared" si="20"/>
        <v>26707.318029999999</v>
      </c>
      <c r="GZ36" s="20">
        <f t="shared" si="20"/>
        <v>26956.864017118634</v>
      </c>
      <c r="HA36" s="20">
        <f t="shared" si="20"/>
        <v>314158.64210711868</v>
      </c>
      <c r="HB36" s="20">
        <f t="shared" si="20"/>
        <v>27406657.350000001</v>
      </c>
      <c r="HC36" s="20">
        <f t="shared" si="20"/>
        <v>25444153.059999999</v>
      </c>
      <c r="HD36" s="20">
        <f t="shared" si="20"/>
        <v>27076657.920000002</v>
      </c>
      <c r="HE36" s="20">
        <f t="shared" si="20"/>
        <v>26808623.559999999</v>
      </c>
      <c r="HF36" s="20">
        <f t="shared" si="20"/>
        <v>28598411.16</v>
      </c>
      <c r="HG36" s="20">
        <f t="shared" si="20"/>
        <v>27342220.079999998</v>
      </c>
      <c r="HH36" s="20">
        <f t="shared" si="20"/>
        <v>30927199.66</v>
      </c>
      <c r="HI36" s="20">
        <f t="shared" si="20"/>
        <v>31588622.969999999</v>
      </c>
      <c r="HJ36" s="20">
        <f t="shared" si="20"/>
        <v>29757060.460000001</v>
      </c>
      <c r="HK36" s="20">
        <f t="shared" si="20"/>
        <v>31306520.630000003</v>
      </c>
      <c r="HL36" s="20">
        <f t="shared" si="20"/>
        <v>28782976.259999998</v>
      </c>
      <c r="HM36" s="20">
        <f t="shared" si="20"/>
        <v>29143082.82</v>
      </c>
      <c r="HN36" s="20">
        <f t="shared" si="20"/>
        <v>344182185.92999995</v>
      </c>
      <c r="HO36" s="20">
        <f t="shared" si="20"/>
        <v>30449456.309999999</v>
      </c>
      <c r="HP36" s="20">
        <f t="shared" si="20"/>
        <v>27518866.869999997</v>
      </c>
      <c r="HQ36" s="20">
        <f t="shared" si="20"/>
        <v>29734343</v>
      </c>
      <c r="HR36" s="20">
        <f t="shared" si="20"/>
        <v>29889522.169999998</v>
      </c>
      <c r="HS36" s="20">
        <f t="shared" si="20"/>
        <v>31381751.700000003</v>
      </c>
      <c r="HT36" s="20">
        <f t="shared" si="20"/>
        <v>30036725.129999999</v>
      </c>
      <c r="HU36" s="20">
        <f t="shared" si="20"/>
        <v>32766520.090000004</v>
      </c>
      <c r="HV36" s="20">
        <f t="shared" si="20"/>
        <v>33345949.509999998</v>
      </c>
      <c r="HW36" s="20">
        <f t="shared" si="20"/>
        <v>31142558.640000001</v>
      </c>
      <c r="HX36" s="20">
        <f t="shared" si="20"/>
        <v>32442998.09</v>
      </c>
      <c r="HY36" s="20">
        <f t="shared" si="20"/>
        <v>30706484.240000002</v>
      </c>
      <c r="HZ36" s="20">
        <f t="shared" si="20"/>
        <v>31152452.380000003</v>
      </c>
      <c r="IA36" s="20">
        <f t="shared" si="20"/>
        <v>370567628.13</v>
      </c>
      <c r="IB36" s="20">
        <f t="shared" si="20"/>
        <v>31827663.149999999</v>
      </c>
      <c r="IC36" s="20">
        <f t="shared" si="20"/>
        <v>29221699.829999998</v>
      </c>
      <c r="ID36" s="20">
        <f t="shared" si="20"/>
        <v>31125151.990000002</v>
      </c>
      <c r="IE36" s="20">
        <f t="shared" si="20"/>
        <v>31716057.32</v>
      </c>
      <c r="IF36" s="20">
        <f t="shared" si="20"/>
        <v>33602063.410000004</v>
      </c>
      <c r="IG36" s="20">
        <f t="shared" si="20"/>
        <v>31576412.219999999</v>
      </c>
      <c r="IH36" s="20">
        <f t="shared" si="20"/>
        <v>35003156.079999998</v>
      </c>
      <c r="II36" s="20">
        <f t="shared" si="20"/>
        <v>27022938.049999997</v>
      </c>
      <c r="IJ36" s="20">
        <f t="shared" si="20"/>
        <v>33085372.600000001</v>
      </c>
      <c r="IK36" s="20">
        <f t="shared" si="20"/>
        <v>34114963.280000001</v>
      </c>
      <c r="IL36" s="20">
        <f t="shared" si="20"/>
        <v>32612894.75</v>
      </c>
      <c r="IM36" s="20">
        <f t="shared" si="20"/>
        <v>34566044.490000002</v>
      </c>
      <c r="IN36" s="20">
        <f t="shared" si="20"/>
        <v>385474417.16999996</v>
      </c>
      <c r="IO36" s="20">
        <f t="shared" si="20"/>
        <v>33630869.390000001</v>
      </c>
      <c r="IP36" s="20">
        <f t="shared" si="20"/>
        <v>31893165.240000002</v>
      </c>
      <c r="IQ36" s="20">
        <f t="shared" si="20"/>
        <v>16052817.399999999</v>
      </c>
      <c r="IR36" s="20">
        <f t="shared" si="20"/>
        <v>2360020.36</v>
      </c>
      <c r="IS36" s="20">
        <f t="shared" si="20"/>
        <v>2157877.19</v>
      </c>
      <c r="IT36" s="20">
        <f>SUM(IT34:IT35)</f>
        <v>4059656.8899999997</v>
      </c>
      <c r="IU36" s="20">
        <f t="shared" si="20"/>
        <v>3462437.55</v>
      </c>
      <c r="IV36" s="20">
        <f t="shared" si="20"/>
        <v>4270355.43</v>
      </c>
      <c r="IW36" s="20">
        <f t="shared" si="20"/>
        <v>5310382.7</v>
      </c>
      <c r="IX36" s="20">
        <f t="shared" si="20"/>
        <v>7586585.2699999996</v>
      </c>
      <c r="IY36" s="20">
        <f t="shared" si="20"/>
        <v>9980441.5800000001</v>
      </c>
      <c r="IZ36" s="20">
        <f t="shared" si="20"/>
        <v>12866829</v>
      </c>
      <c r="JA36" s="20">
        <f>+SUM(IO36:IZ36)</f>
        <v>133631437.99999999</v>
      </c>
      <c r="JB36" s="20">
        <f t="shared" si="20"/>
        <v>13001720.780000001</v>
      </c>
      <c r="JC36" s="20">
        <f t="shared" ref="JC36:JN36" si="21">SUM(JC34:JC35)</f>
        <v>8398853.0600000005</v>
      </c>
      <c r="JD36" s="20">
        <f t="shared" si="21"/>
        <v>10299994.98</v>
      </c>
      <c r="JE36" s="20">
        <f t="shared" si="21"/>
        <v>10998855.01</v>
      </c>
      <c r="JF36" s="20">
        <f t="shared" si="21"/>
        <v>13458727.309999999</v>
      </c>
      <c r="JG36" s="20">
        <f t="shared" si="21"/>
        <v>14260898.91</v>
      </c>
      <c r="JH36" s="20">
        <f t="shared" si="21"/>
        <v>16950664.759999998</v>
      </c>
      <c r="JI36" s="20">
        <f t="shared" si="21"/>
        <v>17047258.890000001</v>
      </c>
      <c r="JJ36" s="20">
        <f t="shared" si="21"/>
        <v>16926822.539999999</v>
      </c>
      <c r="JK36" s="20">
        <f t="shared" si="21"/>
        <v>18908064.149999999</v>
      </c>
      <c r="JL36" s="20">
        <f t="shared" si="21"/>
        <v>19974140.670000002</v>
      </c>
      <c r="JM36" s="20">
        <f t="shared" si="21"/>
        <v>21105720.289999999</v>
      </c>
      <c r="JN36" s="20">
        <f t="shared" si="21"/>
        <v>181331721.35000002</v>
      </c>
      <c r="JO36" s="20">
        <f>SUM(JO34:JO35)</f>
        <v>19965049.66</v>
      </c>
      <c r="JP36" s="20">
        <f t="shared" ref="JP36:JZ36" si="22">SUM(JP34:JP35)</f>
        <v>19400937.75</v>
      </c>
      <c r="JQ36" s="20">
        <f t="shared" si="22"/>
        <v>21687560.34</v>
      </c>
      <c r="JR36" s="20">
        <f t="shared" si="22"/>
        <v>22602807.16</v>
      </c>
      <c r="JS36" s="20">
        <f t="shared" si="22"/>
        <v>23504694.210000001</v>
      </c>
      <c r="JT36" s="20">
        <f t="shared" si="22"/>
        <v>23172216.02</v>
      </c>
      <c r="JU36" s="20">
        <f t="shared" si="22"/>
        <v>26329788.420000002</v>
      </c>
      <c r="JV36" s="20">
        <f t="shared" si="22"/>
        <v>26739820.439999998</v>
      </c>
      <c r="JW36" s="20">
        <f t="shared" si="22"/>
        <v>25918619.890000001</v>
      </c>
      <c r="JX36" s="20">
        <f t="shared" si="22"/>
        <v>27464132.240000002</v>
      </c>
      <c r="JY36" s="20">
        <f t="shared" si="22"/>
        <v>26111348.740000002</v>
      </c>
      <c r="JZ36" s="20">
        <f t="shared" si="22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23">SUM(KC34:KC35)</f>
        <v>25428728.319999997</v>
      </c>
      <c r="KD36" s="20">
        <f t="shared" si="23"/>
        <v>26568506.940000005</v>
      </c>
      <c r="KE36" s="20">
        <f t="shared" si="23"/>
        <v>26838908.549999997</v>
      </c>
      <c r="KF36" s="20">
        <f t="shared" si="23"/>
        <v>27747881.320000011</v>
      </c>
      <c r="KG36" s="20">
        <f t="shared" si="23"/>
        <v>27094818.620000001</v>
      </c>
      <c r="KH36" s="20">
        <f t="shared" si="23"/>
        <v>32578875.229999967</v>
      </c>
      <c r="KI36" s="20">
        <f t="shared" si="23"/>
        <v>31210872.640000001</v>
      </c>
      <c r="KJ36" s="20">
        <f t="shared" si="23"/>
        <v>0</v>
      </c>
      <c r="KK36" s="20">
        <f t="shared" si="23"/>
        <v>0</v>
      </c>
      <c r="KL36" s="20">
        <f t="shared" si="23"/>
        <v>0</v>
      </c>
      <c r="KM36" s="20">
        <f t="shared" si="23"/>
        <v>0</v>
      </c>
      <c r="KN36" s="20">
        <f t="shared" si="23"/>
        <v>224516105.39999998</v>
      </c>
    </row>
    <row r="37" spans="1:300" ht="3" customHeight="1"/>
    <row r="38" spans="1:300">
      <c r="A38" s="52" t="s">
        <v>94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JB32:JM32"/>
    <mergeCell ref="JN32:JN33"/>
    <mergeCell ref="JO32:JZ32"/>
    <mergeCell ref="KA32:KA33"/>
    <mergeCell ref="KB32:KM32"/>
    <mergeCell ref="KN32:KN33"/>
    <mergeCell ref="HO32:HZ32"/>
    <mergeCell ref="IA32:IA33"/>
    <mergeCell ref="IB32:IM32"/>
    <mergeCell ref="IN32:IN33"/>
    <mergeCell ref="IO32:IZ32"/>
    <mergeCell ref="JA32:JA33"/>
    <mergeCell ref="GB32:GM32"/>
    <mergeCell ref="GN32:GN33"/>
    <mergeCell ref="GO32:GZ32"/>
    <mergeCell ref="HA32:HA33"/>
    <mergeCell ref="HB32:HM32"/>
    <mergeCell ref="HN32:HN33"/>
    <mergeCell ref="EO32:EZ32"/>
    <mergeCell ref="FA32:FA33"/>
    <mergeCell ref="FB32:FM32"/>
    <mergeCell ref="FN32:FN33"/>
    <mergeCell ref="FO32:FZ32"/>
    <mergeCell ref="GA32:GA33"/>
    <mergeCell ref="DB32:DM32"/>
    <mergeCell ref="DN32:DN33"/>
    <mergeCell ref="DO32:DZ32"/>
    <mergeCell ref="EA32:EA33"/>
    <mergeCell ref="EB32:EM32"/>
    <mergeCell ref="EN32:EN33"/>
    <mergeCell ref="BO32:BZ32"/>
    <mergeCell ref="CA32:CA33"/>
    <mergeCell ref="CB32:CM32"/>
    <mergeCell ref="CN32:CN33"/>
    <mergeCell ref="CO32:CZ32"/>
    <mergeCell ref="DA32:DA33"/>
    <mergeCell ref="AB32:AM32"/>
    <mergeCell ref="AN32:AN33"/>
    <mergeCell ref="AO32:AZ32"/>
    <mergeCell ref="BA32:BA33"/>
    <mergeCell ref="BB32:BM32"/>
    <mergeCell ref="BN32:BN33"/>
    <mergeCell ref="JN24:JN25"/>
    <mergeCell ref="JO24:JZ24"/>
    <mergeCell ref="KA24:KA25"/>
    <mergeCell ref="GB24:GM24"/>
    <mergeCell ref="DN24:DN25"/>
    <mergeCell ref="DO24:DZ24"/>
    <mergeCell ref="EA24:EA25"/>
    <mergeCell ref="EB24:EM24"/>
    <mergeCell ref="EN24:EN25"/>
    <mergeCell ref="EO24:EZ24"/>
    <mergeCell ref="CA24:CA25"/>
    <mergeCell ref="CB24:CM24"/>
    <mergeCell ref="CN24:CN25"/>
    <mergeCell ref="CO24:CZ24"/>
    <mergeCell ref="DA24:DA25"/>
    <mergeCell ref="DB24:DM24"/>
    <mergeCell ref="AN24:AN25"/>
    <mergeCell ref="AO24:AZ24"/>
    <mergeCell ref="KB24:KM24"/>
    <mergeCell ref="KN24:KN25"/>
    <mergeCell ref="A32:A33"/>
    <mergeCell ref="B32:M32"/>
    <mergeCell ref="N32:N33"/>
    <mergeCell ref="O32:Z32"/>
    <mergeCell ref="AA32:AA33"/>
    <mergeCell ref="IA24:IA25"/>
    <mergeCell ref="IB24:IM24"/>
    <mergeCell ref="IN24:IN25"/>
    <mergeCell ref="IO24:IZ24"/>
    <mergeCell ref="JA24:JA25"/>
    <mergeCell ref="JB24:JM24"/>
    <mergeCell ref="GN24:GN25"/>
    <mergeCell ref="GO24:GZ24"/>
    <mergeCell ref="HA24:HA25"/>
    <mergeCell ref="HB24:HM24"/>
    <mergeCell ref="HN24:HN25"/>
    <mergeCell ref="HO24:HZ24"/>
    <mergeCell ref="FA24:FA25"/>
    <mergeCell ref="FB24:FM24"/>
    <mergeCell ref="FN24:FN25"/>
    <mergeCell ref="FO24:FZ24"/>
    <mergeCell ref="GA24:GA25"/>
    <mergeCell ref="BA24:BA25"/>
    <mergeCell ref="BB24:BM24"/>
    <mergeCell ref="BN24:BN25"/>
    <mergeCell ref="BO24:BZ24"/>
    <mergeCell ref="A24:A25"/>
    <mergeCell ref="B24:M24"/>
    <mergeCell ref="N24:N25"/>
    <mergeCell ref="O24:Z24"/>
    <mergeCell ref="AA24:AA25"/>
    <mergeCell ref="AB24:AM24"/>
    <mergeCell ref="JB16:JM16"/>
    <mergeCell ref="JN16:JN17"/>
    <mergeCell ref="JO16:JZ16"/>
    <mergeCell ref="KA16:KA17"/>
    <mergeCell ref="KB16:KM16"/>
    <mergeCell ref="KN16:KN17"/>
    <mergeCell ref="HO16:HZ16"/>
    <mergeCell ref="IA16:IA17"/>
    <mergeCell ref="IB16:IM16"/>
    <mergeCell ref="IN16:IN17"/>
    <mergeCell ref="IO16:IZ16"/>
    <mergeCell ref="JA16:JA17"/>
    <mergeCell ref="GB16:GM16"/>
    <mergeCell ref="GN16:GN17"/>
    <mergeCell ref="GO16:GZ16"/>
    <mergeCell ref="HA16:HA17"/>
    <mergeCell ref="HB16:HM16"/>
    <mergeCell ref="HN16:HN17"/>
    <mergeCell ref="EO16:EZ16"/>
    <mergeCell ref="FA16:FA17"/>
    <mergeCell ref="FB16:FM16"/>
    <mergeCell ref="FN16:FN17"/>
    <mergeCell ref="FO16:FZ16"/>
    <mergeCell ref="GA16:GA17"/>
    <mergeCell ref="DB16:DM16"/>
    <mergeCell ref="DN16:DN17"/>
    <mergeCell ref="DO16:DZ16"/>
    <mergeCell ref="EA16:EA17"/>
    <mergeCell ref="EB16:EM16"/>
    <mergeCell ref="EN16:EN17"/>
    <mergeCell ref="BO16:BZ16"/>
    <mergeCell ref="CA16:CA17"/>
    <mergeCell ref="CB16:CM16"/>
    <mergeCell ref="CN16:CN17"/>
    <mergeCell ref="CO16:CZ16"/>
    <mergeCell ref="DA16:DA17"/>
    <mergeCell ref="AB16:AM16"/>
    <mergeCell ref="AN16:AN17"/>
    <mergeCell ref="AO16:AZ16"/>
    <mergeCell ref="BA16:BA17"/>
    <mergeCell ref="BB16:BM16"/>
    <mergeCell ref="BN16:BN17"/>
    <mergeCell ref="JN7:JN8"/>
    <mergeCell ref="JO7:JZ7"/>
    <mergeCell ref="KA7:KA8"/>
    <mergeCell ref="GB7:GM7"/>
    <mergeCell ref="DN7:DN8"/>
    <mergeCell ref="DO7:DZ7"/>
    <mergeCell ref="EA7:EA8"/>
    <mergeCell ref="EB7:EM7"/>
    <mergeCell ref="EN7:EN8"/>
    <mergeCell ref="EO7:EZ7"/>
    <mergeCell ref="CA7:CA8"/>
    <mergeCell ref="CB7:CM7"/>
    <mergeCell ref="CN7:CN8"/>
    <mergeCell ref="CO7:CZ7"/>
    <mergeCell ref="DA7:DA8"/>
    <mergeCell ref="DB7:DM7"/>
    <mergeCell ref="AN7:AN8"/>
    <mergeCell ref="AO7:AZ7"/>
    <mergeCell ref="KB7:KM7"/>
    <mergeCell ref="KN7:KN8"/>
    <mergeCell ref="A16:A17"/>
    <mergeCell ref="B16:M16"/>
    <mergeCell ref="N16:N17"/>
    <mergeCell ref="O16:Z16"/>
    <mergeCell ref="AA16:AA17"/>
    <mergeCell ref="IA7:IA8"/>
    <mergeCell ref="IB7:IM7"/>
    <mergeCell ref="IN7:IN8"/>
    <mergeCell ref="IO7:IZ7"/>
    <mergeCell ref="JA7:JA8"/>
    <mergeCell ref="JB7:JM7"/>
    <mergeCell ref="GN7:GN8"/>
    <mergeCell ref="GO7:GZ7"/>
    <mergeCell ref="HA7:HA8"/>
    <mergeCell ref="HB7:HM7"/>
    <mergeCell ref="HN7:HN8"/>
    <mergeCell ref="HO7:HZ7"/>
    <mergeCell ref="FA7:FA8"/>
    <mergeCell ref="FB7:FM7"/>
    <mergeCell ref="FN7:FN8"/>
    <mergeCell ref="FO7:FZ7"/>
    <mergeCell ref="GA7:GA8"/>
    <mergeCell ref="BA7:BA8"/>
    <mergeCell ref="BB7:BM7"/>
    <mergeCell ref="BN7:BN8"/>
    <mergeCell ref="BO7:BZ7"/>
    <mergeCell ref="A7:A8"/>
    <mergeCell ref="B7:M7"/>
    <mergeCell ref="N7:N8"/>
    <mergeCell ref="O7:Z7"/>
    <mergeCell ref="AA7:AA8"/>
    <mergeCell ref="AB7:AM7"/>
  </mergeCells>
  <conditionalFormatting sqref="IY8">
    <cfRule type="duplicateValues" dxfId="3" priority="4"/>
  </conditionalFormatting>
  <conditionalFormatting sqref="IY17">
    <cfRule type="duplicateValues" dxfId="2" priority="3"/>
  </conditionalFormatting>
  <conditionalFormatting sqref="IY25">
    <cfRule type="duplicateValues" dxfId="1" priority="2"/>
  </conditionalFormatting>
  <conditionalFormatting sqref="IY33">
    <cfRule type="duplicateValues" dxfId="0" priority="1"/>
  </conditionalFormatting>
  <hyperlinks>
    <hyperlink ref="A1" location="ÍNDICE!A1" display="ÍNDICE" xr:uid="{72EA039E-C1B0-439A-AEBA-5A7057B1E22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68"/>
  <sheetViews>
    <sheetView showGridLines="0" zoomScale="70" zoomScaleNormal="70" workbookViewId="0">
      <pane xSplit="1" topLeftCell="HR1" activePane="topRight" state="frozen"/>
      <selection pane="topRight" activeCell="HW126" sqref="HW126:HW127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222" width="12.7109375" style="12"/>
    <col min="223" max="223" width="17" style="12" bestFit="1" customWidth="1"/>
    <col min="224" max="227" width="12.7109375" style="12"/>
    <col min="228" max="228" width="14.7109375" style="12" customWidth="1"/>
    <col min="229" max="16384" width="12.7109375" style="12"/>
  </cols>
  <sheetData>
    <row r="1" spans="1:236" ht="15">
      <c r="A1" s="10" t="s">
        <v>0</v>
      </c>
    </row>
    <row r="2" spans="1:236" ht="15">
      <c r="A2" s="13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</row>
    <row r="3" spans="1:236">
      <c r="A3" s="51" t="s">
        <v>97</v>
      </c>
    </row>
    <row r="5" spans="1:236" ht="15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 ht="15">
      <c r="A7" s="15" t="s">
        <v>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5" customHeight="1">
      <c r="A9" s="75" t="s">
        <v>45</v>
      </c>
      <c r="B9" s="22"/>
      <c r="C9" s="74">
        <v>2006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51</v>
      </c>
      <c r="P9" s="74">
        <v>2007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52</v>
      </c>
      <c r="AC9" s="74">
        <v>2008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53</v>
      </c>
      <c r="AP9" s="74">
        <v>2009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54</v>
      </c>
      <c r="BC9" s="74">
        <v>2010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55</v>
      </c>
      <c r="BP9" s="74">
        <v>2011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2" t="s">
        <v>56</v>
      </c>
      <c r="CC9" s="74">
        <v>2012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2" t="s">
        <v>57</v>
      </c>
      <c r="CP9" s="74">
        <v>2013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2" t="s">
        <v>58</v>
      </c>
      <c r="DC9" s="74">
        <v>2014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2" t="s">
        <v>59</v>
      </c>
      <c r="DP9" s="74">
        <v>2015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2" t="s">
        <v>60</v>
      </c>
      <c r="EC9" s="74">
        <v>2016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2" t="s">
        <v>61</v>
      </c>
      <c r="EP9" s="74">
        <v>2017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2" t="s">
        <v>62</v>
      </c>
      <c r="FC9" s="74">
        <v>2018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2" t="s">
        <v>63</v>
      </c>
      <c r="FP9" s="74">
        <v>2019</v>
      </c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2" t="s">
        <v>64</v>
      </c>
      <c r="GC9" s="74">
        <v>2020</v>
      </c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7" t="s">
        <v>65</v>
      </c>
      <c r="GP9" s="74">
        <v>2021</v>
      </c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7" t="s">
        <v>66</v>
      </c>
      <c r="HC9" s="74">
        <v>2022</v>
      </c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7" t="s">
        <v>67</v>
      </c>
      <c r="HP9" s="74">
        <v>2023</v>
      </c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7" t="s">
        <v>68</v>
      </c>
    </row>
    <row r="10" spans="1:236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3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3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3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3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3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3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3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3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3"/>
      <c r="GC10" s="16" t="s">
        <v>69</v>
      </c>
      <c r="GD10" s="16" t="s">
        <v>70</v>
      </c>
      <c r="GE10" s="16" t="s">
        <v>71</v>
      </c>
      <c r="GF10" s="16" t="s">
        <v>72</v>
      </c>
      <c r="GG10" s="16" t="s">
        <v>73</v>
      </c>
      <c r="GH10" s="16" t="s">
        <v>74</v>
      </c>
      <c r="GI10" s="16" t="s">
        <v>75</v>
      </c>
      <c r="GJ10" s="16" t="s">
        <v>76</v>
      </c>
      <c r="GK10" s="16" t="s">
        <v>77</v>
      </c>
      <c r="GL10" s="16" t="s">
        <v>78</v>
      </c>
      <c r="GM10" s="16" t="s">
        <v>79</v>
      </c>
      <c r="GN10" s="16" t="s">
        <v>80</v>
      </c>
      <c r="GO10" s="77"/>
      <c r="GP10" s="16" t="s">
        <v>69</v>
      </c>
      <c r="GQ10" s="16" t="s">
        <v>70</v>
      </c>
      <c r="GR10" s="16" t="s">
        <v>71</v>
      </c>
      <c r="GS10" s="16" t="s">
        <v>72</v>
      </c>
      <c r="GT10" s="16" t="s">
        <v>73</v>
      </c>
      <c r="GU10" s="16" t="s">
        <v>74</v>
      </c>
      <c r="GV10" s="16" t="s">
        <v>75</v>
      </c>
      <c r="GW10" s="16" t="s">
        <v>76</v>
      </c>
      <c r="GX10" s="16" t="s">
        <v>82</v>
      </c>
      <c r="GY10" s="16" t="s">
        <v>78</v>
      </c>
      <c r="GZ10" s="16" t="s">
        <v>79</v>
      </c>
      <c r="HA10" s="16" t="s">
        <v>80</v>
      </c>
      <c r="HB10" s="77"/>
      <c r="HC10" s="16" t="s">
        <v>69</v>
      </c>
      <c r="HD10" s="16" t="s">
        <v>70</v>
      </c>
      <c r="HE10" s="16" t="s">
        <v>71</v>
      </c>
      <c r="HF10" s="16" t="s">
        <v>72</v>
      </c>
      <c r="HG10" s="16" t="s">
        <v>73</v>
      </c>
      <c r="HH10" s="16" t="s">
        <v>74</v>
      </c>
      <c r="HI10" s="16" t="s">
        <v>75</v>
      </c>
      <c r="HJ10" s="16" t="s">
        <v>76</v>
      </c>
      <c r="HK10" s="16" t="s">
        <v>82</v>
      </c>
      <c r="HL10" s="16" t="s">
        <v>78</v>
      </c>
      <c r="HM10" s="16" t="s">
        <v>79</v>
      </c>
      <c r="HN10" s="16" t="s">
        <v>80</v>
      </c>
      <c r="HO10" s="77"/>
      <c r="HP10" s="16" t="s">
        <v>69</v>
      </c>
      <c r="HQ10" s="16" t="s">
        <v>70</v>
      </c>
      <c r="HR10" s="16" t="s">
        <v>71</v>
      </c>
      <c r="HS10" s="16" t="s">
        <v>72</v>
      </c>
      <c r="HT10" s="16" t="s">
        <v>73</v>
      </c>
      <c r="HU10" s="16" t="s">
        <v>74</v>
      </c>
      <c r="HV10" s="16" t="s">
        <v>75</v>
      </c>
      <c r="HW10" s="16" t="s">
        <v>76</v>
      </c>
      <c r="HX10" s="16" t="s">
        <v>82</v>
      </c>
      <c r="HY10" s="16" t="s">
        <v>78</v>
      </c>
      <c r="HZ10" s="16" t="s">
        <v>79</v>
      </c>
      <c r="IA10" s="16" t="s">
        <v>80</v>
      </c>
      <c r="IB10" s="77"/>
    </row>
    <row r="11" spans="1:236" ht="15.95" customHeight="1">
      <c r="A11" s="17" t="s">
        <v>100</v>
      </c>
      <c r="B11" s="1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 t="shared" ref="HO11:HO23" si="11"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>
        <v>52008</v>
      </c>
      <c r="HU11" s="24">
        <v>50131</v>
      </c>
      <c r="HV11" s="24">
        <v>58017</v>
      </c>
      <c r="HW11" s="24">
        <v>66222</v>
      </c>
      <c r="HX11" s="24"/>
      <c r="HY11" s="24"/>
      <c r="HZ11" s="24"/>
      <c r="IA11" s="24"/>
      <c r="IB11" s="25">
        <f>SUM(HP11:IA11)</f>
        <v>414116</v>
      </c>
    </row>
    <row r="12" spans="1:236" ht="15.95" customHeight="1">
      <c r="A12" s="17" t="s">
        <v>101</v>
      </c>
      <c r="B12" s="1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2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3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4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5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6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si="11"/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>
        <v>2128</v>
      </c>
      <c r="HU12" s="24">
        <v>1926</v>
      </c>
      <c r="HV12" s="24">
        <v>2698</v>
      </c>
      <c r="HW12" s="24">
        <v>2848</v>
      </c>
      <c r="HX12" s="24"/>
      <c r="HY12" s="24"/>
      <c r="HZ12" s="24"/>
      <c r="IA12" s="24"/>
      <c r="IB12" s="25">
        <f t="shared" ref="IB12:IB23" si="17">SUM(HP12:IA12)</f>
        <v>15327</v>
      </c>
    </row>
    <row r="13" spans="1:236" ht="15.95" customHeight="1">
      <c r="A13" s="17" t="s">
        <v>102</v>
      </c>
      <c r="B13" s="17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2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3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4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5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6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1"/>
        <v>244</v>
      </c>
      <c r="HP13" s="24">
        <v>28</v>
      </c>
      <c r="HQ13" s="24">
        <v>0</v>
      </c>
      <c r="HR13" s="24">
        <v>2204</v>
      </c>
      <c r="HS13" s="24">
        <v>5</v>
      </c>
      <c r="HT13" s="24">
        <v>54</v>
      </c>
      <c r="HU13" s="24">
        <v>3</v>
      </c>
      <c r="HV13" s="24">
        <v>42</v>
      </c>
      <c r="HW13" s="24">
        <v>36</v>
      </c>
      <c r="HX13" s="24"/>
      <c r="HY13" s="24"/>
      <c r="HZ13" s="24"/>
      <c r="IA13" s="24"/>
      <c r="IB13" s="25">
        <f t="shared" si="17"/>
        <v>2372</v>
      </c>
    </row>
    <row r="14" spans="1:236" ht="15.95" customHeight="1">
      <c r="A14" s="17" t="s">
        <v>103</v>
      </c>
      <c r="B14" s="1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2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3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4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5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6"/>
        <v>705610</v>
      </c>
      <c r="HC14" s="24">
        <v>80835</v>
      </c>
      <c r="HD14" s="24">
        <v>80538</v>
      </c>
      <c r="HE14" s="24">
        <v>81851</v>
      </c>
      <c r="HF14" s="24">
        <v>72775</v>
      </c>
      <c r="HG14" s="24">
        <v>74433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1"/>
        <v>975070</v>
      </c>
      <c r="HP14" s="24">
        <v>94339</v>
      </c>
      <c r="HQ14" s="24">
        <v>85539</v>
      </c>
      <c r="HR14" s="24">
        <v>84433</v>
      </c>
      <c r="HS14" s="24">
        <v>78524</v>
      </c>
      <c r="HT14" s="24">
        <v>82586</v>
      </c>
      <c r="HU14" s="24">
        <v>80602</v>
      </c>
      <c r="HV14" s="24">
        <v>87725</v>
      </c>
      <c r="HW14" s="24">
        <v>93835</v>
      </c>
      <c r="HX14" s="24"/>
      <c r="HY14" s="24"/>
      <c r="HZ14" s="24"/>
      <c r="IA14" s="24"/>
      <c r="IB14" s="25">
        <f t="shared" si="17"/>
        <v>687583</v>
      </c>
    </row>
    <row r="15" spans="1:236" ht="15.95" customHeight="1">
      <c r="A15" s="17" t="s">
        <v>104</v>
      </c>
      <c r="B15" s="17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2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3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4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5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6"/>
        <v>511238</v>
      </c>
      <c r="HC15" s="24">
        <v>53436</v>
      </c>
      <c r="HD15" s="24">
        <v>49963</v>
      </c>
      <c r="HE15" s="24">
        <v>52330</v>
      </c>
      <c r="HF15" s="24">
        <v>46238</v>
      </c>
      <c r="HG15" s="24">
        <v>48625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1"/>
        <v>633777</v>
      </c>
      <c r="HP15" s="24">
        <v>60693</v>
      </c>
      <c r="HQ15" s="24">
        <v>53542</v>
      </c>
      <c r="HR15" s="24">
        <v>54374</v>
      </c>
      <c r="HS15" s="24">
        <v>52408</v>
      </c>
      <c r="HT15" s="24">
        <v>56401</v>
      </c>
      <c r="HU15" s="24">
        <v>56400</v>
      </c>
      <c r="HV15" s="24">
        <v>59652</v>
      </c>
      <c r="HW15" s="24">
        <v>62101</v>
      </c>
      <c r="HX15" s="24"/>
      <c r="HY15" s="24"/>
      <c r="HZ15" s="24"/>
      <c r="IA15" s="24"/>
      <c r="IB15" s="25">
        <f t="shared" si="17"/>
        <v>455571</v>
      </c>
    </row>
    <row r="16" spans="1:236" ht="15.95" customHeight="1">
      <c r="A16" s="17" t="s">
        <v>105</v>
      </c>
      <c r="B16" s="17" t="s">
        <v>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2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3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4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5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6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1"/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>
        <v>24549</v>
      </c>
      <c r="HU16" s="24">
        <v>21101</v>
      </c>
      <c r="HV16" s="24">
        <v>29930</v>
      </c>
      <c r="HW16" s="24">
        <v>27745</v>
      </c>
      <c r="HX16" s="24"/>
      <c r="HY16" s="24"/>
      <c r="HZ16" s="24"/>
      <c r="IA16" s="24"/>
      <c r="IB16" s="25">
        <f t="shared" si="17"/>
        <v>241662</v>
      </c>
    </row>
    <row r="17" spans="1:236" ht="15.95" customHeight="1">
      <c r="A17" s="17" t="s">
        <v>106</v>
      </c>
      <c r="B17" s="17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2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3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4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5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6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1"/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>
        <v>88082</v>
      </c>
      <c r="HU17" s="24">
        <v>84582</v>
      </c>
      <c r="HV17" s="24">
        <v>90134</v>
      </c>
      <c r="HW17" s="24">
        <v>95902</v>
      </c>
      <c r="HX17" s="24"/>
      <c r="HY17" s="24"/>
      <c r="HZ17" s="24"/>
      <c r="IA17" s="24"/>
      <c r="IB17" s="25">
        <f t="shared" si="17"/>
        <v>715228</v>
      </c>
    </row>
    <row r="18" spans="1:236" ht="15.95" customHeight="1">
      <c r="A18" s="17" t="s">
        <v>107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2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3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4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5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6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51118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1"/>
        <v>722403</v>
      </c>
      <c r="HP18" s="24">
        <v>75889</v>
      </c>
      <c r="HQ18" s="24">
        <v>68463</v>
      </c>
      <c r="HR18" s="24">
        <v>81061</v>
      </c>
      <c r="HS18" s="24">
        <v>81601</v>
      </c>
      <c r="HT18" s="24">
        <v>75898</v>
      </c>
      <c r="HU18" s="24">
        <v>70760</v>
      </c>
      <c r="HV18" s="24">
        <v>73025</v>
      </c>
      <c r="HW18" s="24">
        <v>80647</v>
      </c>
      <c r="HX18" s="24"/>
      <c r="HY18" s="24"/>
      <c r="HZ18" s="24"/>
      <c r="IA18" s="24"/>
      <c r="IB18" s="25">
        <f t="shared" si="17"/>
        <v>607344</v>
      </c>
    </row>
    <row r="19" spans="1:236" ht="15.95" customHeight="1">
      <c r="A19" s="17" t="s">
        <v>108</v>
      </c>
      <c r="B19" s="17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2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3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4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5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6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1"/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>
        <v>32917</v>
      </c>
      <c r="HU19" s="24">
        <v>30443</v>
      </c>
      <c r="HV19" s="24">
        <v>37833</v>
      </c>
      <c r="HW19" s="24">
        <v>39932</v>
      </c>
      <c r="HX19" s="24"/>
      <c r="HY19" s="24"/>
      <c r="HZ19" s="24"/>
      <c r="IA19" s="24"/>
      <c r="IB19" s="25">
        <f t="shared" si="17"/>
        <v>290520</v>
      </c>
    </row>
    <row r="20" spans="1:236" ht="15.95" customHeight="1">
      <c r="A20" s="17" t="s">
        <v>109</v>
      </c>
      <c r="B20" s="17" t="s">
        <v>10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2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3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4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5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6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1"/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>
        <v>1657</v>
      </c>
      <c r="HU20" s="24">
        <v>1501</v>
      </c>
      <c r="HV20" s="24">
        <v>1989</v>
      </c>
      <c r="HW20" s="24">
        <v>2239</v>
      </c>
      <c r="HX20" s="24"/>
      <c r="HY20" s="24"/>
      <c r="HZ20" s="24"/>
      <c r="IA20" s="24"/>
      <c r="IB20" s="25">
        <f t="shared" si="17"/>
        <v>11943</v>
      </c>
    </row>
    <row r="21" spans="1:236" ht="15.95" customHeight="1">
      <c r="A21" s="17" t="s">
        <v>110</v>
      </c>
      <c r="B21" s="17" t="s">
        <v>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2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3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4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5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6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1"/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>
        <v>67115</v>
      </c>
      <c r="HU21" s="24">
        <v>62668</v>
      </c>
      <c r="HV21" s="24">
        <v>74154</v>
      </c>
      <c r="HW21" s="24">
        <v>81256</v>
      </c>
      <c r="HX21" s="24"/>
      <c r="HY21" s="24"/>
      <c r="HZ21" s="24"/>
      <c r="IA21" s="24"/>
      <c r="IB21" s="25">
        <f t="shared" si="17"/>
        <v>555289</v>
      </c>
    </row>
    <row r="22" spans="1:236" ht="15.95" customHeight="1">
      <c r="A22" s="17" t="s">
        <v>111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5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6"/>
        <v>652469</v>
      </c>
      <c r="HC22" s="24">
        <v>71717</v>
      </c>
      <c r="HD22" s="24">
        <v>73165</v>
      </c>
      <c r="HE22" s="24">
        <v>74914</v>
      </c>
      <c r="HF22" s="24">
        <v>66982</v>
      </c>
      <c r="HG22" s="24">
        <v>72185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1"/>
        <v>1005138</v>
      </c>
      <c r="HP22" s="24">
        <v>105705</v>
      </c>
      <c r="HQ22" s="24">
        <v>96821</v>
      </c>
      <c r="HR22" s="24">
        <v>93269</v>
      </c>
      <c r="HS22" s="24">
        <v>78756</v>
      </c>
      <c r="HT22" s="24">
        <v>89067</v>
      </c>
      <c r="HU22" s="24">
        <v>81926</v>
      </c>
      <c r="HV22" s="24">
        <v>89558</v>
      </c>
      <c r="HW22" s="24">
        <v>95388</v>
      </c>
      <c r="HX22" s="24"/>
      <c r="HY22" s="24"/>
      <c r="HZ22" s="24"/>
      <c r="IA22" s="24"/>
      <c r="IB22" s="25">
        <f t="shared" si="17"/>
        <v>730490</v>
      </c>
    </row>
    <row r="23" spans="1:236" ht="15.95" customHeight="1">
      <c r="A23" s="19" t="s">
        <v>86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6"/>
        <v>4192023</v>
      </c>
      <c r="HC23" s="20">
        <f t="shared" ref="HC23:HN23" si="24">SUM(HC11:HC22)</f>
        <v>464603</v>
      </c>
      <c r="HD23" s="20">
        <f t="shared" si="24"/>
        <v>447716</v>
      </c>
      <c r="HE23" s="20">
        <f t="shared" si="24"/>
        <v>460895</v>
      </c>
      <c r="HF23" s="20">
        <f t="shared" si="24"/>
        <v>422794</v>
      </c>
      <c r="HG23" s="20">
        <f t="shared" si="24"/>
        <v>451994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 t="shared" si="11"/>
        <v>6067496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583499</v>
      </c>
      <c r="HS23" s="20">
        <f t="shared" si="25"/>
        <v>526704</v>
      </c>
      <c r="HT23" s="20">
        <f t="shared" si="25"/>
        <v>572462</v>
      </c>
      <c r="HU23" s="20">
        <f t="shared" si="25"/>
        <v>542043</v>
      </c>
      <c r="HV23" s="20">
        <f t="shared" si="25"/>
        <v>604757</v>
      </c>
      <c r="HW23" s="20">
        <f t="shared" si="25"/>
        <v>648151</v>
      </c>
      <c r="HX23" s="20">
        <f t="shared" si="25"/>
        <v>0</v>
      </c>
      <c r="HY23" s="20">
        <f t="shared" si="25"/>
        <v>0</v>
      </c>
      <c r="HZ23" s="20">
        <f t="shared" si="25"/>
        <v>0</v>
      </c>
      <c r="IA23" s="20">
        <f t="shared" si="25"/>
        <v>0</v>
      </c>
      <c r="IB23" s="20">
        <f t="shared" si="17"/>
        <v>4727445</v>
      </c>
    </row>
    <row r="24" spans="1:236" ht="15.95" customHeight="1">
      <c r="A24" s="52"/>
      <c r="FE24" s="11"/>
      <c r="FR24" s="11"/>
      <c r="HF24" s="11"/>
      <c r="HG24" s="11"/>
    </row>
    <row r="25" spans="1:236" ht="15.95" customHeight="1">
      <c r="A25" s="15" t="s">
        <v>112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5" customHeight="1">
      <c r="A27" s="75" t="s">
        <v>45</v>
      </c>
      <c r="B27" s="22"/>
      <c r="C27" s="74">
        <v>2006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2" t="s">
        <v>51</v>
      </c>
      <c r="P27" s="74">
        <v>2007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2" t="s">
        <v>52</v>
      </c>
      <c r="AC27" s="74">
        <v>2008</v>
      </c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2" t="s">
        <v>53</v>
      </c>
      <c r="AP27" s="74">
        <v>2009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2" t="s">
        <v>54</v>
      </c>
      <c r="BC27" s="74">
        <v>2010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2" t="s">
        <v>55</v>
      </c>
      <c r="BP27" s="74">
        <v>2011</v>
      </c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2" t="s">
        <v>56</v>
      </c>
      <c r="CC27" s="74">
        <v>2012</v>
      </c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2" t="s">
        <v>57</v>
      </c>
      <c r="CP27" s="74">
        <v>2013</v>
      </c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2" t="s">
        <v>58</v>
      </c>
      <c r="DC27" s="74">
        <v>2014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2" t="s">
        <v>59</v>
      </c>
      <c r="DP27" s="74">
        <v>2015</v>
      </c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2" t="s">
        <v>60</v>
      </c>
      <c r="EC27" s="74">
        <v>2016</v>
      </c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2" t="s">
        <v>61</v>
      </c>
      <c r="EP27" s="74">
        <v>2017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2" t="s">
        <v>62</v>
      </c>
      <c r="FC27" s="74">
        <v>2018</v>
      </c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2" t="s">
        <v>63</v>
      </c>
      <c r="FP27" s="74">
        <v>2019</v>
      </c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2" t="s">
        <v>64</v>
      </c>
      <c r="GC27" s="74">
        <v>2020</v>
      </c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7" t="s">
        <v>65</v>
      </c>
      <c r="GP27" s="74">
        <v>2021</v>
      </c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7" t="s">
        <v>66</v>
      </c>
      <c r="HC27" s="74">
        <v>2022</v>
      </c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7" t="s">
        <v>67</v>
      </c>
      <c r="HP27" s="74">
        <v>2023</v>
      </c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7" t="s">
        <v>68</v>
      </c>
    </row>
    <row r="28" spans="1:236" ht="15.95" customHeight="1">
      <c r="A28" s="76"/>
      <c r="B28" s="23"/>
      <c r="C28" s="16" t="s">
        <v>69</v>
      </c>
      <c r="D28" s="16" t="s">
        <v>70</v>
      </c>
      <c r="E28" s="16" t="s">
        <v>71</v>
      </c>
      <c r="F28" s="16" t="s">
        <v>72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  <c r="N28" s="16" t="s">
        <v>80</v>
      </c>
      <c r="O28" s="73"/>
      <c r="P28" s="16" t="s">
        <v>69</v>
      </c>
      <c r="Q28" s="16" t="s">
        <v>70</v>
      </c>
      <c r="R28" s="16" t="s">
        <v>71</v>
      </c>
      <c r="S28" s="16" t="s">
        <v>72</v>
      </c>
      <c r="T28" s="16" t="s">
        <v>73</v>
      </c>
      <c r="U28" s="16" t="s">
        <v>74</v>
      </c>
      <c r="V28" s="16" t="s">
        <v>75</v>
      </c>
      <c r="W28" s="16" t="s">
        <v>76</v>
      </c>
      <c r="X28" s="16" t="s">
        <v>77</v>
      </c>
      <c r="Y28" s="16" t="s">
        <v>78</v>
      </c>
      <c r="Z28" s="16" t="s">
        <v>79</v>
      </c>
      <c r="AA28" s="16" t="s">
        <v>80</v>
      </c>
      <c r="AB28" s="73"/>
      <c r="AC28" s="16" t="s">
        <v>69</v>
      </c>
      <c r="AD28" s="16" t="s">
        <v>70</v>
      </c>
      <c r="AE28" s="16" t="s">
        <v>71</v>
      </c>
      <c r="AF28" s="16" t="s">
        <v>72</v>
      </c>
      <c r="AG28" s="16" t="s">
        <v>73</v>
      </c>
      <c r="AH28" s="16" t="s">
        <v>74</v>
      </c>
      <c r="AI28" s="16" t="s">
        <v>75</v>
      </c>
      <c r="AJ28" s="16" t="s">
        <v>76</v>
      </c>
      <c r="AK28" s="16" t="s">
        <v>77</v>
      </c>
      <c r="AL28" s="16" t="s">
        <v>78</v>
      </c>
      <c r="AM28" s="16" t="s">
        <v>79</v>
      </c>
      <c r="AN28" s="16" t="s">
        <v>80</v>
      </c>
      <c r="AO28" s="73"/>
      <c r="AP28" s="16" t="s">
        <v>69</v>
      </c>
      <c r="AQ28" s="16" t="s">
        <v>70</v>
      </c>
      <c r="AR28" s="16" t="s">
        <v>71</v>
      </c>
      <c r="AS28" s="16" t="s">
        <v>72</v>
      </c>
      <c r="AT28" s="16" t="s">
        <v>73</v>
      </c>
      <c r="AU28" s="16" t="s">
        <v>74</v>
      </c>
      <c r="AV28" s="16" t="s">
        <v>75</v>
      </c>
      <c r="AW28" s="16" t="s">
        <v>76</v>
      </c>
      <c r="AX28" s="16" t="s">
        <v>77</v>
      </c>
      <c r="AY28" s="16" t="s">
        <v>78</v>
      </c>
      <c r="AZ28" s="16" t="s">
        <v>79</v>
      </c>
      <c r="BA28" s="16" t="s">
        <v>80</v>
      </c>
      <c r="BB28" s="73"/>
      <c r="BC28" s="16" t="s">
        <v>69</v>
      </c>
      <c r="BD28" s="16" t="s">
        <v>70</v>
      </c>
      <c r="BE28" s="16" t="s">
        <v>71</v>
      </c>
      <c r="BF28" s="16" t="s">
        <v>72</v>
      </c>
      <c r="BG28" s="16" t="s">
        <v>73</v>
      </c>
      <c r="BH28" s="16" t="s">
        <v>74</v>
      </c>
      <c r="BI28" s="16" t="s">
        <v>75</v>
      </c>
      <c r="BJ28" s="16" t="s">
        <v>76</v>
      </c>
      <c r="BK28" s="16" t="s">
        <v>77</v>
      </c>
      <c r="BL28" s="16" t="s">
        <v>78</v>
      </c>
      <c r="BM28" s="16" t="s">
        <v>79</v>
      </c>
      <c r="BN28" s="16" t="s">
        <v>80</v>
      </c>
      <c r="BO28" s="73"/>
      <c r="BP28" s="16" t="s">
        <v>69</v>
      </c>
      <c r="BQ28" s="16" t="s">
        <v>70</v>
      </c>
      <c r="BR28" s="16" t="s">
        <v>71</v>
      </c>
      <c r="BS28" s="16" t="s">
        <v>72</v>
      </c>
      <c r="BT28" s="16" t="s">
        <v>73</v>
      </c>
      <c r="BU28" s="16" t="s">
        <v>74</v>
      </c>
      <c r="BV28" s="16" t="s">
        <v>75</v>
      </c>
      <c r="BW28" s="16" t="s">
        <v>76</v>
      </c>
      <c r="BX28" s="16" t="s">
        <v>77</v>
      </c>
      <c r="BY28" s="16" t="s">
        <v>78</v>
      </c>
      <c r="BZ28" s="16" t="s">
        <v>79</v>
      </c>
      <c r="CA28" s="16" t="s">
        <v>80</v>
      </c>
      <c r="CB28" s="73"/>
      <c r="CC28" s="16" t="s">
        <v>69</v>
      </c>
      <c r="CD28" s="16" t="s">
        <v>70</v>
      </c>
      <c r="CE28" s="16" t="s">
        <v>71</v>
      </c>
      <c r="CF28" s="16" t="s">
        <v>72</v>
      </c>
      <c r="CG28" s="16" t="s">
        <v>73</v>
      </c>
      <c r="CH28" s="16" t="s">
        <v>74</v>
      </c>
      <c r="CI28" s="16" t="s">
        <v>75</v>
      </c>
      <c r="CJ28" s="16" t="s">
        <v>76</v>
      </c>
      <c r="CK28" s="16" t="s">
        <v>77</v>
      </c>
      <c r="CL28" s="16" t="s">
        <v>78</v>
      </c>
      <c r="CM28" s="16" t="s">
        <v>79</v>
      </c>
      <c r="CN28" s="16" t="s">
        <v>80</v>
      </c>
      <c r="CO28" s="73"/>
      <c r="CP28" s="16" t="s">
        <v>69</v>
      </c>
      <c r="CQ28" s="16" t="s">
        <v>70</v>
      </c>
      <c r="CR28" s="16" t="s">
        <v>71</v>
      </c>
      <c r="CS28" s="16" t="s">
        <v>72</v>
      </c>
      <c r="CT28" s="16" t="s">
        <v>73</v>
      </c>
      <c r="CU28" s="16" t="s">
        <v>74</v>
      </c>
      <c r="CV28" s="16" t="s">
        <v>75</v>
      </c>
      <c r="CW28" s="16" t="s">
        <v>76</v>
      </c>
      <c r="CX28" s="16" t="s">
        <v>77</v>
      </c>
      <c r="CY28" s="16" t="s">
        <v>78</v>
      </c>
      <c r="CZ28" s="16" t="s">
        <v>79</v>
      </c>
      <c r="DA28" s="16" t="s">
        <v>80</v>
      </c>
      <c r="DB28" s="73"/>
      <c r="DC28" s="16" t="s">
        <v>69</v>
      </c>
      <c r="DD28" s="16" t="s">
        <v>70</v>
      </c>
      <c r="DE28" s="16" t="s">
        <v>71</v>
      </c>
      <c r="DF28" s="16" t="s">
        <v>72</v>
      </c>
      <c r="DG28" s="16" t="s">
        <v>73</v>
      </c>
      <c r="DH28" s="16" t="s">
        <v>74</v>
      </c>
      <c r="DI28" s="16" t="s">
        <v>75</v>
      </c>
      <c r="DJ28" s="16" t="s">
        <v>76</v>
      </c>
      <c r="DK28" s="16" t="s">
        <v>77</v>
      </c>
      <c r="DL28" s="16" t="s">
        <v>78</v>
      </c>
      <c r="DM28" s="16" t="s">
        <v>79</v>
      </c>
      <c r="DN28" s="16" t="s">
        <v>80</v>
      </c>
      <c r="DO28" s="73"/>
      <c r="DP28" s="16" t="s">
        <v>69</v>
      </c>
      <c r="DQ28" s="16" t="s">
        <v>70</v>
      </c>
      <c r="DR28" s="16" t="s">
        <v>71</v>
      </c>
      <c r="DS28" s="16" t="s">
        <v>72</v>
      </c>
      <c r="DT28" s="16" t="s">
        <v>73</v>
      </c>
      <c r="DU28" s="16" t="s">
        <v>74</v>
      </c>
      <c r="DV28" s="16" t="s">
        <v>75</v>
      </c>
      <c r="DW28" s="16" t="s">
        <v>76</v>
      </c>
      <c r="DX28" s="16" t="s">
        <v>77</v>
      </c>
      <c r="DY28" s="16" t="s">
        <v>78</v>
      </c>
      <c r="DZ28" s="16" t="s">
        <v>79</v>
      </c>
      <c r="EA28" s="16" t="s">
        <v>80</v>
      </c>
      <c r="EB28" s="73"/>
      <c r="EC28" s="16" t="s">
        <v>69</v>
      </c>
      <c r="ED28" s="16" t="s">
        <v>70</v>
      </c>
      <c r="EE28" s="16" t="s">
        <v>71</v>
      </c>
      <c r="EF28" s="16" t="s">
        <v>72</v>
      </c>
      <c r="EG28" s="16" t="s">
        <v>73</v>
      </c>
      <c r="EH28" s="16" t="s">
        <v>74</v>
      </c>
      <c r="EI28" s="16" t="s">
        <v>75</v>
      </c>
      <c r="EJ28" s="16" t="s">
        <v>76</v>
      </c>
      <c r="EK28" s="16" t="s">
        <v>77</v>
      </c>
      <c r="EL28" s="16" t="s">
        <v>78</v>
      </c>
      <c r="EM28" s="16" t="s">
        <v>79</v>
      </c>
      <c r="EN28" s="16" t="s">
        <v>80</v>
      </c>
      <c r="EO28" s="73"/>
      <c r="EP28" s="16" t="s">
        <v>69</v>
      </c>
      <c r="EQ28" s="16" t="s">
        <v>70</v>
      </c>
      <c r="ER28" s="16" t="s">
        <v>71</v>
      </c>
      <c r="ES28" s="16" t="s">
        <v>72</v>
      </c>
      <c r="ET28" s="16" t="s">
        <v>73</v>
      </c>
      <c r="EU28" s="16" t="s">
        <v>74</v>
      </c>
      <c r="EV28" s="16" t="s">
        <v>75</v>
      </c>
      <c r="EW28" s="16" t="s">
        <v>76</v>
      </c>
      <c r="EX28" s="16" t="s">
        <v>77</v>
      </c>
      <c r="EY28" s="16" t="s">
        <v>78</v>
      </c>
      <c r="EZ28" s="16" t="s">
        <v>79</v>
      </c>
      <c r="FA28" s="16" t="s">
        <v>80</v>
      </c>
      <c r="FB28" s="73"/>
      <c r="FC28" s="16" t="s">
        <v>69</v>
      </c>
      <c r="FD28" s="16" t="s">
        <v>70</v>
      </c>
      <c r="FE28" s="16" t="s">
        <v>71</v>
      </c>
      <c r="FF28" s="16" t="s">
        <v>72</v>
      </c>
      <c r="FG28" s="16" t="s">
        <v>73</v>
      </c>
      <c r="FH28" s="16" t="s">
        <v>74</v>
      </c>
      <c r="FI28" s="16" t="s">
        <v>75</v>
      </c>
      <c r="FJ28" s="16" t="s">
        <v>76</v>
      </c>
      <c r="FK28" s="16" t="s">
        <v>77</v>
      </c>
      <c r="FL28" s="16" t="s">
        <v>78</v>
      </c>
      <c r="FM28" s="16" t="s">
        <v>79</v>
      </c>
      <c r="FN28" s="16" t="s">
        <v>80</v>
      </c>
      <c r="FO28" s="73"/>
      <c r="FP28" s="16" t="s">
        <v>69</v>
      </c>
      <c r="FQ28" s="16" t="s">
        <v>70</v>
      </c>
      <c r="FR28" s="16" t="s">
        <v>71</v>
      </c>
      <c r="FS28" s="16" t="s">
        <v>72</v>
      </c>
      <c r="FT28" s="16" t="s">
        <v>73</v>
      </c>
      <c r="FU28" s="16" t="s">
        <v>74</v>
      </c>
      <c r="FV28" s="16" t="s">
        <v>75</v>
      </c>
      <c r="FW28" s="16" t="s">
        <v>76</v>
      </c>
      <c r="FX28" s="16" t="s">
        <v>77</v>
      </c>
      <c r="FY28" s="16" t="s">
        <v>78</v>
      </c>
      <c r="FZ28" s="16" t="s">
        <v>79</v>
      </c>
      <c r="GA28" s="16" t="s">
        <v>80</v>
      </c>
      <c r="GB28" s="73"/>
      <c r="GC28" s="16" t="s">
        <v>69</v>
      </c>
      <c r="GD28" s="16" t="s">
        <v>70</v>
      </c>
      <c r="GE28" s="16" t="s">
        <v>71</v>
      </c>
      <c r="GF28" s="16" t="s">
        <v>72</v>
      </c>
      <c r="GG28" s="16" t="s">
        <v>73</v>
      </c>
      <c r="GH28" s="16" t="s">
        <v>74</v>
      </c>
      <c r="GI28" s="16" t="s">
        <v>75</v>
      </c>
      <c r="GJ28" s="16" t="s">
        <v>76</v>
      </c>
      <c r="GK28" s="16" t="s">
        <v>77</v>
      </c>
      <c r="GL28" s="16" t="s">
        <v>78</v>
      </c>
      <c r="GM28" s="16" t="s">
        <v>79</v>
      </c>
      <c r="GN28" s="16" t="s">
        <v>80</v>
      </c>
      <c r="GO28" s="77"/>
      <c r="GP28" s="16" t="s">
        <v>69</v>
      </c>
      <c r="GQ28" s="16" t="s">
        <v>70</v>
      </c>
      <c r="GR28" s="16" t="s">
        <v>71</v>
      </c>
      <c r="GS28" s="16" t="s">
        <v>72</v>
      </c>
      <c r="GT28" s="16" t="s">
        <v>73</v>
      </c>
      <c r="GU28" s="16" t="s">
        <v>74</v>
      </c>
      <c r="GV28" s="16" t="s">
        <v>75</v>
      </c>
      <c r="GW28" s="16" t="s">
        <v>76</v>
      </c>
      <c r="GX28" s="16" t="s">
        <v>82</v>
      </c>
      <c r="GY28" s="16" t="s">
        <v>78</v>
      </c>
      <c r="GZ28" s="16" t="s">
        <v>79</v>
      </c>
      <c r="HA28" s="16" t="s">
        <v>80</v>
      </c>
      <c r="HB28" s="77"/>
      <c r="HC28" s="16" t="s">
        <v>69</v>
      </c>
      <c r="HD28" s="16" t="s">
        <v>70</v>
      </c>
      <c r="HE28" s="16" t="s">
        <v>71</v>
      </c>
      <c r="HF28" s="16" t="s">
        <v>72</v>
      </c>
      <c r="HG28" s="16" t="s">
        <v>73</v>
      </c>
      <c r="HH28" s="16" t="s">
        <v>74</v>
      </c>
      <c r="HI28" s="16" t="s">
        <v>75</v>
      </c>
      <c r="HJ28" s="16" t="s">
        <v>76</v>
      </c>
      <c r="HK28" s="16" t="s">
        <v>82</v>
      </c>
      <c r="HL28" s="16" t="s">
        <v>78</v>
      </c>
      <c r="HM28" s="16" t="s">
        <v>79</v>
      </c>
      <c r="HN28" s="16" t="s">
        <v>80</v>
      </c>
      <c r="HO28" s="77"/>
      <c r="HP28" s="16" t="s">
        <v>69</v>
      </c>
      <c r="HQ28" s="16" t="s">
        <v>70</v>
      </c>
      <c r="HR28" s="16" t="s">
        <v>71</v>
      </c>
      <c r="HS28" s="16" t="s">
        <v>72</v>
      </c>
      <c r="HT28" s="16" t="s">
        <v>73</v>
      </c>
      <c r="HU28" s="16" t="s">
        <v>74</v>
      </c>
      <c r="HV28" s="16" t="s">
        <v>75</v>
      </c>
      <c r="HW28" s="16" t="s">
        <v>76</v>
      </c>
      <c r="HX28" s="16" t="s">
        <v>82</v>
      </c>
      <c r="HY28" s="16" t="s">
        <v>78</v>
      </c>
      <c r="HZ28" s="16" t="s">
        <v>79</v>
      </c>
      <c r="IA28" s="16" t="s">
        <v>80</v>
      </c>
      <c r="IB28" s="77"/>
    </row>
    <row r="29" spans="1:236" ht="15.95" customHeight="1">
      <c r="A29" s="17" t="s">
        <v>100</v>
      </c>
      <c r="B29" s="17" t="s">
        <v>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 t="shared" ref="HO29:HO41" si="34"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>
        <v>0</v>
      </c>
      <c r="HU29" s="24">
        <v>0</v>
      </c>
      <c r="HV29" s="24">
        <v>0</v>
      </c>
      <c r="HW29" s="24">
        <v>0</v>
      </c>
      <c r="HX29" s="24"/>
      <c r="HY29" s="24"/>
      <c r="HZ29" s="24"/>
      <c r="IA29" s="24"/>
      <c r="IB29" s="25">
        <f>SUM(HP29:IA29)</f>
        <v>0</v>
      </c>
    </row>
    <row r="30" spans="1:236" ht="15.95" customHeight="1">
      <c r="A30" s="17" t="s">
        <v>101</v>
      </c>
      <c r="B30" s="17" t="s">
        <v>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5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6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7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8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9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40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1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2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si="34"/>
        <v>0</v>
      </c>
      <c r="HP30" s="24">
        <v>0</v>
      </c>
      <c r="HQ30" s="24">
        <v>0</v>
      </c>
      <c r="HR30" s="24">
        <v>6</v>
      </c>
      <c r="HS30" s="24">
        <v>0</v>
      </c>
      <c r="HT30" s="24">
        <v>0</v>
      </c>
      <c r="HU30" s="24">
        <v>0</v>
      </c>
      <c r="HV30" s="24">
        <v>0</v>
      </c>
      <c r="HW30" s="24">
        <v>0</v>
      </c>
      <c r="HX30" s="24"/>
      <c r="HY30" s="24"/>
      <c r="HZ30" s="24"/>
      <c r="IA30" s="24"/>
      <c r="IB30" s="25">
        <f t="shared" ref="IB30:IB41" si="43">SUM(HP30:IA30)</f>
        <v>6</v>
      </c>
    </row>
    <row r="31" spans="1:236" ht="15.95" customHeight="1">
      <c r="A31" s="17" t="s">
        <v>102</v>
      </c>
      <c r="B31" s="17" t="s">
        <v>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5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6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7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8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9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40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1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2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34"/>
        <v>0</v>
      </c>
      <c r="HP31" s="24">
        <v>0</v>
      </c>
      <c r="HQ31" s="24">
        <v>0</v>
      </c>
      <c r="HR31" s="24">
        <v>0</v>
      </c>
      <c r="HS31" s="24">
        <v>0</v>
      </c>
      <c r="HT31" s="24">
        <v>0</v>
      </c>
      <c r="HU31" s="24">
        <v>0</v>
      </c>
      <c r="HV31" s="24">
        <v>0</v>
      </c>
      <c r="HW31" s="24">
        <v>0</v>
      </c>
      <c r="HX31" s="24"/>
      <c r="HY31" s="24"/>
      <c r="HZ31" s="24"/>
      <c r="IA31" s="24"/>
      <c r="IB31" s="25">
        <f t="shared" si="43"/>
        <v>0</v>
      </c>
    </row>
    <row r="32" spans="1:236" ht="15.95" customHeight="1">
      <c r="A32" s="17" t="s">
        <v>103</v>
      </c>
      <c r="B32" s="17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5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6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7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8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9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40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1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2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34"/>
        <v>402</v>
      </c>
      <c r="HP32" s="24">
        <v>0</v>
      </c>
      <c r="HQ32" s="24">
        <v>12</v>
      </c>
      <c r="HR32" s="24">
        <v>23</v>
      </c>
      <c r="HS32" s="24">
        <v>0</v>
      </c>
      <c r="HT32" s="24">
        <v>0</v>
      </c>
      <c r="HU32" s="24">
        <v>0</v>
      </c>
      <c r="HV32" s="24">
        <v>0</v>
      </c>
      <c r="HW32" s="24">
        <v>16</v>
      </c>
      <c r="HX32" s="24"/>
      <c r="HY32" s="24"/>
      <c r="HZ32" s="24"/>
      <c r="IA32" s="24"/>
      <c r="IB32" s="25">
        <f t="shared" si="43"/>
        <v>51</v>
      </c>
    </row>
    <row r="33" spans="1:236" ht="15.95" customHeight="1">
      <c r="A33" s="17" t="s">
        <v>104</v>
      </c>
      <c r="B33" s="17" t="s">
        <v>12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5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6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7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8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9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40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1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2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34"/>
        <v>7</v>
      </c>
      <c r="HP33" s="24">
        <v>0</v>
      </c>
      <c r="HQ33" s="24">
        <v>0</v>
      </c>
      <c r="HR33" s="24">
        <v>1</v>
      </c>
      <c r="HS33" s="24">
        <v>2</v>
      </c>
      <c r="HT33" s="24">
        <v>0</v>
      </c>
      <c r="HU33" s="24">
        <v>0</v>
      </c>
      <c r="HV33" s="24">
        <v>0</v>
      </c>
      <c r="HW33" s="24">
        <v>0</v>
      </c>
      <c r="HX33" s="24"/>
      <c r="HY33" s="24"/>
      <c r="HZ33" s="24"/>
      <c r="IA33" s="24"/>
      <c r="IB33" s="25">
        <f t="shared" si="43"/>
        <v>3</v>
      </c>
    </row>
    <row r="34" spans="1:236" ht="15.95" customHeight="1">
      <c r="A34" s="17" t="s">
        <v>105</v>
      </c>
      <c r="B34" s="17" t="s">
        <v>13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5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6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7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8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9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40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1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2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34"/>
        <v>58</v>
      </c>
      <c r="HP34" s="24">
        <v>0</v>
      </c>
      <c r="HQ34" s="24">
        <v>0</v>
      </c>
      <c r="HR34" s="24">
        <v>0</v>
      </c>
      <c r="HS34" s="24">
        <v>0</v>
      </c>
      <c r="HT34" s="24">
        <v>0</v>
      </c>
      <c r="HU34" s="24">
        <v>0</v>
      </c>
      <c r="HV34" s="24">
        <v>0</v>
      </c>
      <c r="HW34" s="24">
        <v>21</v>
      </c>
      <c r="HX34" s="24"/>
      <c r="HY34" s="24"/>
      <c r="HZ34" s="24"/>
      <c r="IA34" s="24"/>
      <c r="IB34" s="25">
        <f t="shared" si="43"/>
        <v>21</v>
      </c>
    </row>
    <row r="35" spans="1:236" ht="15.95" customHeight="1">
      <c r="A35" s="17" t="s">
        <v>106</v>
      </c>
      <c r="B35" s="17" t="s">
        <v>14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5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6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7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8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9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40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1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2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34"/>
        <v>46</v>
      </c>
      <c r="HP35" s="24">
        <v>0</v>
      </c>
      <c r="HQ35" s="24">
        <v>0</v>
      </c>
      <c r="HR35" s="24">
        <v>0</v>
      </c>
      <c r="HS35" s="24">
        <v>0</v>
      </c>
      <c r="HT35" s="24">
        <v>0</v>
      </c>
      <c r="HU35" s="24">
        <v>0</v>
      </c>
      <c r="HV35" s="24">
        <v>0</v>
      </c>
      <c r="HW35" s="24">
        <v>0</v>
      </c>
      <c r="HX35" s="24"/>
      <c r="HY35" s="24"/>
      <c r="HZ35" s="24"/>
      <c r="IA35" s="24"/>
      <c r="IB35" s="25">
        <f t="shared" si="43"/>
        <v>0</v>
      </c>
    </row>
    <row r="36" spans="1:236" ht="15.95" customHeight="1">
      <c r="A36" s="17" t="s">
        <v>107</v>
      </c>
      <c r="B36" s="17" t="s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5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6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7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8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9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40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1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2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34"/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>
        <v>3684</v>
      </c>
      <c r="HU36" s="24">
        <v>3362</v>
      </c>
      <c r="HV36" s="24">
        <v>4053</v>
      </c>
      <c r="HW36" s="24">
        <v>3707</v>
      </c>
      <c r="HX36" s="24"/>
      <c r="HY36" s="24"/>
      <c r="HZ36" s="24"/>
      <c r="IA36" s="24"/>
      <c r="IB36" s="25">
        <f t="shared" si="43"/>
        <v>33352</v>
      </c>
    </row>
    <row r="37" spans="1:236" ht="15.95" customHeight="1">
      <c r="A37" s="17" t="s">
        <v>108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5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6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7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8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9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40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1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2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34"/>
        <v>320</v>
      </c>
      <c r="HP37" s="24">
        <v>37</v>
      </c>
      <c r="HQ37" s="24">
        <v>9</v>
      </c>
      <c r="HR37" s="24">
        <v>14</v>
      </c>
      <c r="HS37" s="24">
        <v>0</v>
      </c>
      <c r="HT37" s="24">
        <v>0</v>
      </c>
      <c r="HU37" s="24">
        <v>10</v>
      </c>
      <c r="HV37" s="24">
        <v>14</v>
      </c>
      <c r="HW37" s="24">
        <v>24</v>
      </c>
      <c r="HX37" s="24"/>
      <c r="HY37" s="24"/>
      <c r="HZ37" s="24"/>
      <c r="IA37" s="24"/>
      <c r="IB37" s="25">
        <f t="shared" si="43"/>
        <v>108</v>
      </c>
    </row>
    <row r="38" spans="1:236" ht="15.95" customHeight="1">
      <c r="A38" s="17" t="s">
        <v>109</v>
      </c>
      <c r="B38" s="17" t="s">
        <v>10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5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6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7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8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9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40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1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2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34"/>
        <v>634</v>
      </c>
      <c r="HP38" s="24">
        <v>130</v>
      </c>
      <c r="HQ38" s="24">
        <v>39</v>
      </c>
      <c r="HR38" s="24">
        <v>19</v>
      </c>
      <c r="HS38" s="24">
        <v>2</v>
      </c>
      <c r="HT38" s="24">
        <v>11</v>
      </c>
      <c r="HU38" s="24">
        <v>12</v>
      </c>
      <c r="HV38" s="24">
        <v>14</v>
      </c>
      <c r="HW38" s="24">
        <v>47</v>
      </c>
      <c r="HX38" s="24"/>
      <c r="HY38" s="24"/>
      <c r="HZ38" s="24"/>
      <c r="IA38" s="24"/>
      <c r="IB38" s="25">
        <f t="shared" si="43"/>
        <v>274</v>
      </c>
    </row>
    <row r="39" spans="1:236" ht="15.95" customHeight="1">
      <c r="A39" s="17" t="s">
        <v>110</v>
      </c>
      <c r="B39" s="17" t="s">
        <v>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5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6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7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8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9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40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1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2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34"/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>
        <v>1748</v>
      </c>
      <c r="HU39" s="24">
        <v>1959</v>
      </c>
      <c r="HV39" s="24">
        <v>1692</v>
      </c>
      <c r="HW39" s="24">
        <v>1837</v>
      </c>
      <c r="HX39" s="24"/>
      <c r="HY39" s="24"/>
      <c r="HZ39" s="24"/>
      <c r="IA39" s="24"/>
      <c r="IB39" s="25">
        <f t="shared" si="43"/>
        <v>14007</v>
      </c>
    </row>
    <row r="40" spans="1:236" ht="15.95" customHeight="1">
      <c r="A40" s="17" t="s">
        <v>111</v>
      </c>
      <c r="B40" s="17" t="s">
        <v>11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8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9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40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1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2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29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34"/>
        <v>625</v>
      </c>
      <c r="HP40" s="24">
        <v>3</v>
      </c>
      <c r="HQ40" s="24">
        <v>40</v>
      </c>
      <c r="HR40" s="24">
        <v>8</v>
      </c>
      <c r="HS40" s="24">
        <v>45</v>
      </c>
      <c r="HT40" s="24">
        <v>14</v>
      </c>
      <c r="HU40" s="24">
        <v>8</v>
      </c>
      <c r="HV40" s="24">
        <v>50</v>
      </c>
      <c r="HW40" s="24">
        <v>11</v>
      </c>
      <c r="HX40" s="24"/>
      <c r="HY40" s="24"/>
      <c r="HZ40" s="24"/>
      <c r="IA40" s="24"/>
      <c r="IB40" s="25">
        <f t="shared" si="43"/>
        <v>179</v>
      </c>
    </row>
    <row r="41" spans="1:236" ht="15.95" customHeight="1">
      <c r="A41" s="19" t="s">
        <v>86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2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6582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 t="shared" si="34"/>
        <v>74103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5799</v>
      </c>
      <c r="HS41" s="20">
        <f t="shared" si="60"/>
        <v>5255</v>
      </c>
      <c r="HT41" s="20">
        <f t="shared" si="60"/>
        <v>5457</v>
      </c>
      <c r="HU41" s="20">
        <f t="shared" si="60"/>
        <v>5351</v>
      </c>
      <c r="HV41" s="20">
        <f t="shared" si="60"/>
        <v>5823</v>
      </c>
      <c r="HW41" s="20">
        <f t="shared" si="60"/>
        <v>5663</v>
      </c>
      <c r="HX41" s="20">
        <f t="shared" si="60"/>
        <v>0</v>
      </c>
      <c r="HY41" s="20">
        <f t="shared" si="60"/>
        <v>0</v>
      </c>
      <c r="HZ41" s="20">
        <f t="shared" si="60"/>
        <v>0</v>
      </c>
      <c r="IA41" s="20">
        <f t="shared" si="60"/>
        <v>0</v>
      </c>
      <c r="IB41" s="20">
        <f t="shared" si="43"/>
        <v>48001</v>
      </c>
    </row>
    <row r="42" spans="1:236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G42" s="11"/>
      <c r="HR42" s="11"/>
      <c r="HS42" s="11"/>
    </row>
    <row r="43" spans="1:236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5" customHeight="1">
      <c r="A44" s="15" t="s">
        <v>113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5" customHeight="1">
      <c r="A46" s="15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5" customHeight="1">
      <c r="A48" s="75" t="s">
        <v>45</v>
      </c>
      <c r="B48" s="22"/>
      <c r="C48" s="74">
        <v>2006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2" t="s">
        <v>51</v>
      </c>
      <c r="P48" s="74">
        <v>2007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2" t="s">
        <v>52</v>
      </c>
      <c r="AC48" s="74">
        <v>2008</v>
      </c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2" t="s">
        <v>53</v>
      </c>
      <c r="AP48" s="74">
        <v>2009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2" t="s">
        <v>54</v>
      </c>
      <c r="BC48" s="74">
        <v>2010</v>
      </c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2" t="s">
        <v>55</v>
      </c>
      <c r="BP48" s="74">
        <v>2011</v>
      </c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2" t="s">
        <v>56</v>
      </c>
      <c r="CC48" s="74">
        <v>2012</v>
      </c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 t="s">
        <v>57</v>
      </c>
      <c r="CP48" s="74">
        <v>2013</v>
      </c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2" t="s">
        <v>58</v>
      </c>
      <c r="DC48" s="74">
        <v>2014</v>
      </c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2" t="s">
        <v>59</v>
      </c>
      <c r="DP48" s="74">
        <v>2015</v>
      </c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2" t="s">
        <v>60</v>
      </c>
      <c r="EC48" s="74">
        <v>2016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2" t="s">
        <v>61</v>
      </c>
      <c r="EP48" s="74">
        <v>2017</v>
      </c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2" t="s">
        <v>62</v>
      </c>
      <c r="FC48" s="74">
        <v>2018</v>
      </c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2" t="s">
        <v>63</v>
      </c>
      <c r="FP48" s="74">
        <v>2019</v>
      </c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2" t="s">
        <v>64</v>
      </c>
      <c r="GC48" s="74">
        <v>2020</v>
      </c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7" t="s">
        <v>65</v>
      </c>
      <c r="GP48" s="74">
        <v>2021</v>
      </c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7" t="s">
        <v>66</v>
      </c>
      <c r="HC48" s="74">
        <v>2022</v>
      </c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7" t="s">
        <v>67</v>
      </c>
      <c r="HP48" s="74">
        <v>2023</v>
      </c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7" t="s">
        <v>68</v>
      </c>
    </row>
    <row r="49" spans="1:236" ht="15.95" customHeight="1">
      <c r="A49" s="76"/>
      <c r="B49" s="23"/>
      <c r="C49" s="16" t="s">
        <v>69</v>
      </c>
      <c r="D49" s="16" t="s">
        <v>70</v>
      </c>
      <c r="E49" s="16" t="s">
        <v>71</v>
      </c>
      <c r="F49" s="16" t="s">
        <v>72</v>
      </c>
      <c r="G49" s="16" t="s">
        <v>73</v>
      </c>
      <c r="H49" s="16" t="s">
        <v>74</v>
      </c>
      <c r="I49" s="16" t="s">
        <v>75</v>
      </c>
      <c r="J49" s="16" t="s">
        <v>76</v>
      </c>
      <c r="K49" s="16" t="s">
        <v>77</v>
      </c>
      <c r="L49" s="16" t="s">
        <v>78</v>
      </c>
      <c r="M49" s="16" t="s">
        <v>79</v>
      </c>
      <c r="N49" s="16" t="s">
        <v>80</v>
      </c>
      <c r="O49" s="73"/>
      <c r="P49" s="16" t="s">
        <v>69</v>
      </c>
      <c r="Q49" s="16" t="s">
        <v>70</v>
      </c>
      <c r="R49" s="16" t="s">
        <v>71</v>
      </c>
      <c r="S49" s="16" t="s">
        <v>72</v>
      </c>
      <c r="T49" s="16" t="s">
        <v>73</v>
      </c>
      <c r="U49" s="16" t="s">
        <v>74</v>
      </c>
      <c r="V49" s="16" t="s">
        <v>75</v>
      </c>
      <c r="W49" s="16" t="s">
        <v>76</v>
      </c>
      <c r="X49" s="16" t="s">
        <v>77</v>
      </c>
      <c r="Y49" s="16" t="s">
        <v>78</v>
      </c>
      <c r="Z49" s="16" t="s">
        <v>79</v>
      </c>
      <c r="AA49" s="16" t="s">
        <v>80</v>
      </c>
      <c r="AB49" s="73"/>
      <c r="AC49" s="16" t="s">
        <v>69</v>
      </c>
      <c r="AD49" s="16" t="s">
        <v>70</v>
      </c>
      <c r="AE49" s="16" t="s">
        <v>71</v>
      </c>
      <c r="AF49" s="16" t="s">
        <v>72</v>
      </c>
      <c r="AG49" s="16" t="s">
        <v>73</v>
      </c>
      <c r="AH49" s="16" t="s">
        <v>74</v>
      </c>
      <c r="AI49" s="16" t="s">
        <v>75</v>
      </c>
      <c r="AJ49" s="16" t="s">
        <v>76</v>
      </c>
      <c r="AK49" s="16" t="s">
        <v>77</v>
      </c>
      <c r="AL49" s="16" t="s">
        <v>78</v>
      </c>
      <c r="AM49" s="16" t="s">
        <v>79</v>
      </c>
      <c r="AN49" s="16" t="s">
        <v>80</v>
      </c>
      <c r="AO49" s="73"/>
      <c r="AP49" s="16" t="s">
        <v>69</v>
      </c>
      <c r="AQ49" s="16" t="s">
        <v>70</v>
      </c>
      <c r="AR49" s="16" t="s">
        <v>71</v>
      </c>
      <c r="AS49" s="16" t="s">
        <v>72</v>
      </c>
      <c r="AT49" s="16" t="s">
        <v>73</v>
      </c>
      <c r="AU49" s="16" t="s">
        <v>74</v>
      </c>
      <c r="AV49" s="16" t="s">
        <v>75</v>
      </c>
      <c r="AW49" s="16" t="s">
        <v>76</v>
      </c>
      <c r="AX49" s="16" t="s">
        <v>77</v>
      </c>
      <c r="AY49" s="16" t="s">
        <v>78</v>
      </c>
      <c r="AZ49" s="16" t="s">
        <v>79</v>
      </c>
      <c r="BA49" s="16" t="s">
        <v>80</v>
      </c>
      <c r="BB49" s="73"/>
      <c r="BC49" s="16" t="s">
        <v>69</v>
      </c>
      <c r="BD49" s="16" t="s">
        <v>70</v>
      </c>
      <c r="BE49" s="16" t="s">
        <v>71</v>
      </c>
      <c r="BF49" s="16" t="s">
        <v>72</v>
      </c>
      <c r="BG49" s="16" t="s">
        <v>73</v>
      </c>
      <c r="BH49" s="16" t="s">
        <v>74</v>
      </c>
      <c r="BI49" s="16" t="s">
        <v>75</v>
      </c>
      <c r="BJ49" s="16" t="s">
        <v>76</v>
      </c>
      <c r="BK49" s="16" t="s">
        <v>77</v>
      </c>
      <c r="BL49" s="16" t="s">
        <v>78</v>
      </c>
      <c r="BM49" s="16" t="s">
        <v>79</v>
      </c>
      <c r="BN49" s="16" t="s">
        <v>80</v>
      </c>
      <c r="BO49" s="73"/>
      <c r="BP49" s="16" t="s">
        <v>69</v>
      </c>
      <c r="BQ49" s="16" t="s">
        <v>70</v>
      </c>
      <c r="BR49" s="16" t="s">
        <v>71</v>
      </c>
      <c r="BS49" s="16" t="s">
        <v>72</v>
      </c>
      <c r="BT49" s="16" t="s">
        <v>73</v>
      </c>
      <c r="BU49" s="16" t="s">
        <v>74</v>
      </c>
      <c r="BV49" s="16" t="s">
        <v>75</v>
      </c>
      <c r="BW49" s="16" t="s">
        <v>76</v>
      </c>
      <c r="BX49" s="16" t="s">
        <v>77</v>
      </c>
      <c r="BY49" s="16" t="s">
        <v>78</v>
      </c>
      <c r="BZ49" s="16" t="s">
        <v>79</v>
      </c>
      <c r="CA49" s="16" t="s">
        <v>80</v>
      </c>
      <c r="CB49" s="73"/>
      <c r="CC49" s="16" t="s">
        <v>69</v>
      </c>
      <c r="CD49" s="16" t="s">
        <v>70</v>
      </c>
      <c r="CE49" s="16" t="s">
        <v>71</v>
      </c>
      <c r="CF49" s="16" t="s">
        <v>72</v>
      </c>
      <c r="CG49" s="16" t="s">
        <v>73</v>
      </c>
      <c r="CH49" s="16" t="s">
        <v>74</v>
      </c>
      <c r="CI49" s="16" t="s">
        <v>75</v>
      </c>
      <c r="CJ49" s="16" t="s">
        <v>76</v>
      </c>
      <c r="CK49" s="16" t="s">
        <v>77</v>
      </c>
      <c r="CL49" s="16" t="s">
        <v>78</v>
      </c>
      <c r="CM49" s="16" t="s">
        <v>79</v>
      </c>
      <c r="CN49" s="16" t="s">
        <v>80</v>
      </c>
      <c r="CO49" s="73"/>
      <c r="CP49" s="16" t="s">
        <v>69</v>
      </c>
      <c r="CQ49" s="16" t="s">
        <v>70</v>
      </c>
      <c r="CR49" s="16" t="s">
        <v>71</v>
      </c>
      <c r="CS49" s="16" t="s">
        <v>72</v>
      </c>
      <c r="CT49" s="16" t="s">
        <v>73</v>
      </c>
      <c r="CU49" s="16" t="s">
        <v>74</v>
      </c>
      <c r="CV49" s="16" t="s">
        <v>75</v>
      </c>
      <c r="CW49" s="16" t="s">
        <v>76</v>
      </c>
      <c r="CX49" s="16" t="s">
        <v>77</v>
      </c>
      <c r="CY49" s="16" t="s">
        <v>78</v>
      </c>
      <c r="CZ49" s="16" t="s">
        <v>79</v>
      </c>
      <c r="DA49" s="16" t="s">
        <v>80</v>
      </c>
      <c r="DB49" s="73"/>
      <c r="DC49" s="16" t="s">
        <v>69</v>
      </c>
      <c r="DD49" s="16" t="s">
        <v>70</v>
      </c>
      <c r="DE49" s="16" t="s">
        <v>71</v>
      </c>
      <c r="DF49" s="16" t="s">
        <v>72</v>
      </c>
      <c r="DG49" s="16" t="s">
        <v>73</v>
      </c>
      <c r="DH49" s="16" t="s">
        <v>74</v>
      </c>
      <c r="DI49" s="16" t="s">
        <v>75</v>
      </c>
      <c r="DJ49" s="16" t="s">
        <v>76</v>
      </c>
      <c r="DK49" s="16" t="s">
        <v>77</v>
      </c>
      <c r="DL49" s="16" t="s">
        <v>78</v>
      </c>
      <c r="DM49" s="16" t="s">
        <v>79</v>
      </c>
      <c r="DN49" s="16" t="s">
        <v>80</v>
      </c>
      <c r="DO49" s="73"/>
      <c r="DP49" s="16" t="s">
        <v>69</v>
      </c>
      <c r="DQ49" s="16" t="s">
        <v>70</v>
      </c>
      <c r="DR49" s="16" t="s">
        <v>71</v>
      </c>
      <c r="DS49" s="16" t="s">
        <v>72</v>
      </c>
      <c r="DT49" s="16" t="s">
        <v>73</v>
      </c>
      <c r="DU49" s="16" t="s">
        <v>74</v>
      </c>
      <c r="DV49" s="16" t="s">
        <v>75</v>
      </c>
      <c r="DW49" s="16" t="s">
        <v>76</v>
      </c>
      <c r="DX49" s="16" t="s">
        <v>77</v>
      </c>
      <c r="DY49" s="16" t="s">
        <v>78</v>
      </c>
      <c r="DZ49" s="16" t="s">
        <v>79</v>
      </c>
      <c r="EA49" s="16" t="s">
        <v>80</v>
      </c>
      <c r="EB49" s="73"/>
      <c r="EC49" s="16" t="s">
        <v>69</v>
      </c>
      <c r="ED49" s="16" t="s">
        <v>70</v>
      </c>
      <c r="EE49" s="16" t="s">
        <v>71</v>
      </c>
      <c r="EF49" s="16" t="s">
        <v>72</v>
      </c>
      <c r="EG49" s="16" t="s">
        <v>73</v>
      </c>
      <c r="EH49" s="16" t="s">
        <v>74</v>
      </c>
      <c r="EI49" s="16" t="s">
        <v>75</v>
      </c>
      <c r="EJ49" s="16" t="s">
        <v>76</v>
      </c>
      <c r="EK49" s="16" t="s">
        <v>77</v>
      </c>
      <c r="EL49" s="16" t="s">
        <v>78</v>
      </c>
      <c r="EM49" s="16" t="s">
        <v>79</v>
      </c>
      <c r="EN49" s="16" t="s">
        <v>80</v>
      </c>
      <c r="EO49" s="73"/>
      <c r="EP49" s="16" t="s">
        <v>69</v>
      </c>
      <c r="EQ49" s="16" t="s">
        <v>70</v>
      </c>
      <c r="ER49" s="16" t="s">
        <v>71</v>
      </c>
      <c r="ES49" s="16" t="s">
        <v>72</v>
      </c>
      <c r="ET49" s="16" t="s">
        <v>73</v>
      </c>
      <c r="EU49" s="16" t="s">
        <v>74</v>
      </c>
      <c r="EV49" s="16" t="s">
        <v>75</v>
      </c>
      <c r="EW49" s="16" t="s">
        <v>76</v>
      </c>
      <c r="EX49" s="16" t="s">
        <v>77</v>
      </c>
      <c r="EY49" s="16" t="s">
        <v>78</v>
      </c>
      <c r="EZ49" s="16" t="s">
        <v>79</v>
      </c>
      <c r="FA49" s="16" t="s">
        <v>80</v>
      </c>
      <c r="FB49" s="73"/>
      <c r="FC49" s="16" t="s">
        <v>69</v>
      </c>
      <c r="FD49" s="16" t="s">
        <v>70</v>
      </c>
      <c r="FE49" s="16" t="s">
        <v>71</v>
      </c>
      <c r="FF49" s="16" t="s">
        <v>72</v>
      </c>
      <c r="FG49" s="16" t="s">
        <v>73</v>
      </c>
      <c r="FH49" s="16" t="s">
        <v>74</v>
      </c>
      <c r="FI49" s="16" t="s">
        <v>75</v>
      </c>
      <c r="FJ49" s="16" t="s">
        <v>76</v>
      </c>
      <c r="FK49" s="16" t="s">
        <v>77</v>
      </c>
      <c r="FL49" s="16" t="s">
        <v>78</v>
      </c>
      <c r="FM49" s="16" t="s">
        <v>79</v>
      </c>
      <c r="FN49" s="16" t="s">
        <v>80</v>
      </c>
      <c r="FO49" s="73"/>
      <c r="FP49" s="16" t="s">
        <v>69</v>
      </c>
      <c r="FQ49" s="16" t="s">
        <v>70</v>
      </c>
      <c r="FR49" s="16" t="s">
        <v>71</v>
      </c>
      <c r="FS49" s="16" t="s">
        <v>72</v>
      </c>
      <c r="FT49" s="16" t="s">
        <v>73</v>
      </c>
      <c r="FU49" s="16" t="s">
        <v>74</v>
      </c>
      <c r="FV49" s="16" t="s">
        <v>75</v>
      </c>
      <c r="FW49" s="16" t="s">
        <v>76</v>
      </c>
      <c r="FX49" s="16" t="s">
        <v>77</v>
      </c>
      <c r="FY49" s="16" t="s">
        <v>78</v>
      </c>
      <c r="FZ49" s="16" t="s">
        <v>79</v>
      </c>
      <c r="GA49" s="16" t="s">
        <v>80</v>
      </c>
      <c r="GB49" s="73"/>
      <c r="GC49" s="16" t="s">
        <v>69</v>
      </c>
      <c r="GD49" s="16" t="s">
        <v>70</v>
      </c>
      <c r="GE49" s="16" t="s">
        <v>71</v>
      </c>
      <c r="GF49" s="16" t="s">
        <v>72</v>
      </c>
      <c r="GG49" s="16" t="s">
        <v>73</v>
      </c>
      <c r="GH49" s="16" t="s">
        <v>74</v>
      </c>
      <c r="GI49" s="16" t="s">
        <v>75</v>
      </c>
      <c r="GJ49" s="16" t="s">
        <v>76</v>
      </c>
      <c r="GK49" s="16" t="s">
        <v>77</v>
      </c>
      <c r="GL49" s="16" t="s">
        <v>78</v>
      </c>
      <c r="GM49" s="16" t="s">
        <v>79</v>
      </c>
      <c r="GN49" s="16" t="s">
        <v>80</v>
      </c>
      <c r="GO49" s="77"/>
      <c r="GP49" s="16" t="s">
        <v>69</v>
      </c>
      <c r="GQ49" s="16" t="s">
        <v>70</v>
      </c>
      <c r="GR49" s="16" t="s">
        <v>71</v>
      </c>
      <c r="GS49" s="16" t="s">
        <v>72</v>
      </c>
      <c r="GT49" s="16" t="s">
        <v>73</v>
      </c>
      <c r="GU49" s="16" t="s">
        <v>74</v>
      </c>
      <c r="GV49" s="16" t="s">
        <v>75</v>
      </c>
      <c r="GW49" s="16" t="s">
        <v>76</v>
      </c>
      <c r="GX49" s="16" t="s">
        <v>82</v>
      </c>
      <c r="GY49" s="16" t="s">
        <v>78</v>
      </c>
      <c r="GZ49" s="16" t="s">
        <v>79</v>
      </c>
      <c r="HA49" s="16" t="s">
        <v>80</v>
      </c>
      <c r="HB49" s="77"/>
      <c r="HC49" s="16" t="s">
        <v>69</v>
      </c>
      <c r="HD49" s="16" t="s">
        <v>70</v>
      </c>
      <c r="HE49" s="16" t="s">
        <v>71</v>
      </c>
      <c r="HF49" s="16" t="s">
        <v>72</v>
      </c>
      <c r="HG49" s="16" t="s">
        <v>73</v>
      </c>
      <c r="HH49" s="16" t="s">
        <v>74</v>
      </c>
      <c r="HI49" s="16" t="s">
        <v>75</v>
      </c>
      <c r="HJ49" s="16" t="s">
        <v>76</v>
      </c>
      <c r="HK49" s="16" t="s">
        <v>82</v>
      </c>
      <c r="HL49" s="16" t="s">
        <v>78</v>
      </c>
      <c r="HM49" s="16" t="s">
        <v>79</v>
      </c>
      <c r="HN49" s="16" t="s">
        <v>80</v>
      </c>
      <c r="HO49" s="77"/>
      <c r="HP49" s="16" t="s">
        <v>69</v>
      </c>
      <c r="HQ49" s="16" t="s">
        <v>70</v>
      </c>
      <c r="HR49" s="16" t="s">
        <v>71</v>
      </c>
      <c r="HS49" s="16" t="s">
        <v>72</v>
      </c>
      <c r="HT49" s="16" t="s">
        <v>73</v>
      </c>
      <c r="HU49" s="16" t="s">
        <v>74</v>
      </c>
      <c r="HV49" s="16" t="s">
        <v>75</v>
      </c>
      <c r="HW49" s="16" t="s">
        <v>76</v>
      </c>
      <c r="HX49" s="16" t="s">
        <v>82</v>
      </c>
      <c r="HY49" s="16" t="s">
        <v>78</v>
      </c>
      <c r="HZ49" s="16" t="s">
        <v>79</v>
      </c>
      <c r="IA49" s="16" t="s">
        <v>80</v>
      </c>
      <c r="IB49" s="77"/>
    </row>
    <row r="50" spans="1:236" ht="15.95" customHeight="1">
      <c r="A50" s="17" t="s">
        <v>100</v>
      </c>
      <c r="B50" s="17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 t="shared" ref="HO50:HO62" si="69"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>
        <v>50745.2</v>
      </c>
      <c r="HU50" s="24">
        <v>40065.299999999996</v>
      </c>
      <c r="HV50" s="24">
        <v>46647.7</v>
      </c>
      <c r="HW50" s="24">
        <v>45630.2</v>
      </c>
      <c r="HX50" s="24"/>
      <c r="HY50" s="24"/>
      <c r="HZ50" s="24"/>
      <c r="IA50" s="24"/>
      <c r="IB50" s="25">
        <f>SUM(HP50:IA50)</f>
        <v>386220.79999999999</v>
      </c>
    </row>
    <row r="51" spans="1:236" ht="15.95" customHeight="1">
      <c r="A51" s="17" t="s">
        <v>101</v>
      </c>
      <c r="B51" s="17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70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1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2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3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4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5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6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7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si="69"/>
        <v>0</v>
      </c>
      <c r="HP51" s="24">
        <v>0</v>
      </c>
      <c r="HQ51" s="24">
        <v>342</v>
      </c>
      <c r="HR51" s="24">
        <v>0</v>
      </c>
      <c r="HS51" s="24">
        <v>936</v>
      </c>
      <c r="HT51" s="24">
        <v>0</v>
      </c>
      <c r="HU51" s="24">
        <v>0</v>
      </c>
      <c r="HV51" s="24">
        <v>0</v>
      </c>
      <c r="HW51" s="24">
        <v>0</v>
      </c>
      <c r="HX51" s="24"/>
      <c r="HY51" s="24"/>
      <c r="HZ51" s="24"/>
      <c r="IA51" s="24"/>
      <c r="IB51" s="25">
        <f t="shared" ref="IB51:IB62" si="78">SUM(HP51:IA51)</f>
        <v>1278</v>
      </c>
    </row>
    <row r="52" spans="1:236" ht="15.95" customHeight="1">
      <c r="A52" s="17" t="s">
        <v>102</v>
      </c>
      <c r="B52" s="17" t="s">
        <v>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70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1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2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3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4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5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6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7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69"/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>
        <v>0</v>
      </c>
      <c r="HU52" s="24">
        <v>0</v>
      </c>
      <c r="HV52" s="24">
        <v>0</v>
      </c>
      <c r="HW52" s="24">
        <v>0</v>
      </c>
      <c r="HX52" s="24"/>
      <c r="HY52" s="24"/>
      <c r="HZ52" s="24"/>
      <c r="IA52" s="24"/>
      <c r="IB52" s="25">
        <f t="shared" si="78"/>
        <v>0</v>
      </c>
    </row>
    <row r="53" spans="1:236" ht="15.95" customHeight="1">
      <c r="A53" s="17" t="s">
        <v>103</v>
      </c>
      <c r="B53" s="17" t="s">
        <v>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70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1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2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3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4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5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6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7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69"/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>
        <v>1081723.08</v>
      </c>
      <c r="HU53" s="24">
        <v>1054027.4299999997</v>
      </c>
      <c r="HV53" s="24">
        <v>1167924.54</v>
      </c>
      <c r="HW53" s="24">
        <v>1175505.8700000001</v>
      </c>
      <c r="HX53" s="24"/>
      <c r="HY53" s="24"/>
      <c r="HZ53" s="24"/>
      <c r="IA53" s="24"/>
      <c r="IB53" s="25">
        <f t="shared" si="78"/>
        <v>8349837.5079999994</v>
      </c>
    </row>
    <row r="54" spans="1:236" ht="15.95" customHeight="1">
      <c r="A54" s="17" t="s">
        <v>104</v>
      </c>
      <c r="B54" s="17" t="s">
        <v>12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70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1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2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3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4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5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6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7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69"/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>
        <v>141725.33000000002</v>
      </c>
      <c r="HU54" s="24">
        <v>151554.26</v>
      </c>
      <c r="HV54" s="24">
        <v>121126.1</v>
      </c>
      <c r="HW54" s="24">
        <v>255767.35</v>
      </c>
      <c r="HX54" s="24"/>
      <c r="HY54" s="24"/>
      <c r="HZ54" s="24"/>
      <c r="IA54" s="24"/>
      <c r="IB54" s="25">
        <f t="shared" si="78"/>
        <v>1222877.58</v>
      </c>
    </row>
    <row r="55" spans="1:236" ht="15.95" customHeight="1">
      <c r="A55" s="17" t="s">
        <v>105</v>
      </c>
      <c r="B55" s="17" t="s">
        <v>13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70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1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2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3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4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5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6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7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69"/>
        <v>0</v>
      </c>
      <c r="HP55" s="24">
        <v>0</v>
      </c>
      <c r="HQ55" s="24">
        <v>0</v>
      </c>
      <c r="HR55" s="24">
        <v>0</v>
      </c>
      <c r="HS55" s="24">
        <v>0</v>
      </c>
      <c r="HT55" s="24">
        <v>0</v>
      </c>
      <c r="HU55" s="24">
        <v>0</v>
      </c>
      <c r="HV55" s="24">
        <v>0</v>
      </c>
      <c r="HW55" s="24">
        <v>0</v>
      </c>
      <c r="HX55" s="24"/>
      <c r="HY55" s="24"/>
      <c r="HZ55" s="24"/>
      <c r="IA55" s="24"/>
      <c r="IB55" s="25">
        <f t="shared" si="78"/>
        <v>0</v>
      </c>
    </row>
    <row r="56" spans="1:236" ht="15.95" customHeight="1">
      <c r="A56" s="17" t="s">
        <v>106</v>
      </c>
      <c r="B56" s="17" t="s">
        <v>14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70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1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2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3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4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5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6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7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69"/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>
        <v>146722.18000000002</v>
      </c>
      <c r="HU56" s="24">
        <v>150973.67999999993</v>
      </c>
      <c r="HV56" s="24">
        <v>150584.95000000001</v>
      </c>
      <c r="HW56" s="24">
        <v>143636.44</v>
      </c>
      <c r="HX56" s="24"/>
      <c r="HY56" s="24"/>
      <c r="HZ56" s="24"/>
      <c r="IA56" s="24"/>
      <c r="IB56" s="25">
        <f t="shared" si="78"/>
        <v>1123708.3199999998</v>
      </c>
    </row>
    <row r="57" spans="1:236" ht="15.95" customHeight="1">
      <c r="A57" s="17" t="s">
        <v>107</v>
      </c>
      <c r="B57" s="17" t="s">
        <v>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70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1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2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3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4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5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6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7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69"/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>
        <v>41789.1</v>
      </c>
      <c r="HU57" s="24">
        <v>42141.8</v>
      </c>
      <c r="HV57" s="24">
        <v>36116.9</v>
      </c>
      <c r="HW57" s="24">
        <v>37099.4</v>
      </c>
      <c r="HX57" s="24"/>
      <c r="HY57" s="24"/>
      <c r="HZ57" s="24"/>
      <c r="IA57" s="24"/>
      <c r="IB57" s="25">
        <f t="shared" si="78"/>
        <v>544674.73</v>
      </c>
    </row>
    <row r="58" spans="1:236" ht="15.95" customHeight="1">
      <c r="A58" s="17" t="s">
        <v>108</v>
      </c>
      <c r="B58" s="17" t="s">
        <v>16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70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1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2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3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4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5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6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7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69"/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>
        <v>45815.9</v>
      </c>
      <c r="HU58" s="24">
        <v>36592</v>
      </c>
      <c r="HV58" s="24">
        <v>35526.800000000003</v>
      </c>
      <c r="HW58" s="24">
        <v>34512.699999999997</v>
      </c>
      <c r="HX58" s="24"/>
      <c r="HY58" s="24"/>
      <c r="HZ58" s="24"/>
      <c r="IA58" s="24"/>
      <c r="IB58" s="25">
        <f t="shared" si="78"/>
        <v>311067.60000000003</v>
      </c>
    </row>
    <row r="59" spans="1:236" ht="15.95" customHeight="1">
      <c r="A59" s="17" t="s">
        <v>109</v>
      </c>
      <c r="B59" s="17" t="s">
        <v>10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70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1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2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3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4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5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6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7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69"/>
        <v>0</v>
      </c>
      <c r="HP59" s="24">
        <v>0</v>
      </c>
      <c r="HQ59" s="24">
        <v>0</v>
      </c>
      <c r="HR59" s="24">
        <v>0</v>
      </c>
      <c r="HS59" s="24">
        <v>0</v>
      </c>
      <c r="HT59" s="24">
        <v>0</v>
      </c>
      <c r="HU59" s="24">
        <v>0</v>
      </c>
      <c r="HV59" s="24">
        <v>0</v>
      </c>
      <c r="HW59" s="24">
        <v>0</v>
      </c>
      <c r="HX59" s="24"/>
      <c r="HY59" s="24"/>
      <c r="HZ59" s="24"/>
      <c r="IA59" s="24"/>
      <c r="IB59" s="25">
        <f t="shared" si="78"/>
        <v>0</v>
      </c>
    </row>
    <row r="60" spans="1:236" ht="15.95" customHeight="1">
      <c r="A60" s="17" t="s">
        <v>110</v>
      </c>
      <c r="B60" s="17" t="s">
        <v>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70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1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2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3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4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5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6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7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69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>
        <v>45429.299999999996</v>
      </c>
      <c r="HU60" s="24">
        <v>33952.1</v>
      </c>
      <c r="HV60" s="24">
        <v>38619.1</v>
      </c>
      <c r="HW60" s="24">
        <v>38622.5</v>
      </c>
      <c r="HX60" s="24"/>
      <c r="HY60" s="24"/>
      <c r="HZ60" s="24"/>
      <c r="IA60" s="24"/>
      <c r="IB60" s="25">
        <f t="shared" si="78"/>
        <v>384261.89999999997</v>
      </c>
    </row>
    <row r="61" spans="1:236" ht="15.95" customHeight="1">
      <c r="A61" s="17" t="s">
        <v>111</v>
      </c>
      <c r="B61" s="17" t="s">
        <v>11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3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4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5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6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7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69"/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>
        <v>78315.87</v>
      </c>
      <c r="HU61" s="24">
        <v>70214.040000000008</v>
      </c>
      <c r="HV61" s="24">
        <v>78125.320000000007</v>
      </c>
      <c r="HW61" s="24">
        <v>73161.31</v>
      </c>
      <c r="HX61" s="24"/>
      <c r="HY61" s="24"/>
      <c r="HZ61" s="24"/>
      <c r="IA61" s="24"/>
      <c r="IB61" s="25">
        <f t="shared" si="78"/>
        <v>667019.54</v>
      </c>
    </row>
    <row r="62" spans="1:236" ht="15.95" customHeight="1">
      <c r="A62" s="19" t="s">
        <v>86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>SUM(DP50:DP61)</f>
        <v>1602558.27</v>
      </c>
      <c r="DQ62" s="20">
        <f>SUM(DQ50:DQ61)</f>
        <v>1580960.4399999997</v>
      </c>
      <c r="DR62" s="20">
        <f>SUM(DR50:DR61)</f>
        <v>1729239.37</v>
      </c>
      <c r="DS62" s="20">
        <f>SUM(DS50:DS61)</f>
        <v>1617213.3499999999</v>
      </c>
      <c r="DT62" s="20">
        <f t="shared" ref="DT62:DZ62" si="88">SUM(DT50:DT61)</f>
        <v>1715126.81</v>
      </c>
      <c r="DU62" s="20">
        <f t="shared" si="88"/>
        <v>1554709.8199999998</v>
      </c>
      <c r="DV62" s="20">
        <f t="shared" si="88"/>
        <v>1655886.2299999995</v>
      </c>
      <c r="DW62" s="20">
        <f t="shared" si="88"/>
        <v>1623126.0699999996</v>
      </c>
      <c r="DX62" s="20">
        <f t="shared" si="88"/>
        <v>1531311.9409999994</v>
      </c>
      <c r="DY62" s="20">
        <f t="shared" si="88"/>
        <v>1547857.2549999994</v>
      </c>
      <c r="DZ62" s="20">
        <f t="shared" si="88"/>
        <v>1447722.7669999993</v>
      </c>
      <c r="EA62" s="20">
        <f t="shared" ref="EA62:EF62" si="89">SUM(EA50:EA61)</f>
        <v>1398211.4879999999</v>
      </c>
      <c r="EB62" s="20">
        <f t="shared" si="89"/>
        <v>19003923.810999997</v>
      </c>
      <c r="EC62" s="20">
        <f t="shared" si="89"/>
        <v>1232059.2919999997</v>
      </c>
      <c r="ED62" s="20">
        <f t="shared" si="89"/>
        <v>1183780.96</v>
      </c>
      <c r="EE62" s="20">
        <f t="shared" si="89"/>
        <v>1272986.8199999998</v>
      </c>
      <c r="EF62" s="20">
        <f t="shared" si="89"/>
        <v>1323460.5579999997</v>
      </c>
      <c r="EG62" s="20">
        <f t="shared" ref="EG62:ER62" si="90">SUM(EG50:EG61)</f>
        <v>1286693.4400000002</v>
      </c>
      <c r="EH62" s="20">
        <f t="shared" si="90"/>
        <v>1287702.2999999993</v>
      </c>
      <c r="EI62" s="20">
        <f t="shared" si="90"/>
        <v>1300922.7500000002</v>
      </c>
      <c r="EJ62" s="20">
        <f t="shared" si="90"/>
        <v>1355745.9700000004</v>
      </c>
      <c r="EK62" s="20">
        <f t="shared" si="90"/>
        <v>1339711.5000000002</v>
      </c>
      <c r="EL62" s="20">
        <f t="shared" si="90"/>
        <v>1346427.15</v>
      </c>
      <c r="EM62" s="20">
        <f t="shared" si="90"/>
        <v>1479727.0999999992</v>
      </c>
      <c r="EN62" s="20">
        <f t="shared" si="90"/>
        <v>1530822.27</v>
      </c>
      <c r="EO62" s="20">
        <f t="shared" si="90"/>
        <v>15940040.109999996</v>
      </c>
      <c r="EP62" s="20">
        <f t="shared" si="90"/>
        <v>1211750.6100000001</v>
      </c>
      <c r="EQ62" s="20">
        <f t="shared" si="90"/>
        <v>1154200.94</v>
      </c>
      <c r="ER62" s="20">
        <f t="shared" si="90"/>
        <v>2565073.6999999997</v>
      </c>
      <c r="ES62" s="20">
        <f>SUM(ES50:ES61)</f>
        <v>1929540.8749999991</v>
      </c>
      <c r="ET62" s="20">
        <f t="shared" ref="ET62:FB62" si="91">SUM(ET50:ET61)</f>
        <v>1428215.0819999995</v>
      </c>
      <c r="EU62" s="20">
        <f t="shared" si="91"/>
        <v>1347994.13</v>
      </c>
      <c r="EV62" s="20">
        <f t="shared" si="91"/>
        <v>1332785.21</v>
      </c>
      <c r="EW62" s="20">
        <f t="shared" si="91"/>
        <v>1405565.7400000002</v>
      </c>
      <c r="EX62" s="20">
        <f t="shared" si="91"/>
        <v>1394813.35</v>
      </c>
      <c r="EY62" s="20">
        <f t="shared" si="91"/>
        <v>1328511.5699999998</v>
      </c>
      <c r="EZ62" s="20">
        <f t="shared" si="91"/>
        <v>1405812.0500000003</v>
      </c>
      <c r="FA62" s="20">
        <f t="shared" si="91"/>
        <v>1531623.6899999995</v>
      </c>
      <c r="FB62" s="20">
        <f t="shared" si="91"/>
        <v>18035886.946999997</v>
      </c>
      <c r="FC62" s="20">
        <f>SUM(FC50:FC61)</f>
        <v>1220379.4500000002</v>
      </c>
      <c r="FD62" s="20">
        <f>SUM(FD50:FD61)</f>
        <v>1279642.7300000002</v>
      </c>
      <c r="FE62" s="20">
        <f>SUM(FE50:FE61)</f>
        <v>1487476.7360000007</v>
      </c>
      <c r="FF62" s="20">
        <f>SUM(FF50:FF61)</f>
        <v>1316401.7960000001</v>
      </c>
      <c r="FG62" s="20">
        <f t="shared" ref="FG62:FR62" si="92">SUM(FG50:FG61)</f>
        <v>1451209.1410000003</v>
      </c>
      <c r="FH62" s="20">
        <f t="shared" si="92"/>
        <v>1354024.0099999998</v>
      </c>
      <c r="FI62" s="20">
        <f t="shared" si="92"/>
        <v>1356878.3399999996</v>
      </c>
      <c r="FJ62" s="20">
        <f t="shared" si="92"/>
        <v>1411082.9939999997</v>
      </c>
      <c r="FK62" s="20">
        <f t="shared" si="92"/>
        <v>1440939.4410000003</v>
      </c>
      <c r="FL62" s="20">
        <f t="shared" si="92"/>
        <v>1380949.8159999999</v>
      </c>
      <c r="FM62" s="20">
        <f t="shared" si="92"/>
        <v>1413920.3039999998</v>
      </c>
      <c r="FN62" s="20">
        <f t="shared" si="92"/>
        <v>1520580.0099999993</v>
      </c>
      <c r="FO62" s="20">
        <f t="shared" si="92"/>
        <v>16633484.767999997</v>
      </c>
      <c r="FP62" s="20">
        <f t="shared" si="92"/>
        <v>1250494.1199999996</v>
      </c>
      <c r="FQ62" s="20">
        <f t="shared" si="92"/>
        <v>1207477.7939999998</v>
      </c>
      <c r="FR62" s="20">
        <f t="shared" si="92"/>
        <v>1486631.7899999998</v>
      </c>
      <c r="FS62" s="20">
        <f>SUM(FS50:FS61)</f>
        <v>1301878.9730000002</v>
      </c>
      <c r="FT62" s="20">
        <f t="shared" ref="FT62:HA62" si="93">SUM(FT50:FT61)</f>
        <v>1465056.9699999997</v>
      </c>
      <c r="FU62" s="20">
        <f t="shared" si="93"/>
        <v>1409977.2900000003</v>
      </c>
      <c r="FV62" s="20">
        <f t="shared" si="93"/>
        <v>1454990.4699999995</v>
      </c>
      <c r="FW62" s="20">
        <f t="shared" si="93"/>
        <v>1634055.2900000003</v>
      </c>
      <c r="FX62" s="20">
        <f t="shared" si="93"/>
        <v>1723442.48</v>
      </c>
      <c r="FY62" s="20">
        <f t="shared" si="93"/>
        <v>1759566.3700000003</v>
      </c>
      <c r="FZ62" s="20">
        <f t="shared" si="93"/>
        <v>1518139.5300000003</v>
      </c>
      <c r="GA62" s="20">
        <f t="shared" si="93"/>
        <v>1720823.38</v>
      </c>
      <c r="GB62" s="20">
        <f t="shared" si="93"/>
        <v>17932534.457000002</v>
      </c>
      <c r="GC62" s="20">
        <f t="shared" si="93"/>
        <v>1442160.55</v>
      </c>
      <c r="GD62" s="20">
        <f t="shared" si="93"/>
        <v>1486899.0399999996</v>
      </c>
      <c r="GE62" s="20">
        <f t="shared" si="93"/>
        <v>838067.97000000044</v>
      </c>
      <c r="GF62" s="20">
        <f t="shared" si="93"/>
        <v>391033.14999999997</v>
      </c>
      <c r="GG62" s="20">
        <f t="shared" si="93"/>
        <v>1103804.5499999998</v>
      </c>
      <c r="GH62" s="20">
        <f t="shared" si="93"/>
        <v>1069977.3600000001</v>
      </c>
      <c r="GI62" s="20">
        <f t="shared" si="93"/>
        <v>1212836.9100000004</v>
      </c>
      <c r="GJ62" s="20">
        <f t="shared" si="93"/>
        <v>1241785.8699999999</v>
      </c>
      <c r="GK62" s="20">
        <f t="shared" si="93"/>
        <v>1202123.7400000002</v>
      </c>
      <c r="GL62" s="20">
        <f t="shared" si="93"/>
        <v>1376741.5300000003</v>
      </c>
      <c r="GM62" s="20">
        <f t="shared" si="93"/>
        <v>1511622.01</v>
      </c>
      <c r="GN62" s="20">
        <f t="shared" si="93"/>
        <v>1823688.1299999994</v>
      </c>
      <c r="GO62" s="20">
        <f t="shared" si="68"/>
        <v>14700740.810000001</v>
      </c>
      <c r="GP62" s="20">
        <f t="shared" si="93"/>
        <v>1449592.9879999994</v>
      </c>
      <c r="GQ62" s="20">
        <f t="shared" si="93"/>
        <v>1187877.6540000001</v>
      </c>
      <c r="GR62" s="20">
        <f t="shared" si="93"/>
        <v>1613777.15</v>
      </c>
      <c r="GS62" s="20">
        <f t="shared" si="93"/>
        <v>1274672.9099999992</v>
      </c>
      <c r="GT62" s="20">
        <f t="shared" si="93"/>
        <v>1467829.4939999999</v>
      </c>
      <c r="GU62" s="20">
        <f t="shared" si="93"/>
        <v>1351577.9299999992</v>
      </c>
      <c r="GV62" s="20">
        <f t="shared" si="93"/>
        <v>1489727.9199999995</v>
      </c>
      <c r="GW62" s="20">
        <f t="shared" si="93"/>
        <v>1415470.1099999996</v>
      </c>
      <c r="GX62" s="20">
        <f t="shared" si="93"/>
        <v>1496822.77</v>
      </c>
      <c r="GY62" s="20">
        <f t="shared" si="93"/>
        <v>1533884.2699999996</v>
      </c>
      <c r="GZ62" s="20">
        <f t="shared" si="93"/>
        <v>1564563.0400000005</v>
      </c>
      <c r="HA62" s="20">
        <f t="shared" si="93"/>
        <v>1892113.7679999997</v>
      </c>
      <c r="HB62" s="20">
        <f t="shared" si="77"/>
        <v>17737910.003999997</v>
      </c>
      <c r="HC62" s="20">
        <f t="shared" ref="HC62:HN62" si="94">SUM(HC50:HC61)</f>
        <v>1372623.64</v>
      </c>
      <c r="HD62" s="20">
        <f t="shared" si="94"/>
        <v>1333488.9600000002</v>
      </c>
      <c r="HE62" s="20">
        <f t="shared" si="94"/>
        <v>1573906.1899999995</v>
      </c>
      <c r="HF62" s="20">
        <f t="shared" si="94"/>
        <v>1515221.2249999999</v>
      </c>
      <c r="HG62" s="20">
        <f t="shared" si="94"/>
        <v>1324290.6240000001</v>
      </c>
      <c r="HH62" s="20">
        <f t="shared" si="94"/>
        <v>1396642.5999999999</v>
      </c>
      <c r="HI62" s="20">
        <f t="shared" si="94"/>
        <v>1525250.2000000009</v>
      </c>
      <c r="HJ62" s="20">
        <f t="shared" si="94"/>
        <v>1662917.3199999994</v>
      </c>
      <c r="HK62" s="20">
        <f t="shared" si="94"/>
        <v>1674141.4099999997</v>
      </c>
      <c r="HL62" s="20">
        <f t="shared" si="94"/>
        <v>1816007.8800000004</v>
      </c>
      <c r="HM62" s="20">
        <f t="shared" si="94"/>
        <v>1577634.4199999995</v>
      </c>
      <c r="HN62" s="20">
        <f t="shared" si="94"/>
        <v>1912996</v>
      </c>
      <c r="HO62" s="20">
        <f t="shared" si="69"/>
        <v>18685120.469000001</v>
      </c>
      <c r="HP62" s="20">
        <f t="shared" ref="HP62:IA62" si="95">SUM(HP50:HP61)</f>
        <v>1557096.7099999995</v>
      </c>
      <c r="HQ62" s="20">
        <f t="shared" si="95"/>
        <v>1387535.7799999998</v>
      </c>
      <c r="HR62" s="20">
        <f t="shared" si="95"/>
        <v>1863267.4600000004</v>
      </c>
      <c r="HS62" s="20">
        <f t="shared" si="95"/>
        <v>1492652.2780000002</v>
      </c>
      <c r="HT62" s="20">
        <f t="shared" si="95"/>
        <v>1632265.96</v>
      </c>
      <c r="HU62" s="20">
        <f t="shared" si="95"/>
        <v>1579520.6099999999</v>
      </c>
      <c r="HV62" s="20">
        <f t="shared" si="95"/>
        <v>1674671.4100000001</v>
      </c>
      <c r="HW62" s="20">
        <f t="shared" si="95"/>
        <v>1803935.77</v>
      </c>
      <c r="HX62" s="20">
        <f t="shared" si="95"/>
        <v>0</v>
      </c>
      <c r="HY62" s="20">
        <f t="shared" si="95"/>
        <v>0</v>
      </c>
      <c r="HZ62" s="20">
        <f t="shared" si="95"/>
        <v>0</v>
      </c>
      <c r="IA62" s="20">
        <f t="shared" si="95"/>
        <v>0</v>
      </c>
      <c r="IB62" s="20">
        <f t="shared" si="78"/>
        <v>12990945.977999998</v>
      </c>
    </row>
    <row r="63" spans="1:236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6">+FC62/1000</f>
        <v>1220.3794500000001</v>
      </c>
      <c r="FD63" s="28">
        <f t="shared" si="96"/>
        <v>1279.6427300000003</v>
      </c>
      <c r="FE63" s="28">
        <f t="shared" si="96"/>
        <v>1487.4767360000008</v>
      </c>
      <c r="FF63" s="28">
        <f t="shared" si="96"/>
        <v>1316.4017960000001</v>
      </c>
      <c r="FG63" s="28">
        <f t="shared" si="96"/>
        <v>1451.2091410000003</v>
      </c>
      <c r="FH63" s="28">
        <f t="shared" si="96"/>
        <v>1354.0240099999999</v>
      </c>
      <c r="FI63" s="28">
        <f t="shared" si="96"/>
        <v>1356.8783399999995</v>
      </c>
      <c r="FJ63" s="28">
        <f t="shared" si="96"/>
        <v>1411.0829939999996</v>
      </c>
      <c r="FP63" s="28">
        <f t="shared" ref="FP63:FW63" si="97">+FP62/1000</f>
        <v>1250.4941199999996</v>
      </c>
      <c r="FQ63" s="28">
        <f t="shared" si="97"/>
        <v>1207.4777939999997</v>
      </c>
      <c r="FR63" s="28">
        <f t="shared" si="97"/>
        <v>1486.6317899999999</v>
      </c>
      <c r="FS63" s="28">
        <f t="shared" si="97"/>
        <v>1301.8789730000003</v>
      </c>
      <c r="FT63" s="28">
        <f t="shared" si="97"/>
        <v>1465.0569699999996</v>
      </c>
      <c r="FU63" s="28">
        <f t="shared" si="97"/>
        <v>1409.9772900000003</v>
      </c>
      <c r="FV63" s="28">
        <f t="shared" si="97"/>
        <v>1454.9904699999995</v>
      </c>
      <c r="FW63" s="28">
        <f t="shared" si="97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12990.945977999998</v>
      </c>
    </row>
    <row r="64" spans="1:236" ht="15.95" customHeight="1">
      <c r="A64" s="15" t="s">
        <v>115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5" customHeight="1">
      <c r="A66" s="75" t="s">
        <v>45</v>
      </c>
      <c r="B66" s="22"/>
      <c r="C66" s="74">
        <v>2006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2" t="s">
        <v>51</v>
      </c>
      <c r="P66" s="74">
        <v>2007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2" t="s">
        <v>52</v>
      </c>
      <c r="AC66" s="74">
        <v>2008</v>
      </c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2" t="s">
        <v>53</v>
      </c>
      <c r="AP66" s="74">
        <v>2009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2" t="s">
        <v>54</v>
      </c>
      <c r="BC66" s="74">
        <v>2010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2" t="s">
        <v>55</v>
      </c>
      <c r="BP66" s="74">
        <v>2011</v>
      </c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2" t="s">
        <v>56</v>
      </c>
      <c r="CC66" s="74">
        <v>2012</v>
      </c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2" t="s">
        <v>57</v>
      </c>
      <c r="CP66" s="74">
        <v>2013</v>
      </c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2" t="s">
        <v>58</v>
      </c>
      <c r="DC66" s="74">
        <v>2014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2" t="s">
        <v>59</v>
      </c>
      <c r="DP66" s="74">
        <v>2015</v>
      </c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2" t="s">
        <v>60</v>
      </c>
      <c r="EC66" s="74">
        <v>2016</v>
      </c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2" t="s">
        <v>61</v>
      </c>
      <c r="EP66" s="74">
        <v>2017</v>
      </c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2" t="s">
        <v>62</v>
      </c>
      <c r="FC66" s="74">
        <v>2018</v>
      </c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2" t="s">
        <v>63</v>
      </c>
      <c r="FP66" s="74">
        <v>2019</v>
      </c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2" t="s">
        <v>64</v>
      </c>
      <c r="GC66" s="74">
        <v>2020</v>
      </c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7" t="s">
        <v>65</v>
      </c>
      <c r="GP66" s="74">
        <v>2021</v>
      </c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7" t="s">
        <v>66</v>
      </c>
      <c r="HC66" s="74">
        <v>2022</v>
      </c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7" t="s">
        <v>67</v>
      </c>
      <c r="HP66" s="74">
        <v>2023</v>
      </c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7" t="s">
        <v>68</v>
      </c>
    </row>
    <row r="67" spans="1:236" ht="15.95" customHeight="1">
      <c r="A67" s="76"/>
      <c r="B67" s="23"/>
      <c r="C67" s="16" t="s">
        <v>69</v>
      </c>
      <c r="D67" s="16" t="s">
        <v>70</v>
      </c>
      <c r="E67" s="16" t="s">
        <v>71</v>
      </c>
      <c r="F67" s="16" t="s">
        <v>72</v>
      </c>
      <c r="G67" s="16" t="s">
        <v>73</v>
      </c>
      <c r="H67" s="16" t="s">
        <v>74</v>
      </c>
      <c r="I67" s="16" t="s">
        <v>75</v>
      </c>
      <c r="J67" s="16" t="s">
        <v>76</v>
      </c>
      <c r="K67" s="16" t="s">
        <v>77</v>
      </c>
      <c r="L67" s="16" t="s">
        <v>78</v>
      </c>
      <c r="M67" s="16" t="s">
        <v>79</v>
      </c>
      <c r="N67" s="16" t="s">
        <v>80</v>
      </c>
      <c r="O67" s="73"/>
      <c r="P67" s="16" t="s">
        <v>69</v>
      </c>
      <c r="Q67" s="16" t="s">
        <v>70</v>
      </c>
      <c r="R67" s="16" t="s">
        <v>71</v>
      </c>
      <c r="S67" s="16" t="s">
        <v>72</v>
      </c>
      <c r="T67" s="16" t="s">
        <v>73</v>
      </c>
      <c r="U67" s="16" t="s">
        <v>74</v>
      </c>
      <c r="V67" s="16" t="s">
        <v>75</v>
      </c>
      <c r="W67" s="16" t="s">
        <v>76</v>
      </c>
      <c r="X67" s="16" t="s">
        <v>77</v>
      </c>
      <c r="Y67" s="16" t="s">
        <v>78</v>
      </c>
      <c r="Z67" s="16" t="s">
        <v>79</v>
      </c>
      <c r="AA67" s="16" t="s">
        <v>80</v>
      </c>
      <c r="AB67" s="73"/>
      <c r="AC67" s="16" t="s">
        <v>69</v>
      </c>
      <c r="AD67" s="16" t="s">
        <v>70</v>
      </c>
      <c r="AE67" s="16" t="s">
        <v>71</v>
      </c>
      <c r="AF67" s="16" t="s">
        <v>72</v>
      </c>
      <c r="AG67" s="16" t="s">
        <v>73</v>
      </c>
      <c r="AH67" s="16" t="s">
        <v>74</v>
      </c>
      <c r="AI67" s="16" t="s">
        <v>75</v>
      </c>
      <c r="AJ67" s="16" t="s">
        <v>76</v>
      </c>
      <c r="AK67" s="16" t="s">
        <v>77</v>
      </c>
      <c r="AL67" s="16" t="s">
        <v>78</v>
      </c>
      <c r="AM67" s="16" t="s">
        <v>79</v>
      </c>
      <c r="AN67" s="16" t="s">
        <v>80</v>
      </c>
      <c r="AO67" s="73"/>
      <c r="AP67" s="16" t="s">
        <v>69</v>
      </c>
      <c r="AQ67" s="16" t="s">
        <v>70</v>
      </c>
      <c r="AR67" s="16" t="s">
        <v>71</v>
      </c>
      <c r="AS67" s="16" t="s">
        <v>72</v>
      </c>
      <c r="AT67" s="16" t="s">
        <v>73</v>
      </c>
      <c r="AU67" s="16" t="s">
        <v>74</v>
      </c>
      <c r="AV67" s="16" t="s">
        <v>75</v>
      </c>
      <c r="AW67" s="16" t="s">
        <v>76</v>
      </c>
      <c r="AX67" s="16" t="s">
        <v>77</v>
      </c>
      <c r="AY67" s="16" t="s">
        <v>78</v>
      </c>
      <c r="AZ67" s="16" t="s">
        <v>79</v>
      </c>
      <c r="BA67" s="16" t="s">
        <v>80</v>
      </c>
      <c r="BB67" s="73"/>
      <c r="BC67" s="16" t="s">
        <v>69</v>
      </c>
      <c r="BD67" s="16" t="s">
        <v>70</v>
      </c>
      <c r="BE67" s="16" t="s">
        <v>71</v>
      </c>
      <c r="BF67" s="16" t="s">
        <v>72</v>
      </c>
      <c r="BG67" s="16" t="s">
        <v>73</v>
      </c>
      <c r="BH67" s="16" t="s">
        <v>74</v>
      </c>
      <c r="BI67" s="16" t="s">
        <v>75</v>
      </c>
      <c r="BJ67" s="16" t="s">
        <v>76</v>
      </c>
      <c r="BK67" s="16" t="s">
        <v>77</v>
      </c>
      <c r="BL67" s="16" t="s">
        <v>78</v>
      </c>
      <c r="BM67" s="16" t="s">
        <v>79</v>
      </c>
      <c r="BN67" s="16" t="s">
        <v>80</v>
      </c>
      <c r="BO67" s="73"/>
      <c r="BP67" s="16" t="s">
        <v>69</v>
      </c>
      <c r="BQ67" s="16" t="s">
        <v>70</v>
      </c>
      <c r="BR67" s="16" t="s">
        <v>71</v>
      </c>
      <c r="BS67" s="16" t="s">
        <v>72</v>
      </c>
      <c r="BT67" s="16" t="s">
        <v>73</v>
      </c>
      <c r="BU67" s="16" t="s">
        <v>74</v>
      </c>
      <c r="BV67" s="16" t="s">
        <v>75</v>
      </c>
      <c r="BW67" s="16" t="s">
        <v>76</v>
      </c>
      <c r="BX67" s="16" t="s">
        <v>77</v>
      </c>
      <c r="BY67" s="16" t="s">
        <v>78</v>
      </c>
      <c r="BZ67" s="16" t="s">
        <v>79</v>
      </c>
      <c r="CA67" s="16" t="s">
        <v>80</v>
      </c>
      <c r="CB67" s="73"/>
      <c r="CC67" s="16" t="s">
        <v>69</v>
      </c>
      <c r="CD67" s="16" t="s">
        <v>70</v>
      </c>
      <c r="CE67" s="16" t="s">
        <v>71</v>
      </c>
      <c r="CF67" s="16" t="s">
        <v>72</v>
      </c>
      <c r="CG67" s="16" t="s">
        <v>73</v>
      </c>
      <c r="CH67" s="16" t="s">
        <v>74</v>
      </c>
      <c r="CI67" s="16" t="s">
        <v>75</v>
      </c>
      <c r="CJ67" s="16" t="s">
        <v>76</v>
      </c>
      <c r="CK67" s="16" t="s">
        <v>77</v>
      </c>
      <c r="CL67" s="16" t="s">
        <v>78</v>
      </c>
      <c r="CM67" s="16" t="s">
        <v>79</v>
      </c>
      <c r="CN67" s="16" t="s">
        <v>80</v>
      </c>
      <c r="CO67" s="73"/>
      <c r="CP67" s="16" t="s">
        <v>69</v>
      </c>
      <c r="CQ67" s="16" t="s">
        <v>70</v>
      </c>
      <c r="CR67" s="16" t="s">
        <v>71</v>
      </c>
      <c r="CS67" s="16" t="s">
        <v>72</v>
      </c>
      <c r="CT67" s="16" t="s">
        <v>73</v>
      </c>
      <c r="CU67" s="16" t="s">
        <v>74</v>
      </c>
      <c r="CV67" s="16" t="s">
        <v>75</v>
      </c>
      <c r="CW67" s="16" t="s">
        <v>76</v>
      </c>
      <c r="CX67" s="16" t="s">
        <v>77</v>
      </c>
      <c r="CY67" s="16" t="s">
        <v>78</v>
      </c>
      <c r="CZ67" s="16" t="s">
        <v>79</v>
      </c>
      <c r="DA67" s="16" t="s">
        <v>80</v>
      </c>
      <c r="DB67" s="73"/>
      <c r="DC67" s="16" t="s">
        <v>69</v>
      </c>
      <c r="DD67" s="16" t="s">
        <v>70</v>
      </c>
      <c r="DE67" s="16" t="s">
        <v>71</v>
      </c>
      <c r="DF67" s="16" t="s">
        <v>72</v>
      </c>
      <c r="DG67" s="16" t="s">
        <v>73</v>
      </c>
      <c r="DH67" s="16" t="s">
        <v>74</v>
      </c>
      <c r="DI67" s="16" t="s">
        <v>75</v>
      </c>
      <c r="DJ67" s="16" t="s">
        <v>76</v>
      </c>
      <c r="DK67" s="16" t="s">
        <v>77</v>
      </c>
      <c r="DL67" s="16" t="s">
        <v>78</v>
      </c>
      <c r="DM67" s="16" t="s">
        <v>79</v>
      </c>
      <c r="DN67" s="16" t="s">
        <v>80</v>
      </c>
      <c r="DO67" s="73"/>
      <c r="DP67" s="16" t="s">
        <v>69</v>
      </c>
      <c r="DQ67" s="16" t="s">
        <v>70</v>
      </c>
      <c r="DR67" s="16" t="s">
        <v>71</v>
      </c>
      <c r="DS67" s="16" t="s">
        <v>72</v>
      </c>
      <c r="DT67" s="16" t="s">
        <v>73</v>
      </c>
      <c r="DU67" s="16" t="s">
        <v>74</v>
      </c>
      <c r="DV67" s="16" t="s">
        <v>75</v>
      </c>
      <c r="DW67" s="16" t="s">
        <v>76</v>
      </c>
      <c r="DX67" s="16" t="s">
        <v>77</v>
      </c>
      <c r="DY67" s="16" t="s">
        <v>78</v>
      </c>
      <c r="DZ67" s="16" t="s">
        <v>79</v>
      </c>
      <c r="EA67" s="16" t="s">
        <v>80</v>
      </c>
      <c r="EB67" s="73"/>
      <c r="EC67" s="16" t="s">
        <v>69</v>
      </c>
      <c r="ED67" s="16" t="s">
        <v>70</v>
      </c>
      <c r="EE67" s="16" t="s">
        <v>71</v>
      </c>
      <c r="EF67" s="16" t="s">
        <v>72</v>
      </c>
      <c r="EG67" s="16" t="s">
        <v>73</v>
      </c>
      <c r="EH67" s="16" t="s">
        <v>74</v>
      </c>
      <c r="EI67" s="16" t="s">
        <v>75</v>
      </c>
      <c r="EJ67" s="16" t="s">
        <v>76</v>
      </c>
      <c r="EK67" s="16" t="s">
        <v>77</v>
      </c>
      <c r="EL67" s="16" t="s">
        <v>78</v>
      </c>
      <c r="EM67" s="16" t="s">
        <v>79</v>
      </c>
      <c r="EN67" s="30" t="s">
        <v>80</v>
      </c>
      <c r="EO67" s="73"/>
      <c r="EP67" s="16" t="s">
        <v>69</v>
      </c>
      <c r="EQ67" s="16" t="s">
        <v>70</v>
      </c>
      <c r="ER67" s="16" t="s">
        <v>71</v>
      </c>
      <c r="ES67" s="16" t="s">
        <v>72</v>
      </c>
      <c r="ET67" s="16" t="s">
        <v>73</v>
      </c>
      <c r="EU67" s="16" t="s">
        <v>74</v>
      </c>
      <c r="EV67" s="16" t="s">
        <v>75</v>
      </c>
      <c r="EW67" s="16" t="s">
        <v>76</v>
      </c>
      <c r="EX67" s="16" t="s">
        <v>77</v>
      </c>
      <c r="EY67" s="16" t="s">
        <v>78</v>
      </c>
      <c r="EZ67" s="16" t="s">
        <v>79</v>
      </c>
      <c r="FA67" s="30" t="s">
        <v>80</v>
      </c>
      <c r="FB67" s="73"/>
      <c r="FC67" s="16" t="s">
        <v>69</v>
      </c>
      <c r="FD67" s="16" t="s">
        <v>70</v>
      </c>
      <c r="FE67" s="16" t="s">
        <v>71</v>
      </c>
      <c r="FF67" s="16" t="s">
        <v>72</v>
      </c>
      <c r="FG67" s="16" t="s">
        <v>73</v>
      </c>
      <c r="FH67" s="16" t="s">
        <v>74</v>
      </c>
      <c r="FI67" s="16" t="s">
        <v>75</v>
      </c>
      <c r="FJ67" s="16" t="s">
        <v>76</v>
      </c>
      <c r="FK67" s="16" t="s">
        <v>77</v>
      </c>
      <c r="FL67" s="16" t="s">
        <v>78</v>
      </c>
      <c r="FM67" s="16" t="s">
        <v>79</v>
      </c>
      <c r="FN67" s="30" t="s">
        <v>80</v>
      </c>
      <c r="FO67" s="73"/>
      <c r="FP67" s="16" t="s">
        <v>69</v>
      </c>
      <c r="FQ67" s="16" t="s">
        <v>70</v>
      </c>
      <c r="FR67" s="16" t="s">
        <v>71</v>
      </c>
      <c r="FS67" s="16" t="s">
        <v>72</v>
      </c>
      <c r="FT67" s="16" t="s">
        <v>73</v>
      </c>
      <c r="FU67" s="16" t="s">
        <v>74</v>
      </c>
      <c r="FV67" s="16" t="s">
        <v>75</v>
      </c>
      <c r="FW67" s="16" t="s">
        <v>76</v>
      </c>
      <c r="FX67" s="16" t="s">
        <v>77</v>
      </c>
      <c r="FY67" s="16" t="s">
        <v>78</v>
      </c>
      <c r="FZ67" s="16" t="s">
        <v>79</v>
      </c>
      <c r="GA67" s="30" t="s">
        <v>80</v>
      </c>
      <c r="GB67" s="73"/>
      <c r="GC67" s="16" t="s">
        <v>69</v>
      </c>
      <c r="GD67" s="16" t="s">
        <v>70</v>
      </c>
      <c r="GE67" s="16" t="s">
        <v>71</v>
      </c>
      <c r="GF67" s="16" t="s">
        <v>72</v>
      </c>
      <c r="GG67" s="16" t="s">
        <v>73</v>
      </c>
      <c r="GH67" s="16" t="s">
        <v>74</v>
      </c>
      <c r="GI67" s="16" t="s">
        <v>75</v>
      </c>
      <c r="GJ67" s="16" t="s">
        <v>76</v>
      </c>
      <c r="GK67" s="16" t="s">
        <v>77</v>
      </c>
      <c r="GL67" s="16" t="s">
        <v>78</v>
      </c>
      <c r="GM67" s="16" t="s">
        <v>79</v>
      </c>
      <c r="GN67" s="16" t="s">
        <v>80</v>
      </c>
      <c r="GO67" s="77"/>
      <c r="GP67" s="16" t="s">
        <v>69</v>
      </c>
      <c r="GQ67" s="16" t="s">
        <v>70</v>
      </c>
      <c r="GR67" s="16" t="s">
        <v>71</v>
      </c>
      <c r="GS67" s="16" t="s">
        <v>72</v>
      </c>
      <c r="GT67" s="16" t="s">
        <v>73</v>
      </c>
      <c r="GU67" s="16" t="s">
        <v>74</v>
      </c>
      <c r="GV67" s="16" t="s">
        <v>75</v>
      </c>
      <c r="GW67" s="16" t="s">
        <v>76</v>
      </c>
      <c r="GX67" s="16" t="s">
        <v>82</v>
      </c>
      <c r="GY67" s="16" t="s">
        <v>78</v>
      </c>
      <c r="GZ67" s="16" t="s">
        <v>79</v>
      </c>
      <c r="HA67" s="16" t="s">
        <v>80</v>
      </c>
      <c r="HB67" s="77"/>
      <c r="HC67" s="16" t="s">
        <v>69</v>
      </c>
      <c r="HD67" s="16" t="s">
        <v>70</v>
      </c>
      <c r="HE67" s="16" t="s">
        <v>71</v>
      </c>
      <c r="HF67" s="16" t="s">
        <v>72</v>
      </c>
      <c r="HG67" s="16" t="s">
        <v>73</v>
      </c>
      <c r="HH67" s="16" t="s">
        <v>74</v>
      </c>
      <c r="HI67" s="16" t="s">
        <v>75</v>
      </c>
      <c r="HJ67" s="16" t="s">
        <v>76</v>
      </c>
      <c r="HK67" s="16" t="s">
        <v>82</v>
      </c>
      <c r="HL67" s="16" t="s">
        <v>78</v>
      </c>
      <c r="HM67" s="16" t="s">
        <v>79</v>
      </c>
      <c r="HN67" s="16" t="s">
        <v>80</v>
      </c>
      <c r="HO67" s="77"/>
      <c r="HP67" s="16" t="s">
        <v>69</v>
      </c>
      <c r="HQ67" s="16" t="s">
        <v>70</v>
      </c>
      <c r="HR67" s="16" t="s">
        <v>71</v>
      </c>
      <c r="HS67" s="16" t="s">
        <v>72</v>
      </c>
      <c r="HT67" s="16" t="s">
        <v>73</v>
      </c>
      <c r="HU67" s="16" t="s">
        <v>74</v>
      </c>
      <c r="HV67" s="16" t="s">
        <v>75</v>
      </c>
      <c r="HW67" s="16" t="s">
        <v>76</v>
      </c>
      <c r="HX67" s="16" t="s">
        <v>82</v>
      </c>
      <c r="HY67" s="16" t="s">
        <v>78</v>
      </c>
      <c r="HZ67" s="16" t="s">
        <v>79</v>
      </c>
      <c r="IA67" s="16" t="s">
        <v>80</v>
      </c>
      <c r="IB67" s="77"/>
    </row>
    <row r="68" spans="1:236" ht="15.95" customHeight="1">
      <c r="A68" s="17" t="s">
        <v>100</v>
      </c>
      <c r="B68" s="17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9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9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5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f>SUM(GP68:HA68)</f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 t="shared" ref="HO68:HO80" si="106"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>
        <v>0</v>
      </c>
      <c r="HU68" s="24">
        <v>0</v>
      </c>
      <c r="HV68" s="24">
        <v>0</v>
      </c>
      <c r="HW68" s="24">
        <v>0</v>
      </c>
      <c r="HX68" s="24"/>
      <c r="HY68" s="24"/>
      <c r="HZ68" s="24"/>
      <c r="IA68" s="24"/>
      <c r="IB68" s="25">
        <f>SUM(HP68:IA68)</f>
        <v>0</v>
      </c>
    </row>
    <row r="69" spans="1:236" ht="15.95" customHeight="1">
      <c r="A69" s="17" t="s">
        <v>101</v>
      </c>
      <c r="B69" s="17" t="s">
        <v>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7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8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09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9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9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0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1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2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3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5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f t="shared" ref="HB69:HB79" si="114">SUM(GP69:HA69)</f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si="106"/>
        <v>0</v>
      </c>
      <c r="HP69" s="24">
        <v>0</v>
      </c>
      <c r="HQ69" s="24">
        <v>0</v>
      </c>
      <c r="HR69" s="24">
        <v>0</v>
      </c>
      <c r="HS69" s="24">
        <v>0</v>
      </c>
      <c r="HT69" s="24">
        <v>0</v>
      </c>
      <c r="HU69" s="24">
        <v>0</v>
      </c>
      <c r="HV69" s="24">
        <v>0</v>
      </c>
      <c r="HW69" s="24">
        <v>0</v>
      </c>
      <c r="HX69" s="24"/>
      <c r="HY69" s="24"/>
      <c r="HZ69" s="24"/>
      <c r="IA69" s="24"/>
      <c r="IB69" s="25">
        <f t="shared" ref="IB69:IB80" si="115">SUM(HP69:IA69)</f>
        <v>0</v>
      </c>
    </row>
    <row r="70" spans="1:236" ht="15.95" customHeight="1">
      <c r="A70" s="17" t="s">
        <v>102</v>
      </c>
      <c r="B70" s="17" t="s">
        <v>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7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8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09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9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9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0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1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2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3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5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f t="shared" si="114"/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06"/>
        <v>0</v>
      </c>
      <c r="HP70" s="24">
        <v>0</v>
      </c>
      <c r="HQ70" s="24">
        <v>0</v>
      </c>
      <c r="HR70" s="24">
        <v>0</v>
      </c>
      <c r="HS70" s="24">
        <v>0</v>
      </c>
      <c r="HT70" s="24">
        <v>0</v>
      </c>
      <c r="HU70" s="24">
        <v>0</v>
      </c>
      <c r="HV70" s="24">
        <v>0</v>
      </c>
      <c r="HW70" s="24">
        <v>0</v>
      </c>
      <c r="HX70" s="24"/>
      <c r="HY70" s="24"/>
      <c r="HZ70" s="24"/>
      <c r="IA70" s="24"/>
      <c r="IB70" s="25">
        <f t="shared" si="115"/>
        <v>0</v>
      </c>
    </row>
    <row r="71" spans="1:236" ht="15.95" customHeight="1">
      <c r="A71" s="17" t="s">
        <v>103</v>
      </c>
      <c r="B71" s="17" t="s">
        <v>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7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8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09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9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9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0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1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2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3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5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f t="shared" si="114"/>
        <v>26220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06"/>
        <v>11005</v>
      </c>
      <c r="HP71" s="24">
        <v>0</v>
      </c>
      <c r="HQ71" s="24">
        <v>0</v>
      </c>
      <c r="HR71" s="24">
        <v>0</v>
      </c>
      <c r="HS71" s="24">
        <v>511</v>
      </c>
      <c r="HT71" s="24">
        <v>4500</v>
      </c>
      <c r="HU71" s="24">
        <v>717</v>
      </c>
      <c r="HV71" s="24">
        <v>1966</v>
      </c>
      <c r="HW71" s="24">
        <v>612</v>
      </c>
      <c r="HX71" s="24"/>
      <c r="HY71" s="24"/>
      <c r="HZ71" s="24"/>
      <c r="IA71" s="24"/>
      <c r="IB71" s="25">
        <f t="shared" si="115"/>
        <v>8306</v>
      </c>
    </row>
    <row r="72" spans="1:236" ht="15.95" customHeight="1">
      <c r="A72" s="17" t="s">
        <v>104</v>
      </c>
      <c r="B72" s="17" t="s">
        <v>12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7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8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09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9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9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0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1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2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3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5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f t="shared" si="114"/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06"/>
        <v>0</v>
      </c>
      <c r="HP72" s="24">
        <v>0</v>
      </c>
      <c r="HQ72" s="24">
        <v>0</v>
      </c>
      <c r="HR72" s="24">
        <v>0</v>
      </c>
      <c r="HS72" s="24">
        <v>0</v>
      </c>
      <c r="HT72" s="24">
        <v>0</v>
      </c>
      <c r="HU72" s="24">
        <v>0</v>
      </c>
      <c r="HV72" s="24">
        <v>0</v>
      </c>
      <c r="HW72" s="24">
        <v>0</v>
      </c>
      <c r="HX72" s="24"/>
      <c r="HY72" s="24"/>
      <c r="HZ72" s="24"/>
      <c r="IA72" s="24"/>
      <c r="IB72" s="25">
        <f t="shared" si="115"/>
        <v>0</v>
      </c>
    </row>
    <row r="73" spans="1:236" ht="15.95" customHeight="1">
      <c r="A73" s="17" t="s">
        <v>105</v>
      </c>
      <c r="B73" s="17" t="s">
        <v>13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7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8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09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9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9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0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1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2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3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5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f t="shared" si="114"/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06"/>
        <v>0</v>
      </c>
      <c r="HP73" s="24">
        <v>0</v>
      </c>
      <c r="HQ73" s="24">
        <v>0</v>
      </c>
      <c r="HR73" s="24">
        <v>0</v>
      </c>
      <c r="HS73" s="24">
        <v>0</v>
      </c>
      <c r="HT73" s="24">
        <v>0</v>
      </c>
      <c r="HU73" s="24">
        <v>0</v>
      </c>
      <c r="HV73" s="24">
        <v>0</v>
      </c>
      <c r="HW73" s="24">
        <v>0</v>
      </c>
      <c r="HX73" s="24"/>
      <c r="HY73" s="24"/>
      <c r="HZ73" s="24"/>
      <c r="IA73" s="24"/>
      <c r="IB73" s="25">
        <f t="shared" si="115"/>
        <v>0</v>
      </c>
    </row>
    <row r="74" spans="1:236" ht="15.95" customHeight="1">
      <c r="A74" s="17" t="s">
        <v>106</v>
      </c>
      <c r="B74" s="17" t="s">
        <v>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7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8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09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9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9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0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1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2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3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5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f t="shared" si="114"/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06"/>
        <v>0</v>
      </c>
      <c r="HP74" s="24">
        <v>0</v>
      </c>
      <c r="HQ74" s="24">
        <v>0</v>
      </c>
      <c r="HR74" s="24">
        <v>0</v>
      </c>
      <c r="HS74" s="24">
        <v>0</v>
      </c>
      <c r="HT74" s="24">
        <v>0</v>
      </c>
      <c r="HU74" s="24">
        <v>0</v>
      </c>
      <c r="HV74" s="24">
        <v>0</v>
      </c>
      <c r="HW74" s="24">
        <v>0</v>
      </c>
      <c r="HX74" s="24"/>
      <c r="HY74" s="24"/>
      <c r="HZ74" s="24"/>
      <c r="IA74" s="24"/>
      <c r="IB74" s="25">
        <f t="shared" si="115"/>
        <v>0</v>
      </c>
    </row>
    <row r="75" spans="1:236" ht="15.95" customHeight="1">
      <c r="A75" s="17" t="s">
        <v>107</v>
      </c>
      <c r="B75" s="17" t="s">
        <v>15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7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8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09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9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9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0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1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2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3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5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f t="shared" si="114"/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06"/>
        <v>0</v>
      </c>
      <c r="HP75" s="24">
        <v>0</v>
      </c>
      <c r="HQ75" s="24">
        <v>0</v>
      </c>
      <c r="HR75" s="24">
        <v>0</v>
      </c>
      <c r="HS75" s="24">
        <v>0</v>
      </c>
      <c r="HT75" s="24">
        <v>0</v>
      </c>
      <c r="HU75" s="24">
        <v>0</v>
      </c>
      <c r="HV75" s="24">
        <v>0</v>
      </c>
      <c r="HW75" s="24">
        <v>0</v>
      </c>
      <c r="HX75" s="24"/>
      <c r="HY75" s="24"/>
      <c r="HZ75" s="24"/>
      <c r="IA75" s="24"/>
      <c r="IB75" s="25">
        <f t="shared" si="115"/>
        <v>0</v>
      </c>
    </row>
    <row r="76" spans="1:236" ht="15.95" customHeight="1">
      <c r="A76" s="17" t="s">
        <v>108</v>
      </c>
      <c r="B76" s="17" t="s">
        <v>16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7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8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09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9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9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0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1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2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3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5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f t="shared" si="114"/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06"/>
        <v>0</v>
      </c>
      <c r="HP76" s="24">
        <v>0</v>
      </c>
      <c r="HQ76" s="24">
        <v>0</v>
      </c>
      <c r="HR76" s="24">
        <v>0</v>
      </c>
      <c r="HS76" s="24">
        <v>0</v>
      </c>
      <c r="HT76" s="24">
        <v>0</v>
      </c>
      <c r="HU76" s="24">
        <v>0</v>
      </c>
      <c r="HV76" s="24">
        <v>0</v>
      </c>
      <c r="HW76" s="24">
        <v>0</v>
      </c>
      <c r="HX76" s="24"/>
      <c r="HY76" s="24"/>
      <c r="HZ76" s="24"/>
      <c r="IA76" s="24"/>
      <c r="IB76" s="25">
        <f t="shared" si="115"/>
        <v>0</v>
      </c>
    </row>
    <row r="77" spans="1:236" ht="15.95" customHeight="1">
      <c r="A77" s="17" t="s">
        <v>109</v>
      </c>
      <c r="B77" s="17" t="s">
        <v>10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7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8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09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9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9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0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1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2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3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5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f t="shared" si="114"/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06"/>
        <v>0</v>
      </c>
      <c r="HP77" s="24">
        <v>0</v>
      </c>
      <c r="HQ77" s="24">
        <v>0</v>
      </c>
      <c r="HR77" s="24">
        <v>0</v>
      </c>
      <c r="HS77" s="24">
        <v>0</v>
      </c>
      <c r="HT77" s="24">
        <v>0</v>
      </c>
      <c r="HU77" s="24">
        <v>0</v>
      </c>
      <c r="HV77" s="24">
        <v>0</v>
      </c>
      <c r="HW77" s="24">
        <v>0</v>
      </c>
      <c r="HX77" s="24"/>
      <c r="HY77" s="24"/>
      <c r="HZ77" s="24"/>
      <c r="IA77" s="24"/>
      <c r="IB77" s="25">
        <f t="shared" si="115"/>
        <v>0</v>
      </c>
    </row>
    <row r="78" spans="1:236" ht="15.95" customHeight="1">
      <c r="A78" s="17" t="s">
        <v>110</v>
      </c>
      <c r="B78" s="17" t="s">
        <v>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7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8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09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9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9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0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1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2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3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5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f t="shared" si="114"/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06"/>
        <v>0</v>
      </c>
      <c r="HP78" s="24">
        <v>0</v>
      </c>
      <c r="HQ78" s="24">
        <v>0</v>
      </c>
      <c r="HR78" s="24">
        <v>0</v>
      </c>
      <c r="HS78" s="24">
        <v>0</v>
      </c>
      <c r="HT78" s="24">
        <v>0</v>
      </c>
      <c r="HU78" s="24">
        <v>0</v>
      </c>
      <c r="HV78" s="24">
        <v>0</v>
      </c>
      <c r="HW78" s="24">
        <v>0</v>
      </c>
      <c r="HX78" s="24"/>
      <c r="HY78" s="24"/>
      <c r="HZ78" s="24"/>
      <c r="IA78" s="24"/>
      <c r="IB78" s="25">
        <f t="shared" si="115"/>
        <v>0</v>
      </c>
    </row>
    <row r="79" spans="1:236" ht="15.95" customHeight="1">
      <c r="A79" s="17" t="s">
        <v>111</v>
      </c>
      <c r="B79" s="17" t="s">
        <v>11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9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9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0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1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2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3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5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f t="shared" si="114"/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06"/>
        <v>0</v>
      </c>
      <c r="HP79" s="24">
        <v>0</v>
      </c>
      <c r="HQ79" s="24">
        <v>0</v>
      </c>
      <c r="HR79" s="24">
        <v>0</v>
      </c>
      <c r="HS79" s="24">
        <v>0</v>
      </c>
      <c r="HT79" s="24">
        <v>0</v>
      </c>
      <c r="HU79" s="24">
        <v>0</v>
      </c>
      <c r="HV79" s="24">
        <v>0</v>
      </c>
      <c r="HW79" s="24">
        <v>0</v>
      </c>
      <c r="HX79" s="24"/>
      <c r="HY79" s="24"/>
      <c r="HZ79" s="24"/>
      <c r="IA79" s="24"/>
      <c r="IB79" s="25">
        <f t="shared" si="115"/>
        <v>0</v>
      </c>
    </row>
    <row r="80" spans="1:236" ht="15.95" customHeight="1">
      <c r="A80" s="19" t="s">
        <v>86</v>
      </c>
      <c r="B80" s="19"/>
      <c r="C80" s="20">
        <f t="shared" ref="C80:M80" si="116">SUM(C68:C79)</f>
        <v>0</v>
      </c>
      <c r="D80" s="20">
        <f t="shared" si="116"/>
        <v>0</v>
      </c>
      <c r="E80" s="20">
        <f t="shared" si="116"/>
        <v>0</v>
      </c>
      <c r="F80" s="20">
        <f t="shared" si="116"/>
        <v>0</v>
      </c>
      <c r="G80" s="20">
        <f t="shared" si="116"/>
        <v>0</v>
      </c>
      <c r="H80" s="20">
        <f t="shared" si="116"/>
        <v>0</v>
      </c>
      <c r="I80" s="20">
        <f t="shared" si="116"/>
        <v>0</v>
      </c>
      <c r="J80" s="20">
        <f t="shared" si="116"/>
        <v>0</v>
      </c>
      <c r="K80" s="20">
        <f t="shared" si="116"/>
        <v>0</v>
      </c>
      <c r="L80" s="20">
        <f t="shared" si="116"/>
        <v>0</v>
      </c>
      <c r="M80" s="20">
        <f t="shared" si="116"/>
        <v>0</v>
      </c>
      <c r="N80" s="20">
        <f>SUM(N68:N79)</f>
        <v>21912.7</v>
      </c>
      <c r="O80" s="20">
        <f>SUM(O68:O79)</f>
        <v>21912.7</v>
      </c>
      <c r="P80" s="20">
        <f t="shared" ref="P80:AA80" si="117">SUM(P68:P79)</f>
        <v>34748.5</v>
      </c>
      <c r="Q80" s="20">
        <f t="shared" si="117"/>
        <v>26681.5</v>
      </c>
      <c r="R80" s="20">
        <f t="shared" si="117"/>
        <v>22</v>
      </c>
      <c r="S80" s="20">
        <f t="shared" si="117"/>
        <v>13996.2</v>
      </c>
      <c r="T80" s="20">
        <f t="shared" si="117"/>
        <v>0</v>
      </c>
      <c r="U80" s="20">
        <f t="shared" si="117"/>
        <v>104</v>
      </c>
      <c r="V80" s="20">
        <f t="shared" si="117"/>
        <v>86</v>
      </c>
      <c r="W80" s="20">
        <f t="shared" si="117"/>
        <v>0</v>
      </c>
      <c r="X80" s="20">
        <f t="shared" si="117"/>
        <v>0</v>
      </c>
      <c r="Y80" s="20">
        <f t="shared" si="117"/>
        <v>0</v>
      </c>
      <c r="Z80" s="20">
        <f t="shared" si="117"/>
        <v>262</v>
      </c>
      <c r="AA80" s="20">
        <f t="shared" si="117"/>
        <v>210</v>
      </c>
      <c r="AB80" s="20">
        <f>SUM(AB68:AB79)</f>
        <v>76110.2</v>
      </c>
      <c r="AC80" s="20">
        <f t="shared" ref="AC80:AN80" si="118">SUM(AC68:AC79)</f>
        <v>300</v>
      </c>
      <c r="AD80" s="20">
        <f t="shared" si="118"/>
        <v>0</v>
      </c>
      <c r="AE80" s="20">
        <f t="shared" si="118"/>
        <v>0</v>
      </c>
      <c r="AF80" s="20">
        <f t="shared" si="118"/>
        <v>0</v>
      </c>
      <c r="AG80" s="20">
        <f t="shared" si="118"/>
        <v>0</v>
      </c>
      <c r="AH80" s="20">
        <f t="shared" si="118"/>
        <v>0</v>
      </c>
      <c r="AI80" s="20">
        <f t="shared" si="118"/>
        <v>5100</v>
      </c>
      <c r="AJ80" s="20">
        <f t="shared" si="118"/>
        <v>0</v>
      </c>
      <c r="AK80" s="20">
        <f t="shared" si="118"/>
        <v>0</v>
      </c>
      <c r="AL80" s="20">
        <f t="shared" si="118"/>
        <v>42690</v>
      </c>
      <c r="AM80" s="20">
        <f t="shared" si="118"/>
        <v>0</v>
      </c>
      <c r="AN80" s="20">
        <f t="shared" si="118"/>
        <v>7927</v>
      </c>
      <c r="AO80" s="20">
        <f>SUM(AO68:AO79)</f>
        <v>56017</v>
      </c>
      <c r="AP80" s="20">
        <f t="shared" ref="AP80:BA80" si="119">SUM(AP68:AP79)</f>
        <v>26592</v>
      </c>
      <c r="AQ80" s="20">
        <f t="shared" si="119"/>
        <v>35826</v>
      </c>
      <c r="AR80" s="20">
        <f t="shared" si="119"/>
        <v>14500</v>
      </c>
      <c r="AS80" s="20">
        <f t="shared" si="119"/>
        <v>988</v>
      </c>
      <c r="AT80" s="20">
        <f t="shared" si="119"/>
        <v>7943</v>
      </c>
      <c r="AU80" s="20">
        <f t="shared" si="119"/>
        <v>4363</v>
      </c>
      <c r="AV80" s="20">
        <f t="shared" si="119"/>
        <v>16089.1</v>
      </c>
      <c r="AW80" s="20">
        <f t="shared" si="119"/>
        <v>25746.799999999999</v>
      </c>
      <c r="AX80" s="20">
        <f t="shared" si="119"/>
        <v>12842.5</v>
      </c>
      <c r="AY80" s="20">
        <f t="shared" si="119"/>
        <v>67637.8</v>
      </c>
      <c r="AZ80" s="20">
        <f t="shared" si="119"/>
        <v>26030.799999999999</v>
      </c>
      <c r="BA80" s="20">
        <f t="shared" si="119"/>
        <v>8818.65</v>
      </c>
      <c r="BB80" s="20">
        <f>SUM(BB68:BB79)</f>
        <v>247377.65</v>
      </c>
      <c r="BC80" s="20">
        <f t="shared" ref="BC80:BN80" si="120">SUM(BC68:BC79)</f>
        <v>8969.7000000000007</v>
      </c>
      <c r="BD80" s="20">
        <f t="shared" si="120"/>
        <v>11454.8</v>
      </c>
      <c r="BE80" s="20">
        <f t="shared" si="120"/>
        <v>3465.8</v>
      </c>
      <c r="BF80" s="20">
        <f t="shared" si="120"/>
        <v>26631.29</v>
      </c>
      <c r="BG80" s="20">
        <f t="shared" si="120"/>
        <v>9354.7000000000007</v>
      </c>
      <c r="BH80" s="20">
        <f t="shared" si="120"/>
        <v>5.7</v>
      </c>
      <c r="BI80" s="20">
        <f t="shared" si="120"/>
        <v>0</v>
      </c>
      <c r="BJ80" s="20">
        <f t="shared" si="120"/>
        <v>0</v>
      </c>
      <c r="BK80" s="20">
        <f t="shared" si="120"/>
        <v>10</v>
      </c>
      <c r="BL80" s="20">
        <f t="shared" si="120"/>
        <v>135</v>
      </c>
      <c r="BM80" s="20">
        <f t="shared" si="120"/>
        <v>0</v>
      </c>
      <c r="BN80" s="20">
        <f t="shared" si="120"/>
        <v>0</v>
      </c>
      <c r="BO80" s="20">
        <f>SUM(BO68:BO79)</f>
        <v>60026.990000000005</v>
      </c>
      <c r="BP80" s="20">
        <f t="shared" ref="BP80:CA80" si="121">SUM(BP68:BP79)</f>
        <v>0</v>
      </c>
      <c r="BQ80" s="20">
        <f t="shared" si="121"/>
        <v>0</v>
      </c>
      <c r="BR80" s="20">
        <f t="shared" si="121"/>
        <v>34</v>
      </c>
      <c r="BS80" s="20">
        <f t="shared" si="121"/>
        <v>0</v>
      </c>
      <c r="BT80" s="20">
        <f t="shared" si="121"/>
        <v>0</v>
      </c>
      <c r="BU80" s="20">
        <f t="shared" si="121"/>
        <v>0</v>
      </c>
      <c r="BV80" s="20">
        <f t="shared" si="121"/>
        <v>0</v>
      </c>
      <c r="BW80" s="20">
        <f t="shared" si="121"/>
        <v>820</v>
      </c>
      <c r="BX80" s="20">
        <f t="shared" si="121"/>
        <v>0</v>
      </c>
      <c r="BY80" s="20">
        <f t="shared" si="121"/>
        <v>0</v>
      </c>
      <c r="BZ80" s="20">
        <f t="shared" si="121"/>
        <v>1465</v>
      </c>
      <c r="CA80" s="20">
        <f t="shared" si="121"/>
        <v>751</v>
      </c>
      <c r="CB80" s="20">
        <f>SUM(CB68:CB79)</f>
        <v>3070</v>
      </c>
      <c r="CC80" s="20">
        <f t="shared" ref="CC80:CN80" si="122">SUM(CC68:CC79)</f>
        <v>0</v>
      </c>
      <c r="CD80" s="20">
        <f t="shared" si="122"/>
        <v>0</v>
      </c>
      <c r="CE80" s="20">
        <f t="shared" si="122"/>
        <v>1100</v>
      </c>
      <c r="CF80" s="20">
        <f t="shared" si="122"/>
        <v>0</v>
      </c>
      <c r="CG80" s="20">
        <f t="shared" si="122"/>
        <v>0</v>
      </c>
      <c r="CH80" s="20">
        <f t="shared" si="122"/>
        <v>18456.900000000001</v>
      </c>
      <c r="CI80" s="20">
        <f t="shared" si="122"/>
        <v>0</v>
      </c>
      <c r="CJ80" s="20">
        <f t="shared" si="122"/>
        <v>1913</v>
      </c>
      <c r="CK80" s="20">
        <f t="shared" si="122"/>
        <v>11728.3</v>
      </c>
      <c r="CL80" s="20">
        <f t="shared" si="122"/>
        <v>11931.029999999999</v>
      </c>
      <c r="CM80" s="20">
        <f t="shared" si="122"/>
        <v>9378.4</v>
      </c>
      <c r="CN80" s="20">
        <f t="shared" si="122"/>
        <v>4221.5</v>
      </c>
      <c r="CO80" s="20">
        <f>SUM(CO68:CO79)</f>
        <v>58729.13</v>
      </c>
      <c r="CP80" s="20">
        <f t="shared" ref="CP80:DA80" si="123">SUM(CP68:CP79)</f>
        <v>666.59999999999991</v>
      </c>
      <c r="CQ80" s="20">
        <f t="shared" si="123"/>
        <v>659.2</v>
      </c>
      <c r="CR80" s="20">
        <f t="shared" si="123"/>
        <v>4231.3999999999996</v>
      </c>
      <c r="CS80" s="20">
        <f t="shared" si="123"/>
        <v>5310</v>
      </c>
      <c r="CT80" s="20">
        <f t="shared" si="123"/>
        <v>4289.2000000000007</v>
      </c>
      <c r="CU80" s="20">
        <f t="shared" si="123"/>
        <v>3790.8999999999996</v>
      </c>
      <c r="CV80" s="20">
        <f t="shared" si="123"/>
        <v>3459.6</v>
      </c>
      <c r="CW80" s="20">
        <f t="shared" si="123"/>
        <v>4121.7</v>
      </c>
      <c r="CX80" s="20">
        <f t="shared" si="123"/>
        <v>4393</v>
      </c>
      <c r="CY80" s="20">
        <f t="shared" si="123"/>
        <v>4489.6000000000004</v>
      </c>
      <c r="CZ80" s="20">
        <f t="shared" si="123"/>
        <v>5981.6000000000022</v>
      </c>
      <c r="DA80" s="20">
        <f t="shared" si="123"/>
        <v>2544.5</v>
      </c>
      <c r="DB80" s="20">
        <f>SUM(DB68:DB79)</f>
        <v>43937.3</v>
      </c>
      <c r="DC80" s="20">
        <f t="shared" ref="DC80:DN80" si="124">SUM(DC68:DC79)</f>
        <v>1889.6</v>
      </c>
      <c r="DD80" s="20">
        <f t="shared" si="124"/>
        <v>3312.5</v>
      </c>
      <c r="DE80" s="20">
        <f t="shared" si="124"/>
        <v>4047</v>
      </c>
      <c r="DF80" s="20">
        <f t="shared" si="124"/>
        <v>3338.7</v>
      </c>
      <c r="DG80" s="20">
        <f t="shared" si="124"/>
        <v>3260.1</v>
      </c>
      <c r="DH80" s="20">
        <f t="shared" si="124"/>
        <v>3635.8999999999996</v>
      </c>
      <c r="DI80" s="20">
        <f t="shared" si="124"/>
        <v>6800.2</v>
      </c>
      <c r="DJ80" s="20">
        <f t="shared" si="124"/>
        <v>3027.4</v>
      </c>
      <c r="DK80" s="20">
        <f t="shared" si="124"/>
        <v>3358.8</v>
      </c>
      <c r="DL80" s="20">
        <f t="shared" si="124"/>
        <v>6183.6</v>
      </c>
      <c r="DM80" s="20">
        <f t="shared" si="124"/>
        <v>4532.6000000000004</v>
      </c>
      <c r="DN80" s="20">
        <f t="shared" si="124"/>
        <v>4752.8999999999996</v>
      </c>
      <c r="DO80" s="20">
        <f>SUM(DO68:DO79)</f>
        <v>48139.3</v>
      </c>
      <c r="DP80" s="20">
        <f t="shared" ref="DP80:FB80" si="125">SUM(DP68:DP79)</f>
        <v>2643.7999999999997</v>
      </c>
      <c r="DQ80" s="20">
        <f t="shared" si="125"/>
        <v>2576.4</v>
      </c>
      <c r="DR80" s="20">
        <f t="shared" si="125"/>
        <v>3874.2000000000003</v>
      </c>
      <c r="DS80" s="20">
        <f t="shared" si="125"/>
        <v>5660.5999999999995</v>
      </c>
      <c r="DT80" s="20">
        <f t="shared" si="125"/>
        <v>3821.0000000000005</v>
      </c>
      <c r="DU80" s="20">
        <f t="shared" si="125"/>
        <v>4761.2000000000007</v>
      </c>
      <c r="DV80" s="20">
        <f t="shared" si="125"/>
        <v>5836.2000000000007</v>
      </c>
      <c r="DW80" s="20">
        <f t="shared" si="125"/>
        <v>4727.3999999999996</v>
      </c>
      <c r="DX80" s="20">
        <f t="shared" si="125"/>
        <v>14509.4</v>
      </c>
      <c r="DY80" s="20">
        <f t="shared" si="125"/>
        <v>0</v>
      </c>
      <c r="DZ80" s="20">
        <f t="shared" si="125"/>
        <v>0</v>
      </c>
      <c r="EA80" s="20">
        <f t="shared" si="125"/>
        <v>0</v>
      </c>
      <c r="EB80" s="20">
        <f t="shared" si="125"/>
        <v>48410.200000000004</v>
      </c>
      <c r="EC80" s="20">
        <f t="shared" si="125"/>
        <v>0</v>
      </c>
      <c r="ED80" s="20">
        <f t="shared" si="125"/>
        <v>0</v>
      </c>
      <c r="EE80" s="20">
        <f t="shared" si="125"/>
        <v>0</v>
      </c>
      <c r="EF80" s="20">
        <f t="shared" si="125"/>
        <v>0</v>
      </c>
      <c r="EG80" s="20">
        <f t="shared" si="125"/>
        <v>0</v>
      </c>
      <c r="EH80" s="20">
        <f t="shared" si="125"/>
        <v>0</v>
      </c>
      <c r="EI80" s="20">
        <f t="shared" si="125"/>
        <v>0</v>
      </c>
      <c r="EJ80" s="20">
        <f t="shared" si="125"/>
        <v>0</v>
      </c>
      <c r="EK80" s="20">
        <f t="shared" si="125"/>
        <v>0</v>
      </c>
      <c r="EL80" s="20">
        <f t="shared" si="125"/>
        <v>0</v>
      </c>
      <c r="EM80" s="20">
        <f t="shared" si="125"/>
        <v>0</v>
      </c>
      <c r="EN80" s="20">
        <f t="shared" si="125"/>
        <v>0</v>
      </c>
      <c r="EO80" s="20">
        <f t="shared" si="125"/>
        <v>0</v>
      </c>
      <c r="EP80" s="20">
        <f t="shared" si="125"/>
        <v>0</v>
      </c>
      <c r="EQ80" s="20">
        <f t="shared" si="125"/>
        <v>0</v>
      </c>
      <c r="ER80" s="20">
        <f t="shared" si="125"/>
        <v>86188</v>
      </c>
      <c r="ES80" s="20">
        <f t="shared" si="125"/>
        <v>0</v>
      </c>
      <c r="ET80" s="20">
        <f t="shared" si="125"/>
        <v>0</v>
      </c>
      <c r="EU80" s="20">
        <f t="shared" si="125"/>
        <v>3260</v>
      </c>
      <c r="EV80" s="20">
        <f t="shared" si="125"/>
        <v>37944</v>
      </c>
      <c r="EW80" s="20">
        <f t="shared" si="125"/>
        <v>0</v>
      </c>
      <c r="EX80" s="20">
        <f t="shared" si="125"/>
        <v>0</v>
      </c>
      <c r="EY80" s="20">
        <f t="shared" si="125"/>
        <v>0</v>
      </c>
      <c r="EZ80" s="20">
        <f t="shared" si="125"/>
        <v>12600</v>
      </c>
      <c r="FA80" s="20">
        <f t="shared" si="125"/>
        <v>14700</v>
      </c>
      <c r="FB80" s="20">
        <f t="shared" si="125"/>
        <v>154692</v>
      </c>
      <c r="FC80" s="20">
        <f t="shared" ref="FC80:FL80" si="126">SUM(FC68:FC79)</f>
        <v>0</v>
      </c>
      <c r="FD80" s="20">
        <f t="shared" si="126"/>
        <v>0</v>
      </c>
      <c r="FE80" s="20">
        <f t="shared" si="126"/>
        <v>0</v>
      </c>
      <c r="FF80" s="20">
        <f t="shared" si="126"/>
        <v>0</v>
      </c>
      <c r="FG80" s="20">
        <f t="shared" si="126"/>
        <v>0</v>
      </c>
      <c r="FH80" s="20">
        <f t="shared" si="126"/>
        <v>0</v>
      </c>
      <c r="FI80" s="20">
        <f t="shared" si="126"/>
        <v>0</v>
      </c>
      <c r="FJ80" s="20">
        <f t="shared" si="126"/>
        <v>0</v>
      </c>
      <c r="FK80" s="20">
        <f t="shared" si="126"/>
        <v>0</v>
      </c>
      <c r="FL80" s="20">
        <f t="shared" si="126"/>
        <v>0</v>
      </c>
      <c r="FM80" s="20">
        <f t="shared" ref="FM80:FY80" si="127">SUM(FM68:FM79)</f>
        <v>0</v>
      </c>
      <c r="FN80" s="20">
        <f t="shared" si="127"/>
        <v>0</v>
      </c>
      <c r="FO80" s="20">
        <f t="shared" si="127"/>
        <v>0</v>
      </c>
      <c r="FP80" s="20">
        <f t="shared" si="127"/>
        <v>14544</v>
      </c>
      <c r="FQ80" s="20">
        <f t="shared" si="127"/>
        <v>0</v>
      </c>
      <c r="FR80" s="20">
        <f t="shared" si="127"/>
        <v>1476</v>
      </c>
      <c r="FS80" s="20">
        <f t="shared" si="127"/>
        <v>0</v>
      </c>
      <c r="FT80" s="20">
        <f t="shared" si="127"/>
        <v>0</v>
      </c>
      <c r="FU80" s="20">
        <f t="shared" si="127"/>
        <v>371</v>
      </c>
      <c r="FV80" s="20">
        <f t="shared" si="127"/>
        <v>18098</v>
      </c>
      <c r="FW80" s="20">
        <f t="shared" si="127"/>
        <v>1848.5</v>
      </c>
      <c r="FX80" s="20">
        <f t="shared" si="127"/>
        <v>20087</v>
      </c>
      <c r="FY80" s="20">
        <f t="shared" si="127"/>
        <v>18900</v>
      </c>
      <c r="FZ80" s="20">
        <f t="shared" ref="FZ80:HA80" si="128">SUM(FZ68:FZ79)</f>
        <v>35056.92</v>
      </c>
      <c r="GA80" s="20">
        <f t="shared" si="128"/>
        <v>21891</v>
      </c>
      <c r="GB80" s="20">
        <f t="shared" si="128"/>
        <v>132272.41999999998</v>
      </c>
      <c r="GC80" s="20">
        <f t="shared" si="128"/>
        <v>3043</v>
      </c>
      <c r="GD80" s="20">
        <f t="shared" si="128"/>
        <v>1885</v>
      </c>
      <c r="GE80" s="20">
        <f t="shared" si="128"/>
        <v>6645</v>
      </c>
      <c r="GF80" s="20">
        <f t="shared" si="128"/>
        <v>663.3</v>
      </c>
      <c r="GG80" s="20">
        <f t="shared" si="128"/>
        <v>2071</v>
      </c>
      <c r="GH80" s="20">
        <f t="shared" si="128"/>
        <v>3091</v>
      </c>
      <c r="GI80" s="20">
        <f t="shared" si="128"/>
        <v>11392</v>
      </c>
      <c r="GJ80" s="20">
        <f t="shared" si="128"/>
        <v>4029</v>
      </c>
      <c r="GK80" s="20">
        <f t="shared" si="128"/>
        <v>5579</v>
      </c>
      <c r="GL80" s="20">
        <f t="shared" si="128"/>
        <v>801</v>
      </c>
      <c r="GM80" s="20">
        <f t="shared" si="128"/>
        <v>1640</v>
      </c>
      <c r="GN80" s="20">
        <f t="shared" si="128"/>
        <v>2028</v>
      </c>
      <c r="GO80" s="20">
        <f t="shared" si="105"/>
        <v>42867.3</v>
      </c>
      <c r="GP80" s="20">
        <f t="shared" si="128"/>
        <v>719</v>
      </c>
      <c r="GQ80" s="20">
        <f t="shared" si="128"/>
        <v>2844</v>
      </c>
      <c r="GR80" s="20">
        <f t="shared" si="128"/>
        <v>3089</v>
      </c>
      <c r="GS80" s="20">
        <f t="shared" si="128"/>
        <v>4655</v>
      </c>
      <c r="GT80" s="20">
        <f t="shared" si="128"/>
        <v>4097</v>
      </c>
      <c r="GU80" s="20">
        <f t="shared" si="128"/>
        <v>2885</v>
      </c>
      <c r="GV80" s="20">
        <f t="shared" si="128"/>
        <v>1087</v>
      </c>
      <c r="GW80" s="20">
        <f t="shared" si="128"/>
        <v>974</v>
      </c>
      <c r="GX80" s="20">
        <f t="shared" si="128"/>
        <v>986</v>
      </c>
      <c r="GY80" s="20">
        <f t="shared" si="128"/>
        <v>866</v>
      </c>
      <c r="GZ80" s="20">
        <f t="shared" si="128"/>
        <v>1274</v>
      </c>
      <c r="HA80" s="20">
        <f t="shared" si="128"/>
        <v>2744</v>
      </c>
      <c r="HB80" s="20">
        <f>SUM(GP80:HA80)</f>
        <v>26220</v>
      </c>
      <c r="HC80" s="20">
        <f t="shared" ref="HC80:HN80" si="129">SUM(HC68:HC79)</f>
        <v>1801</v>
      </c>
      <c r="HD80" s="20">
        <f t="shared" si="129"/>
        <v>430</v>
      </c>
      <c r="HE80" s="20">
        <f t="shared" si="129"/>
        <v>487</v>
      </c>
      <c r="HF80" s="20">
        <f t="shared" si="129"/>
        <v>2322</v>
      </c>
      <c r="HG80" s="20">
        <f t="shared" si="129"/>
        <v>1540</v>
      </c>
      <c r="HH80" s="20">
        <f t="shared" si="129"/>
        <v>1170</v>
      </c>
      <c r="HI80" s="20">
        <f t="shared" si="129"/>
        <v>748</v>
      </c>
      <c r="HJ80" s="20">
        <f t="shared" si="129"/>
        <v>1005</v>
      </c>
      <c r="HK80" s="20">
        <f t="shared" si="129"/>
        <v>1014</v>
      </c>
      <c r="HL80" s="20">
        <f t="shared" si="129"/>
        <v>488</v>
      </c>
      <c r="HM80" s="20">
        <f t="shared" si="129"/>
        <v>0</v>
      </c>
      <c r="HN80" s="20">
        <f t="shared" si="129"/>
        <v>0</v>
      </c>
      <c r="HO80" s="20">
        <f t="shared" si="106"/>
        <v>11005</v>
      </c>
      <c r="HP80" s="20">
        <f t="shared" ref="HP80:IA80" si="130">SUM(HP68:HP79)</f>
        <v>0</v>
      </c>
      <c r="HQ80" s="20">
        <f t="shared" si="130"/>
        <v>0</v>
      </c>
      <c r="HR80" s="20">
        <f t="shared" si="130"/>
        <v>0</v>
      </c>
      <c r="HS80" s="20">
        <f t="shared" si="130"/>
        <v>511</v>
      </c>
      <c r="HT80" s="20">
        <f t="shared" si="130"/>
        <v>4500</v>
      </c>
      <c r="HU80" s="20">
        <f t="shared" si="130"/>
        <v>717</v>
      </c>
      <c r="HV80" s="20">
        <f t="shared" si="130"/>
        <v>1966</v>
      </c>
      <c r="HW80" s="20">
        <f t="shared" si="130"/>
        <v>612</v>
      </c>
      <c r="HX80" s="20">
        <f t="shared" si="130"/>
        <v>0</v>
      </c>
      <c r="HY80" s="20">
        <f t="shared" si="130"/>
        <v>0</v>
      </c>
      <c r="HZ80" s="20">
        <f t="shared" si="130"/>
        <v>0</v>
      </c>
      <c r="IA80" s="20">
        <f t="shared" si="130"/>
        <v>0</v>
      </c>
      <c r="IB80" s="20">
        <f t="shared" si="115"/>
        <v>8306</v>
      </c>
    </row>
    <row r="81" spans="1:236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1">+FC80/1000</f>
        <v>0</v>
      </c>
      <c r="FD81" s="29">
        <f t="shared" si="131"/>
        <v>0</v>
      </c>
      <c r="FE81" s="29">
        <f t="shared" si="131"/>
        <v>0</v>
      </c>
      <c r="FF81" s="29">
        <f t="shared" si="131"/>
        <v>0</v>
      </c>
      <c r="FG81" s="29">
        <f t="shared" si="131"/>
        <v>0</v>
      </c>
      <c r="FH81" s="29">
        <f t="shared" si="131"/>
        <v>0</v>
      </c>
      <c r="FI81" s="29">
        <f t="shared" si="131"/>
        <v>0</v>
      </c>
      <c r="FJ81" s="29">
        <f t="shared" si="131"/>
        <v>0</v>
      </c>
      <c r="FK81" s="29">
        <f t="shared" si="131"/>
        <v>0</v>
      </c>
      <c r="FL81" s="29">
        <f t="shared" si="131"/>
        <v>0</v>
      </c>
      <c r="FP81" s="29">
        <f t="shared" ref="FP81:FY81" si="132">+FP80/1000</f>
        <v>14.544</v>
      </c>
      <c r="FQ81" s="29">
        <f t="shared" si="132"/>
        <v>0</v>
      </c>
      <c r="FR81" s="29">
        <f t="shared" si="132"/>
        <v>1.476</v>
      </c>
      <c r="FS81" s="29">
        <f t="shared" si="132"/>
        <v>0</v>
      </c>
      <c r="FT81" s="29">
        <f t="shared" si="132"/>
        <v>0</v>
      </c>
      <c r="FU81" s="29">
        <f t="shared" si="132"/>
        <v>0.371</v>
      </c>
      <c r="FV81" s="29">
        <f t="shared" si="132"/>
        <v>18.097999999999999</v>
      </c>
      <c r="FW81" s="29">
        <f t="shared" si="132"/>
        <v>1.8485</v>
      </c>
      <c r="FX81" s="29">
        <f t="shared" si="132"/>
        <v>20.087</v>
      </c>
      <c r="FY81" s="29">
        <f t="shared" si="132"/>
        <v>18.899999999999999</v>
      </c>
      <c r="HE81" s="29">
        <f>HE80*0.001</f>
        <v>0.48699999999999999</v>
      </c>
    </row>
    <row r="82" spans="1:236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5" customHeight="1">
      <c r="A83" s="15" t="s">
        <v>89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5" customHeight="1">
      <c r="A85" s="15" t="s">
        <v>116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5" customHeight="1">
      <c r="A87" s="75" t="s">
        <v>45</v>
      </c>
      <c r="B87" s="22"/>
      <c r="C87" s="74">
        <v>2006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2" t="s">
        <v>51</v>
      </c>
      <c r="P87" s="74">
        <v>2007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2" t="s">
        <v>52</v>
      </c>
      <c r="AC87" s="74">
        <v>2008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2" t="s">
        <v>53</v>
      </c>
      <c r="AP87" s="74">
        <v>2009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2" t="s">
        <v>54</v>
      </c>
      <c r="BC87" s="74">
        <v>2010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2" t="s">
        <v>55</v>
      </c>
      <c r="BP87" s="74">
        <v>2011</v>
      </c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2" t="s">
        <v>56</v>
      </c>
      <c r="CC87" s="74">
        <v>2012</v>
      </c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2" t="s">
        <v>57</v>
      </c>
      <c r="CP87" s="74">
        <v>2013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2" t="s">
        <v>58</v>
      </c>
      <c r="DC87" s="74">
        <v>2014</v>
      </c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2" t="s">
        <v>59</v>
      </c>
      <c r="DP87" s="74">
        <v>2015</v>
      </c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2" t="s">
        <v>60</v>
      </c>
      <c r="EC87" s="74">
        <v>2016</v>
      </c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2" t="s">
        <v>61</v>
      </c>
      <c r="EP87" s="74">
        <v>2017</v>
      </c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2" t="s">
        <v>62</v>
      </c>
      <c r="FC87" s="74">
        <v>2018</v>
      </c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2" t="s">
        <v>63</v>
      </c>
      <c r="FP87" s="74">
        <v>2019</v>
      </c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2" t="s">
        <v>64</v>
      </c>
      <c r="GC87" s="74">
        <v>2020</v>
      </c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7" t="s">
        <v>65</v>
      </c>
      <c r="GP87" s="74">
        <v>2021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7" t="s">
        <v>66</v>
      </c>
      <c r="HC87" s="74">
        <v>2022</v>
      </c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7" t="s">
        <v>67</v>
      </c>
      <c r="HP87" s="74">
        <v>2023</v>
      </c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7" t="s">
        <v>68</v>
      </c>
    </row>
    <row r="88" spans="1:236" ht="15.95" customHeight="1">
      <c r="A88" s="76"/>
      <c r="B88" s="23"/>
      <c r="C88" s="16" t="s">
        <v>69</v>
      </c>
      <c r="D88" s="16" t="s">
        <v>70</v>
      </c>
      <c r="E88" s="16" t="s">
        <v>71</v>
      </c>
      <c r="F88" s="16" t="s">
        <v>72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  <c r="N88" s="16" t="s">
        <v>80</v>
      </c>
      <c r="O88" s="73"/>
      <c r="P88" s="16" t="s">
        <v>69</v>
      </c>
      <c r="Q88" s="16" t="s">
        <v>70</v>
      </c>
      <c r="R88" s="16" t="s">
        <v>71</v>
      </c>
      <c r="S88" s="16" t="s">
        <v>72</v>
      </c>
      <c r="T88" s="16" t="s">
        <v>73</v>
      </c>
      <c r="U88" s="16" t="s">
        <v>74</v>
      </c>
      <c r="V88" s="16" t="s">
        <v>75</v>
      </c>
      <c r="W88" s="16" t="s">
        <v>76</v>
      </c>
      <c r="X88" s="16" t="s">
        <v>77</v>
      </c>
      <c r="Y88" s="16" t="s">
        <v>78</v>
      </c>
      <c r="Z88" s="16" t="s">
        <v>79</v>
      </c>
      <c r="AA88" s="16" t="s">
        <v>80</v>
      </c>
      <c r="AB88" s="73"/>
      <c r="AC88" s="16" t="s">
        <v>69</v>
      </c>
      <c r="AD88" s="16" t="s">
        <v>70</v>
      </c>
      <c r="AE88" s="16" t="s">
        <v>71</v>
      </c>
      <c r="AF88" s="16" t="s">
        <v>72</v>
      </c>
      <c r="AG88" s="16" t="s">
        <v>73</v>
      </c>
      <c r="AH88" s="16" t="s">
        <v>74</v>
      </c>
      <c r="AI88" s="16" t="s">
        <v>75</v>
      </c>
      <c r="AJ88" s="16" t="s">
        <v>76</v>
      </c>
      <c r="AK88" s="16" t="s">
        <v>77</v>
      </c>
      <c r="AL88" s="16" t="s">
        <v>78</v>
      </c>
      <c r="AM88" s="16" t="s">
        <v>79</v>
      </c>
      <c r="AN88" s="16" t="s">
        <v>80</v>
      </c>
      <c r="AO88" s="73"/>
      <c r="AP88" s="16" t="s">
        <v>69</v>
      </c>
      <c r="AQ88" s="16" t="s">
        <v>70</v>
      </c>
      <c r="AR88" s="16" t="s">
        <v>71</v>
      </c>
      <c r="AS88" s="16" t="s">
        <v>72</v>
      </c>
      <c r="AT88" s="16" t="s">
        <v>73</v>
      </c>
      <c r="AU88" s="16" t="s">
        <v>74</v>
      </c>
      <c r="AV88" s="16" t="s">
        <v>75</v>
      </c>
      <c r="AW88" s="16" t="s">
        <v>76</v>
      </c>
      <c r="AX88" s="16" t="s">
        <v>77</v>
      </c>
      <c r="AY88" s="16" t="s">
        <v>78</v>
      </c>
      <c r="AZ88" s="16" t="s">
        <v>79</v>
      </c>
      <c r="BA88" s="16" t="s">
        <v>80</v>
      </c>
      <c r="BB88" s="73"/>
      <c r="BC88" s="16" t="s">
        <v>69</v>
      </c>
      <c r="BD88" s="16" t="s">
        <v>70</v>
      </c>
      <c r="BE88" s="16" t="s">
        <v>71</v>
      </c>
      <c r="BF88" s="16" t="s">
        <v>72</v>
      </c>
      <c r="BG88" s="16" t="s">
        <v>73</v>
      </c>
      <c r="BH88" s="16" t="s">
        <v>74</v>
      </c>
      <c r="BI88" s="16" t="s">
        <v>75</v>
      </c>
      <c r="BJ88" s="16" t="s">
        <v>76</v>
      </c>
      <c r="BK88" s="16" t="s">
        <v>77</v>
      </c>
      <c r="BL88" s="16" t="s">
        <v>78</v>
      </c>
      <c r="BM88" s="16" t="s">
        <v>79</v>
      </c>
      <c r="BN88" s="16" t="s">
        <v>80</v>
      </c>
      <c r="BO88" s="73"/>
      <c r="BP88" s="16" t="s">
        <v>69</v>
      </c>
      <c r="BQ88" s="16" t="s">
        <v>70</v>
      </c>
      <c r="BR88" s="16" t="s">
        <v>71</v>
      </c>
      <c r="BS88" s="16" t="s">
        <v>72</v>
      </c>
      <c r="BT88" s="16" t="s">
        <v>73</v>
      </c>
      <c r="BU88" s="16" t="s">
        <v>74</v>
      </c>
      <c r="BV88" s="16" t="s">
        <v>75</v>
      </c>
      <c r="BW88" s="16" t="s">
        <v>76</v>
      </c>
      <c r="BX88" s="16" t="s">
        <v>77</v>
      </c>
      <c r="BY88" s="16" t="s">
        <v>78</v>
      </c>
      <c r="BZ88" s="16" t="s">
        <v>79</v>
      </c>
      <c r="CA88" s="16" t="s">
        <v>80</v>
      </c>
      <c r="CB88" s="73"/>
      <c r="CC88" s="16" t="s">
        <v>69</v>
      </c>
      <c r="CD88" s="16" t="s">
        <v>70</v>
      </c>
      <c r="CE88" s="16" t="s">
        <v>71</v>
      </c>
      <c r="CF88" s="16" t="s">
        <v>72</v>
      </c>
      <c r="CG88" s="16" t="s">
        <v>73</v>
      </c>
      <c r="CH88" s="16" t="s">
        <v>74</v>
      </c>
      <c r="CI88" s="16" t="s">
        <v>75</v>
      </c>
      <c r="CJ88" s="16" t="s">
        <v>76</v>
      </c>
      <c r="CK88" s="16" t="s">
        <v>77</v>
      </c>
      <c r="CL88" s="16" t="s">
        <v>78</v>
      </c>
      <c r="CM88" s="16" t="s">
        <v>79</v>
      </c>
      <c r="CN88" s="16" t="s">
        <v>80</v>
      </c>
      <c r="CO88" s="73"/>
      <c r="CP88" s="16" t="s">
        <v>69</v>
      </c>
      <c r="CQ88" s="16" t="s">
        <v>70</v>
      </c>
      <c r="CR88" s="16" t="s">
        <v>71</v>
      </c>
      <c r="CS88" s="16" t="s">
        <v>72</v>
      </c>
      <c r="CT88" s="16" t="s">
        <v>73</v>
      </c>
      <c r="CU88" s="16" t="s">
        <v>74</v>
      </c>
      <c r="CV88" s="16" t="s">
        <v>75</v>
      </c>
      <c r="CW88" s="16" t="s">
        <v>76</v>
      </c>
      <c r="CX88" s="16" t="s">
        <v>77</v>
      </c>
      <c r="CY88" s="16" t="s">
        <v>78</v>
      </c>
      <c r="CZ88" s="16" t="s">
        <v>79</v>
      </c>
      <c r="DA88" s="16" t="s">
        <v>80</v>
      </c>
      <c r="DB88" s="73"/>
      <c r="DC88" s="16" t="s">
        <v>69</v>
      </c>
      <c r="DD88" s="16" t="s">
        <v>70</v>
      </c>
      <c r="DE88" s="16" t="s">
        <v>71</v>
      </c>
      <c r="DF88" s="16" t="s">
        <v>72</v>
      </c>
      <c r="DG88" s="16" t="s">
        <v>73</v>
      </c>
      <c r="DH88" s="16" t="s">
        <v>74</v>
      </c>
      <c r="DI88" s="16" t="s">
        <v>75</v>
      </c>
      <c r="DJ88" s="16" t="s">
        <v>76</v>
      </c>
      <c r="DK88" s="16" t="s">
        <v>77</v>
      </c>
      <c r="DL88" s="16" t="s">
        <v>78</v>
      </c>
      <c r="DM88" s="16" t="s">
        <v>79</v>
      </c>
      <c r="DN88" s="16" t="s">
        <v>80</v>
      </c>
      <c r="DO88" s="73"/>
      <c r="DP88" s="16" t="s">
        <v>69</v>
      </c>
      <c r="DQ88" s="16" t="s">
        <v>70</v>
      </c>
      <c r="DR88" s="16" t="s">
        <v>71</v>
      </c>
      <c r="DS88" s="16" t="s">
        <v>72</v>
      </c>
      <c r="DT88" s="16" t="s">
        <v>73</v>
      </c>
      <c r="DU88" s="16" t="s">
        <v>74</v>
      </c>
      <c r="DV88" s="16" t="s">
        <v>75</v>
      </c>
      <c r="DW88" s="16" t="s">
        <v>76</v>
      </c>
      <c r="DX88" s="16" t="s">
        <v>77</v>
      </c>
      <c r="DY88" s="16" t="s">
        <v>78</v>
      </c>
      <c r="DZ88" s="16" t="s">
        <v>79</v>
      </c>
      <c r="EA88" s="16" t="s">
        <v>80</v>
      </c>
      <c r="EB88" s="73"/>
      <c r="EC88" s="16" t="s">
        <v>69</v>
      </c>
      <c r="ED88" s="16" t="s">
        <v>70</v>
      </c>
      <c r="EE88" s="16" t="s">
        <v>71</v>
      </c>
      <c r="EF88" s="16" t="s">
        <v>72</v>
      </c>
      <c r="EG88" s="16" t="s">
        <v>73</v>
      </c>
      <c r="EH88" s="16" t="s">
        <v>74</v>
      </c>
      <c r="EI88" s="16" t="s">
        <v>75</v>
      </c>
      <c r="EJ88" s="16" t="s">
        <v>76</v>
      </c>
      <c r="EK88" s="16" t="s">
        <v>77</v>
      </c>
      <c r="EL88" s="16" t="s">
        <v>78</v>
      </c>
      <c r="EM88" s="16" t="s">
        <v>79</v>
      </c>
      <c r="EN88" s="16" t="s">
        <v>80</v>
      </c>
      <c r="EO88" s="73"/>
      <c r="EP88" s="16" t="s">
        <v>69</v>
      </c>
      <c r="EQ88" s="16" t="s">
        <v>70</v>
      </c>
      <c r="ER88" s="16" t="s">
        <v>71</v>
      </c>
      <c r="ES88" s="16" t="s">
        <v>72</v>
      </c>
      <c r="ET88" s="16" t="s">
        <v>73</v>
      </c>
      <c r="EU88" s="16" t="s">
        <v>74</v>
      </c>
      <c r="EV88" s="16" t="s">
        <v>75</v>
      </c>
      <c r="EW88" s="16" t="s">
        <v>76</v>
      </c>
      <c r="EX88" s="16" t="s">
        <v>77</v>
      </c>
      <c r="EY88" s="16" t="s">
        <v>78</v>
      </c>
      <c r="EZ88" s="16" t="s">
        <v>79</v>
      </c>
      <c r="FA88" s="16" t="s">
        <v>80</v>
      </c>
      <c r="FB88" s="73"/>
      <c r="FC88" s="16" t="s">
        <v>69</v>
      </c>
      <c r="FD88" s="16" t="s">
        <v>70</v>
      </c>
      <c r="FE88" s="16" t="s">
        <v>71</v>
      </c>
      <c r="FF88" s="16" t="s">
        <v>72</v>
      </c>
      <c r="FG88" s="16" t="s">
        <v>73</v>
      </c>
      <c r="FH88" s="16" t="s">
        <v>74</v>
      </c>
      <c r="FI88" s="16" t="s">
        <v>75</v>
      </c>
      <c r="FJ88" s="16" t="s">
        <v>76</v>
      </c>
      <c r="FK88" s="16" t="s">
        <v>77</v>
      </c>
      <c r="FL88" s="16" t="s">
        <v>78</v>
      </c>
      <c r="FM88" s="16" t="s">
        <v>79</v>
      </c>
      <c r="FN88" s="16" t="s">
        <v>80</v>
      </c>
      <c r="FO88" s="73"/>
      <c r="FP88" s="16" t="s">
        <v>69</v>
      </c>
      <c r="FQ88" s="16" t="s">
        <v>70</v>
      </c>
      <c r="FR88" s="16" t="s">
        <v>71</v>
      </c>
      <c r="FS88" s="16" t="s">
        <v>72</v>
      </c>
      <c r="FT88" s="16" t="s">
        <v>73</v>
      </c>
      <c r="FU88" s="16" t="s">
        <v>74</v>
      </c>
      <c r="FV88" s="16" t="s">
        <v>75</v>
      </c>
      <c r="FW88" s="16" t="s">
        <v>76</v>
      </c>
      <c r="FX88" s="16" t="s">
        <v>77</v>
      </c>
      <c r="FY88" s="16" t="s">
        <v>78</v>
      </c>
      <c r="FZ88" s="16" t="s">
        <v>79</v>
      </c>
      <c r="GA88" s="16" t="s">
        <v>80</v>
      </c>
      <c r="GB88" s="73"/>
      <c r="GC88" s="16" t="s">
        <v>69</v>
      </c>
      <c r="GD88" s="16" t="s">
        <v>70</v>
      </c>
      <c r="GE88" s="16" t="s">
        <v>71</v>
      </c>
      <c r="GF88" s="16" t="s">
        <v>72</v>
      </c>
      <c r="GG88" s="16" t="s">
        <v>73</v>
      </c>
      <c r="GH88" s="16" t="s">
        <v>74</v>
      </c>
      <c r="GI88" s="16" t="s">
        <v>75</v>
      </c>
      <c r="GJ88" s="16" t="s">
        <v>76</v>
      </c>
      <c r="GK88" s="16" t="s">
        <v>77</v>
      </c>
      <c r="GL88" s="16" t="s">
        <v>78</v>
      </c>
      <c r="GM88" s="16" t="s">
        <v>79</v>
      </c>
      <c r="GN88" s="16" t="s">
        <v>80</v>
      </c>
      <c r="GO88" s="77"/>
      <c r="GP88" s="16" t="s">
        <v>69</v>
      </c>
      <c r="GQ88" s="16" t="s">
        <v>70</v>
      </c>
      <c r="GR88" s="16" t="s">
        <v>71</v>
      </c>
      <c r="GS88" s="16" t="s">
        <v>72</v>
      </c>
      <c r="GT88" s="16" t="s">
        <v>73</v>
      </c>
      <c r="GU88" s="16" t="s">
        <v>74</v>
      </c>
      <c r="GV88" s="16" t="s">
        <v>75</v>
      </c>
      <c r="GW88" s="16" t="s">
        <v>76</v>
      </c>
      <c r="GX88" s="16" t="s">
        <v>82</v>
      </c>
      <c r="GY88" s="16" t="s">
        <v>78</v>
      </c>
      <c r="GZ88" s="16" t="s">
        <v>79</v>
      </c>
      <c r="HA88" s="16" t="s">
        <v>80</v>
      </c>
      <c r="HB88" s="77"/>
      <c r="HC88" s="16" t="s">
        <v>69</v>
      </c>
      <c r="HD88" s="16" t="s">
        <v>70</v>
      </c>
      <c r="HE88" s="16" t="s">
        <v>71</v>
      </c>
      <c r="HF88" s="16" t="s">
        <v>72</v>
      </c>
      <c r="HG88" s="16" t="s">
        <v>73</v>
      </c>
      <c r="HH88" s="16" t="s">
        <v>74</v>
      </c>
      <c r="HI88" s="16" t="s">
        <v>75</v>
      </c>
      <c r="HJ88" s="16" t="s">
        <v>76</v>
      </c>
      <c r="HK88" s="16" t="s">
        <v>82</v>
      </c>
      <c r="HL88" s="16" t="s">
        <v>78</v>
      </c>
      <c r="HM88" s="16" t="s">
        <v>79</v>
      </c>
      <c r="HN88" s="16" t="s">
        <v>80</v>
      </c>
      <c r="HO88" s="77"/>
      <c r="HP88" s="16" t="s">
        <v>69</v>
      </c>
      <c r="HQ88" s="16" t="s">
        <v>70</v>
      </c>
      <c r="HR88" s="16" t="s">
        <v>71</v>
      </c>
      <c r="HS88" s="16" t="s">
        <v>72</v>
      </c>
      <c r="HT88" s="16" t="s">
        <v>73</v>
      </c>
      <c r="HU88" s="16" t="s">
        <v>74</v>
      </c>
      <c r="HV88" s="16" t="s">
        <v>75</v>
      </c>
      <c r="HW88" s="16" t="s">
        <v>76</v>
      </c>
      <c r="HX88" s="16" t="s">
        <v>82</v>
      </c>
      <c r="HY88" s="16" t="s">
        <v>78</v>
      </c>
      <c r="HZ88" s="16" t="s">
        <v>79</v>
      </c>
      <c r="IA88" s="16" t="s">
        <v>80</v>
      </c>
      <c r="IB88" s="77"/>
    </row>
    <row r="89" spans="1:236" ht="15.95" customHeight="1">
      <c r="A89" s="17" t="s">
        <v>100</v>
      </c>
      <c r="B89" s="17" t="s">
        <v>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3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4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5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6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7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8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39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0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 t="shared" ref="HO89:HO101" si="141"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>
        <v>396</v>
      </c>
      <c r="HU89" s="24">
        <v>404</v>
      </c>
      <c r="HV89" s="24">
        <v>410</v>
      </c>
      <c r="HW89" s="24">
        <v>486</v>
      </c>
      <c r="HX89" s="24"/>
      <c r="HY89" s="24"/>
      <c r="HZ89" s="24"/>
      <c r="IA89" s="24"/>
      <c r="IB89" s="25">
        <f>SUM(HP89:IA89)</f>
        <v>3126</v>
      </c>
    </row>
    <row r="90" spans="1:236" ht="15.95" customHeight="1">
      <c r="A90" s="17" t="s">
        <v>101</v>
      </c>
      <c r="B90" s="17" t="s">
        <v>7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3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4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5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6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7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8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39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0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si="141"/>
        <v>408</v>
      </c>
      <c r="HP90" s="24">
        <v>22</v>
      </c>
      <c r="HQ90" s="24">
        <v>26</v>
      </c>
      <c r="HR90" s="24">
        <v>32</v>
      </c>
      <c r="HS90" s="24">
        <v>34</v>
      </c>
      <c r="HT90" s="24">
        <v>36</v>
      </c>
      <c r="HU90" s="24">
        <v>38</v>
      </c>
      <c r="HV90" s="24">
        <v>48</v>
      </c>
      <c r="HW90" s="24">
        <v>72</v>
      </c>
      <c r="HX90" s="24"/>
      <c r="HY90" s="24"/>
      <c r="HZ90" s="24"/>
      <c r="IA90" s="24"/>
      <c r="IB90" s="25">
        <f t="shared" ref="IB90:IB100" si="150">SUM(HP90:IA90)</f>
        <v>308</v>
      </c>
    </row>
    <row r="91" spans="1:236" ht="15.95" customHeight="1">
      <c r="A91" s="17" t="s">
        <v>102</v>
      </c>
      <c r="B91" s="17" t="s">
        <v>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3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4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5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6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7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8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39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0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41"/>
        <v>76</v>
      </c>
      <c r="HP91" s="24">
        <v>10</v>
      </c>
      <c r="HQ91" s="24">
        <v>0</v>
      </c>
      <c r="HR91" s="24">
        <v>98</v>
      </c>
      <c r="HS91" s="24">
        <v>2</v>
      </c>
      <c r="HT91" s="24">
        <v>12</v>
      </c>
      <c r="HU91" s="24">
        <v>2</v>
      </c>
      <c r="HV91" s="24">
        <v>12</v>
      </c>
      <c r="HW91" s="24">
        <v>6</v>
      </c>
      <c r="HX91" s="24"/>
      <c r="HY91" s="24"/>
      <c r="HZ91" s="24"/>
      <c r="IA91" s="24"/>
      <c r="IB91" s="25">
        <f t="shared" si="150"/>
        <v>142</v>
      </c>
    </row>
    <row r="92" spans="1:236" ht="15.95" customHeight="1">
      <c r="A92" s="17" t="s">
        <v>103</v>
      </c>
      <c r="B92" s="17" t="s">
        <v>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3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4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5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6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7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8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39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0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41"/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>
        <v>938</v>
      </c>
      <c r="HU92" s="24">
        <v>962</v>
      </c>
      <c r="HV92" s="24">
        <v>911</v>
      </c>
      <c r="HW92" s="24">
        <v>1056</v>
      </c>
      <c r="HX92" s="24"/>
      <c r="HY92" s="24"/>
      <c r="HZ92" s="24"/>
      <c r="IA92" s="24"/>
      <c r="IB92" s="25">
        <f t="shared" si="150"/>
        <v>7604</v>
      </c>
    </row>
    <row r="93" spans="1:236" ht="15.95" customHeight="1">
      <c r="A93" s="17" t="s">
        <v>104</v>
      </c>
      <c r="B93" s="17" t="s">
        <v>12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3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4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5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6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7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8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39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0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41"/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>
        <v>1676</v>
      </c>
      <c r="HU93" s="24">
        <v>1706</v>
      </c>
      <c r="HV93" s="24">
        <v>1844</v>
      </c>
      <c r="HW93" s="24">
        <v>1727</v>
      </c>
      <c r="HX93" s="24"/>
      <c r="HY93" s="24"/>
      <c r="HZ93" s="24"/>
      <c r="IA93" s="24"/>
      <c r="IB93" s="25">
        <f t="shared" si="150"/>
        <v>13447</v>
      </c>
    </row>
    <row r="94" spans="1:236" ht="15.95" customHeight="1">
      <c r="A94" s="17" t="s">
        <v>105</v>
      </c>
      <c r="B94" s="17" t="s">
        <v>13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3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4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5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6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7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8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39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0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41"/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>
        <v>196</v>
      </c>
      <c r="HU94" s="24">
        <v>178</v>
      </c>
      <c r="HV94" s="24">
        <v>232</v>
      </c>
      <c r="HW94" s="24">
        <v>216</v>
      </c>
      <c r="HX94" s="24"/>
      <c r="HY94" s="24"/>
      <c r="HZ94" s="24"/>
      <c r="IA94" s="24"/>
      <c r="IB94" s="25">
        <f t="shared" si="150"/>
        <v>1900</v>
      </c>
    </row>
    <row r="95" spans="1:236" ht="15.95" customHeight="1">
      <c r="A95" s="17" t="s">
        <v>106</v>
      </c>
      <c r="B95" s="17" t="s">
        <v>14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3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4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5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6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7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8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39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0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41"/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>
        <v>995</v>
      </c>
      <c r="HU95" s="24">
        <v>1001</v>
      </c>
      <c r="HV95" s="24">
        <v>964</v>
      </c>
      <c r="HW95" s="24">
        <v>1083</v>
      </c>
      <c r="HX95" s="24"/>
      <c r="HY95" s="24"/>
      <c r="HZ95" s="24"/>
      <c r="IA95" s="24"/>
      <c r="IB95" s="25">
        <f t="shared" si="150"/>
        <v>8085</v>
      </c>
    </row>
    <row r="96" spans="1:236" ht="15.95" customHeight="1">
      <c r="A96" s="17" t="s">
        <v>107</v>
      </c>
      <c r="B96" s="17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3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4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5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6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7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8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39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0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41"/>
        <v>13580</v>
      </c>
      <c r="HP96" s="24">
        <v>1412</v>
      </c>
      <c r="HQ96" s="24">
        <v>1390</v>
      </c>
      <c r="HR96" s="24">
        <v>1356</v>
      </c>
      <c r="HS96" s="24">
        <v>1362</v>
      </c>
      <c r="HT96" s="24">
        <v>1618</v>
      </c>
      <c r="HU96" s="24">
        <v>1425</v>
      </c>
      <c r="HV96" s="24">
        <v>1681</v>
      </c>
      <c r="HW96" s="24">
        <v>1365</v>
      </c>
      <c r="HX96" s="24"/>
      <c r="HY96" s="24"/>
      <c r="HZ96" s="24"/>
      <c r="IA96" s="24"/>
      <c r="IB96" s="25">
        <f t="shared" si="150"/>
        <v>11609</v>
      </c>
    </row>
    <row r="97" spans="1:236" ht="15.95" customHeight="1">
      <c r="A97" s="17" t="s">
        <v>108</v>
      </c>
      <c r="B97" s="17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3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4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5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6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7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8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39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0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41"/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>
        <v>272</v>
      </c>
      <c r="HU97" s="24">
        <v>238</v>
      </c>
      <c r="HV97" s="24">
        <v>263</v>
      </c>
      <c r="HW97" s="24">
        <v>283</v>
      </c>
      <c r="HX97" s="24"/>
      <c r="HY97" s="24"/>
      <c r="HZ97" s="24"/>
      <c r="IA97" s="24"/>
      <c r="IB97" s="25">
        <f t="shared" si="150"/>
        <v>2201</v>
      </c>
    </row>
    <row r="98" spans="1:236" ht="15.95" customHeight="1">
      <c r="A98" s="17" t="s">
        <v>109</v>
      </c>
      <c r="B98" s="17" t="s">
        <v>10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3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4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5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6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7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8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39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0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41"/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>
        <v>4499</v>
      </c>
      <c r="HU98" s="24">
        <v>5502</v>
      </c>
      <c r="HV98" s="24">
        <v>5470</v>
      </c>
      <c r="HW98" s="24">
        <v>5120</v>
      </c>
      <c r="HX98" s="24"/>
      <c r="HY98" s="24"/>
      <c r="HZ98" s="24"/>
      <c r="IA98" s="24"/>
      <c r="IB98" s="25">
        <f t="shared" si="150"/>
        <v>38805</v>
      </c>
    </row>
    <row r="99" spans="1:236" ht="15.95" customHeight="1">
      <c r="A99" s="17" t="s">
        <v>110</v>
      </c>
      <c r="B99" s="17" t="s">
        <v>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3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4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5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6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7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8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39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0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41"/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>
        <v>1169</v>
      </c>
      <c r="HU99" s="24">
        <v>1176</v>
      </c>
      <c r="HV99" s="24">
        <v>1116</v>
      </c>
      <c r="HW99" s="24">
        <v>1178</v>
      </c>
      <c r="HX99" s="24"/>
      <c r="HY99" s="24"/>
      <c r="HZ99" s="24"/>
      <c r="IA99" s="24"/>
      <c r="IB99" s="25">
        <f t="shared" si="150"/>
        <v>9384</v>
      </c>
    </row>
    <row r="100" spans="1:236" ht="15.95" customHeight="1">
      <c r="A100" s="17" t="s">
        <v>111</v>
      </c>
      <c r="B100" s="17" t="s">
        <v>11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3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4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5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6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7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8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39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0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750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41"/>
        <v>9368</v>
      </c>
      <c r="HP100" s="24">
        <v>743</v>
      </c>
      <c r="HQ100" s="24">
        <v>758</v>
      </c>
      <c r="HR100" s="24">
        <v>869</v>
      </c>
      <c r="HS100" s="24">
        <v>817</v>
      </c>
      <c r="HT100" s="24">
        <v>834</v>
      </c>
      <c r="HU100" s="24">
        <v>785</v>
      </c>
      <c r="HV100" s="24">
        <v>888</v>
      </c>
      <c r="HW100" s="24">
        <v>970</v>
      </c>
      <c r="HX100" s="24"/>
      <c r="HY100" s="24"/>
      <c r="HZ100" s="24"/>
      <c r="IA100" s="24"/>
      <c r="IB100" s="25">
        <f t="shared" si="150"/>
        <v>6664</v>
      </c>
    </row>
    <row r="101" spans="1:236" ht="15.95" customHeight="1">
      <c r="A101" s="19" t="s">
        <v>86</v>
      </c>
      <c r="B101" s="19"/>
      <c r="C101" s="20">
        <f t="shared" ref="C101:N101" si="151">SUM(C89:C100)</f>
        <v>0</v>
      </c>
      <c r="D101" s="20">
        <f t="shared" si="151"/>
        <v>0</v>
      </c>
      <c r="E101" s="20">
        <f t="shared" si="151"/>
        <v>0</v>
      </c>
      <c r="F101" s="20">
        <f t="shared" si="151"/>
        <v>0</v>
      </c>
      <c r="G101" s="20">
        <f t="shared" si="151"/>
        <v>0</v>
      </c>
      <c r="H101" s="20">
        <f t="shared" si="151"/>
        <v>0</v>
      </c>
      <c r="I101" s="20">
        <f t="shared" si="151"/>
        <v>0</v>
      </c>
      <c r="J101" s="20">
        <f t="shared" si="151"/>
        <v>0</v>
      </c>
      <c r="K101" s="20">
        <f t="shared" si="151"/>
        <v>0</v>
      </c>
      <c r="L101" s="20">
        <f t="shared" si="151"/>
        <v>0</v>
      </c>
      <c r="M101" s="20">
        <f t="shared" si="151"/>
        <v>0</v>
      </c>
      <c r="N101" s="20">
        <f t="shared" si="151"/>
        <v>1676</v>
      </c>
      <c r="O101" s="20">
        <f>SUM(O89:O100)</f>
        <v>1676</v>
      </c>
      <c r="P101" s="20">
        <f t="shared" ref="P101:AA101" si="152">SUM(P89:P100)</f>
        <v>2388</v>
      </c>
      <c r="Q101" s="20">
        <f t="shared" si="152"/>
        <v>2457</v>
      </c>
      <c r="R101" s="20">
        <f t="shared" si="152"/>
        <v>2660</v>
      </c>
      <c r="S101" s="20">
        <f t="shared" si="152"/>
        <v>2648</v>
      </c>
      <c r="T101" s="20">
        <f t="shared" si="152"/>
        <v>2703</v>
      </c>
      <c r="U101" s="20">
        <f t="shared" si="152"/>
        <v>2594</v>
      </c>
      <c r="V101" s="20">
        <f t="shared" si="152"/>
        <v>3108</v>
      </c>
      <c r="W101" s="20">
        <f t="shared" si="152"/>
        <v>3272</v>
      </c>
      <c r="X101" s="20">
        <f t="shared" si="152"/>
        <v>3247</v>
      </c>
      <c r="Y101" s="20">
        <f t="shared" si="152"/>
        <v>3261</v>
      </c>
      <c r="Z101" s="20">
        <f t="shared" si="152"/>
        <v>3071</v>
      </c>
      <c r="AA101" s="20">
        <f t="shared" si="152"/>
        <v>3327</v>
      </c>
      <c r="AB101" s="20">
        <f>SUM(AB89:AB100)</f>
        <v>34736</v>
      </c>
      <c r="AC101" s="20">
        <f t="shared" ref="AC101:AN101" si="153">SUM(AC89:AC100)</f>
        <v>3342</v>
      </c>
      <c r="AD101" s="20">
        <f t="shared" si="153"/>
        <v>4319</v>
      </c>
      <c r="AE101" s="20">
        <f t="shared" si="153"/>
        <v>5282</v>
      </c>
      <c r="AF101" s="20">
        <f t="shared" si="153"/>
        <v>5574</v>
      </c>
      <c r="AG101" s="20">
        <f t="shared" si="153"/>
        <v>5147</v>
      </c>
      <c r="AH101" s="20">
        <f t="shared" si="153"/>
        <v>6829</v>
      </c>
      <c r="AI101" s="20">
        <f t="shared" si="153"/>
        <v>8202</v>
      </c>
      <c r="AJ101" s="20">
        <f t="shared" si="153"/>
        <v>7519</v>
      </c>
      <c r="AK101" s="20">
        <f t="shared" si="153"/>
        <v>7343</v>
      </c>
      <c r="AL101" s="20">
        <f t="shared" si="153"/>
        <v>6122</v>
      </c>
      <c r="AM101" s="20">
        <f t="shared" si="153"/>
        <v>5417</v>
      </c>
      <c r="AN101" s="20">
        <f t="shared" si="153"/>
        <v>6917</v>
      </c>
      <c r="AO101" s="20">
        <f>SUM(AO89:AO100)</f>
        <v>72013</v>
      </c>
      <c r="AP101" s="20">
        <f t="shared" ref="AP101:BA101" si="154">SUM(AP89:AP100)</f>
        <v>6158</v>
      </c>
      <c r="AQ101" s="20">
        <f t="shared" si="154"/>
        <v>7353</v>
      </c>
      <c r="AR101" s="20">
        <f t="shared" si="154"/>
        <v>7753</v>
      </c>
      <c r="AS101" s="20">
        <f t="shared" si="154"/>
        <v>6817</v>
      </c>
      <c r="AT101" s="20">
        <f t="shared" si="154"/>
        <v>7380</v>
      </c>
      <c r="AU101" s="20">
        <f t="shared" si="154"/>
        <v>9179</v>
      </c>
      <c r="AV101" s="20">
        <f t="shared" si="154"/>
        <v>9291</v>
      </c>
      <c r="AW101" s="20">
        <f t="shared" si="154"/>
        <v>9118</v>
      </c>
      <c r="AX101" s="20">
        <f t="shared" si="154"/>
        <v>10346</v>
      </c>
      <c r="AY101" s="20">
        <f t="shared" si="154"/>
        <v>10659</v>
      </c>
      <c r="AZ101" s="20">
        <f t="shared" si="154"/>
        <v>7177</v>
      </c>
      <c r="BA101" s="20">
        <f t="shared" si="154"/>
        <v>6730</v>
      </c>
      <c r="BB101" s="20">
        <f>SUM(BB89:BB100)</f>
        <v>97961</v>
      </c>
      <c r="BC101" s="20">
        <f t="shared" ref="BC101:BN101" si="155">SUM(BC89:BC100)</f>
        <v>7605</v>
      </c>
      <c r="BD101" s="20">
        <f t="shared" si="155"/>
        <v>7399</v>
      </c>
      <c r="BE101" s="20">
        <f t="shared" si="155"/>
        <v>8462</v>
      </c>
      <c r="BF101" s="20">
        <f t="shared" si="155"/>
        <v>8438</v>
      </c>
      <c r="BG101" s="20">
        <f t="shared" si="155"/>
        <v>8584</v>
      </c>
      <c r="BH101" s="20">
        <f t="shared" si="155"/>
        <v>7653</v>
      </c>
      <c r="BI101" s="20">
        <f t="shared" si="155"/>
        <v>8796</v>
      </c>
      <c r="BJ101" s="20">
        <f t="shared" si="155"/>
        <v>9866</v>
      </c>
      <c r="BK101" s="20">
        <f t="shared" si="155"/>
        <v>8413</v>
      </c>
      <c r="BL101" s="20">
        <f t="shared" si="155"/>
        <v>7646</v>
      </c>
      <c r="BM101" s="20">
        <f t="shared" si="155"/>
        <v>7827</v>
      </c>
      <c r="BN101" s="20">
        <f t="shared" si="155"/>
        <v>6697</v>
      </c>
      <c r="BO101" s="20">
        <f>SUM(BO89:BO100)</f>
        <v>97386</v>
      </c>
      <c r="BP101" s="20">
        <f t="shared" ref="BP101:CA101" si="156">SUM(BP89:BP100)</f>
        <v>6780</v>
      </c>
      <c r="BQ101" s="20">
        <f t="shared" si="156"/>
        <v>8666</v>
      </c>
      <c r="BR101" s="20">
        <f t="shared" si="156"/>
        <v>8220</v>
      </c>
      <c r="BS101" s="20">
        <f t="shared" si="156"/>
        <v>8260</v>
      </c>
      <c r="BT101" s="20">
        <f t="shared" si="156"/>
        <v>8750</v>
      </c>
      <c r="BU101" s="20">
        <f t="shared" si="156"/>
        <v>7383</v>
      </c>
      <c r="BV101" s="20">
        <f t="shared" si="156"/>
        <v>8947</v>
      </c>
      <c r="BW101" s="20">
        <f t="shared" si="156"/>
        <v>9796</v>
      </c>
      <c r="BX101" s="20">
        <f t="shared" si="156"/>
        <v>8158</v>
      </c>
      <c r="BY101" s="20">
        <f t="shared" si="156"/>
        <v>8143</v>
      </c>
      <c r="BZ101" s="20">
        <f t="shared" si="156"/>
        <v>8915</v>
      </c>
      <c r="CA101" s="20">
        <f t="shared" si="156"/>
        <v>7919</v>
      </c>
      <c r="CB101" s="20">
        <f>SUM(CB89:CB100)</f>
        <v>99937</v>
      </c>
      <c r="CC101" s="20">
        <f t="shared" ref="CC101:CN101" si="157">SUM(CC89:CC100)</f>
        <v>8268</v>
      </c>
      <c r="CD101" s="20">
        <f t="shared" si="157"/>
        <v>8860</v>
      </c>
      <c r="CE101" s="20">
        <f t="shared" si="157"/>
        <v>9962</v>
      </c>
      <c r="CF101" s="20">
        <f t="shared" si="157"/>
        <v>8305</v>
      </c>
      <c r="CG101" s="20">
        <f t="shared" si="157"/>
        <v>7932</v>
      </c>
      <c r="CH101" s="20">
        <f t="shared" si="157"/>
        <v>9433</v>
      </c>
      <c r="CI101" s="20">
        <f t="shared" si="157"/>
        <v>7632</v>
      </c>
      <c r="CJ101" s="20">
        <f t="shared" si="157"/>
        <v>9556</v>
      </c>
      <c r="CK101" s="20">
        <f t="shared" si="157"/>
        <v>8887</v>
      </c>
      <c r="CL101" s="20">
        <f t="shared" si="157"/>
        <v>9542</v>
      </c>
      <c r="CM101" s="20">
        <f t="shared" si="157"/>
        <v>8858</v>
      </c>
      <c r="CN101" s="20">
        <f t="shared" si="157"/>
        <v>7808</v>
      </c>
      <c r="CO101" s="20">
        <f>SUM(CO89:CO100)</f>
        <v>105043</v>
      </c>
      <c r="CP101" s="20">
        <f t="shared" ref="CP101:DA101" si="158">SUM(CP89:CP100)</f>
        <v>7260</v>
      </c>
      <c r="CQ101" s="20">
        <f t="shared" si="158"/>
        <v>7464</v>
      </c>
      <c r="CR101" s="20">
        <f t="shared" si="158"/>
        <v>7694</v>
      </c>
      <c r="CS101" s="20">
        <f t="shared" si="158"/>
        <v>7472</v>
      </c>
      <c r="CT101" s="20">
        <f t="shared" si="158"/>
        <v>7445</v>
      </c>
      <c r="CU101" s="20">
        <f t="shared" si="158"/>
        <v>6469</v>
      </c>
      <c r="CV101" s="20">
        <f t="shared" si="158"/>
        <v>8427</v>
      </c>
      <c r="CW101" s="20">
        <f t="shared" si="158"/>
        <v>9690</v>
      </c>
      <c r="CX101" s="20">
        <f t="shared" si="158"/>
        <v>9419</v>
      </c>
      <c r="CY101" s="20">
        <f t="shared" si="158"/>
        <v>9737</v>
      </c>
      <c r="CZ101" s="20">
        <f t="shared" si="158"/>
        <v>8708</v>
      </c>
      <c r="DA101" s="20">
        <f t="shared" si="158"/>
        <v>8630</v>
      </c>
      <c r="DB101" s="20">
        <f>SUM(DB89:DB100)</f>
        <v>98415</v>
      </c>
      <c r="DC101" s="20">
        <f t="shared" ref="DC101:DN101" si="159">SUM(DC89:DC100)</f>
        <v>7729</v>
      </c>
      <c r="DD101" s="20">
        <f t="shared" si="159"/>
        <v>8744</v>
      </c>
      <c r="DE101" s="20">
        <f t="shared" si="159"/>
        <v>8830</v>
      </c>
      <c r="DF101" s="20">
        <f t="shared" si="159"/>
        <v>6901</v>
      </c>
      <c r="DG101" s="20">
        <f t="shared" si="159"/>
        <v>9535</v>
      </c>
      <c r="DH101" s="20">
        <f t="shared" si="159"/>
        <v>9700</v>
      </c>
      <c r="DI101" s="20">
        <f t="shared" si="159"/>
        <v>9685</v>
      </c>
      <c r="DJ101" s="20">
        <f t="shared" si="159"/>
        <v>10324</v>
      </c>
      <c r="DK101" s="20">
        <f t="shared" si="159"/>
        <v>10576</v>
      </c>
      <c r="DL101" s="20">
        <f t="shared" si="159"/>
        <v>10636</v>
      </c>
      <c r="DM101" s="20">
        <f t="shared" si="159"/>
        <v>10550</v>
      </c>
      <c r="DN101" s="20">
        <f t="shared" si="159"/>
        <v>8603</v>
      </c>
      <c r="DO101" s="20">
        <f>SUM(DO89:DO100)</f>
        <v>111813</v>
      </c>
      <c r="DP101" s="20">
        <f t="shared" ref="DP101:DZ101" si="160">SUM(DP89:DP100)</f>
        <v>8940</v>
      </c>
      <c r="DQ101" s="20">
        <f t="shared" si="160"/>
        <v>9216</v>
      </c>
      <c r="DR101" s="20">
        <f t="shared" si="160"/>
        <v>10349</v>
      </c>
      <c r="DS101" s="20">
        <f t="shared" si="160"/>
        <v>9699</v>
      </c>
      <c r="DT101" s="20">
        <f t="shared" si="160"/>
        <v>9570</v>
      </c>
      <c r="DU101" s="20">
        <f t="shared" si="160"/>
        <v>9745</v>
      </c>
      <c r="DV101" s="20">
        <f t="shared" si="160"/>
        <v>9576</v>
      </c>
      <c r="DW101" s="20">
        <f t="shared" si="160"/>
        <v>10328</v>
      </c>
      <c r="DX101" s="20">
        <f t="shared" si="160"/>
        <v>11357</v>
      </c>
      <c r="DY101" s="20">
        <f t="shared" si="160"/>
        <v>10508</v>
      </c>
      <c r="DZ101" s="20">
        <f t="shared" si="160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1">SUM(EC89:EC100)</f>
        <v>9340</v>
      </c>
      <c r="ED101" s="20">
        <f t="shared" si="161"/>
        <v>10865</v>
      </c>
      <c r="EE101" s="20">
        <f t="shared" si="161"/>
        <v>10963</v>
      </c>
      <c r="EF101" s="20">
        <f t="shared" si="161"/>
        <v>9606</v>
      </c>
      <c r="EG101" s="20">
        <f t="shared" si="161"/>
        <v>10836</v>
      </c>
      <c r="EH101" s="20">
        <f t="shared" si="161"/>
        <v>10363</v>
      </c>
      <c r="EI101" s="20">
        <f t="shared" si="161"/>
        <v>10345</v>
      </c>
      <c r="EJ101" s="20">
        <f t="shared" si="161"/>
        <v>11262</v>
      </c>
      <c r="EK101" s="20">
        <f t="shared" si="161"/>
        <v>12550</v>
      </c>
      <c r="EL101" s="20">
        <f t="shared" si="161"/>
        <v>11403</v>
      </c>
      <c r="EM101" s="20">
        <f t="shared" si="161"/>
        <v>10390</v>
      </c>
      <c r="EN101" s="20">
        <f t="shared" si="161"/>
        <v>9717</v>
      </c>
      <c r="EO101" s="20">
        <f t="shared" si="161"/>
        <v>127640</v>
      </c>
      <c r="EP101" s="20">
        <f t="shared" si="161"/>
        <v>10223</v>
      </c>
      <c r="EQ101" s="20">
        <f t="shared" si="161"/>
        <v>11307</v>
      </c>
      <c r="ER101" s="20">
        <f t="shared" si="161"/>
        <v>13222</v>
      </c>
      <c r="ES101" s="20">
        <f t="shared" si="161"/>
        <v>11045</v>
      </c>
      <c r="ET101" s="20">
        <f t="shared" si="161"/>
        <v>11267</v>
      </c>
      <c r="EU101" s="20">
        <f t="shared" si="161"/>
        <v>13078</v>
      </c>
      <c r="EV101" s="20">
        <f t="shared" si="161"/>
        <v>10342</v>
      </c>
      <c r="EW101" s="20">
        <f t="shared" si="161"/>
        <v>12455</v>
      </c>
      <c r="EX101" s="20">
        <f t="shared" si="161"/>
        <v>12025</v>
      </c>
      <c r="EY101" s="20">
        <f t="shared" si="161"/>
        <v>13702</v>
      </c>
      <c r="EZ101" s="20">
        <f t="shared" si="161"/>
        <v>13085</v>
      </c>
      <c r="FA101" s="20">
        <f t="shared" si="161"/>
        <v>11851</v>
      </c>
      <c r="FB101" s="20">
        <f t="shared" si="161"/>
        <v>143602</v>
      </c>
      <c r="FC101" s="20">
        <f t="shared" ref="FC101:FO101" si="162">SUM(FC89:FC100)</f>
        <v>13131</v>
      </c>
      <c r="FD101" s="20">
        <f t="shared" si="162"/>
        <v>14757</v>
      </c>
      <c r="FE101" s="20">
        <f t="shared" si="162"/>
        <v>12115</v>
      </c>
      <c r="FF101" s="20">
        <f t="shared" si="162"/>
        <v>12363</v>
      </c>
      <c r="FG101" s="20">
        <f t="shared" si="162"/>
        <v>13337</v>
      </c>
      <c r="FH101" s="20">
        <f t="shared" si="162"/>
        <v>11514</v>
      </c>
      <c r="FI101" s="20">
        <f t="shared" si="162"/>
        <v>14082</v>
      </c>
      <c r="FJ101" s="20">
        <f t="shared" si="162"/>
        <v>13174</v>
      </c>
      <c r="FK101" s="20">
        <f t="shared" si="162"/>
        <v>12772</v>
      </c>
      <c r="FL101" s="20">
        <f t="shared" si="162"/>
        <v>14454</v>
      </c>
      <c r="FM101" s="20">
        <f t="shared" si="162"/>
        <v>9906</v>
      </c>
      <c r="FN101" s="20">
        <f t="shared" si="162"/>
        <v>10685</v>
      </c>
      <c r="FO101" s="20">
        <f t="shared" si="162"/>
        <v>152290</v>
      </c>
      <c r="FP101" s="20">
        <f t="shared" ref="FP101:HA101" si="163">SUM(FP89:FP100)</f>
        <v>11587</v>
      </c>
      <c r="FQ101" s="20">
        <f t="shared" si="163"/>
        <v>14570</v>
      </c>
      <c r="FR101" s="20">
        <f t="shared" si="163"/>
        <v>15511</v>
      </c>
      <c r="FS101" s="20">
        <f t="shared" si="163"/>
        <v>13217</v>
      </c>
      <c r="FT101" s="20">
        <f t="shared" si="163"/>
        <v>14124</v>
      </c>
      <c r="FU101" s="20">
        <f t="shared" si="163"/>
        <v>13852</v>
      </c>
      <c r="FV101" s="20">
        <f t="shared" si="163"/>
        <v>13804</v>
      </c>
      <c r="FW101" s="20">
        <f t="shared" si="163"/>
        <v>13428</v>
      </c>
      <c r="FX101" s="20">
        <f t="shared" si="163"/>
        <v>13913</v>
      </c>
      <c r="FY101" s="20">
        <f t="shared" si="163"/>
        <v>15142</v>
      </c>
      <c r="FZ101" s="20">
        <f t="shared" si="163"/>
        <v>13621</v>
      </c>
      <c r="GA101" s="20">
        <f t="shared" si="163"/>
        <v>11761</v>
      </c>
      <c r="GB101" s="53">
        <f t="shared" si="163"/>
        <v>164530</v>
      </c>
      <c r="GC101" s="20">
        <f t="shared" si="163"/>
        <v>12725</v>
      </c>
      <c r="GD101" s="20">
        <f t="shared" si="163"/>
        <v>14833</v>
      </c>
      <c r="GE101" s="20">
        <f t="shared" si="163"/>
        <v>7881</v>
      </c>
      <c r="GF101" s="20">
        <f t="shared" si="163"/>
        <v>1481</v>
      </c>
      <c r="GG101" s="20">
        <f t="shared" si="163"/>
        <v>2161</v>
      </c>
      <c r="GH101" s="20">
        <f t="shared" si="163"/>
        <v>4399</v>
      </c>
      <c r="GI101" s="20">
        <f t="shared" si="163"/>
        <v>5124</v>
      </c>
      <c r="GJ101" s="20">
        <f t="shared" si="163"/>
        <v>5208</v>
      </c>
      <c r="GK101" s="20">
        <f t="shared" si="163"/>
        <v>5825</v>
      </c>
      <c r="GL101" s="20">
        <f t="shared" si="163"/>
        <v>10362</v>
      </c>
      <c r="GM101" s="20">
        <f t="shared" si="163"/>
        <v>11404</v>
      </c>
      <c r="GN101" s="20">
        <f t="shared" si="163"/>
        <v>9953</v>
      </c>
      <c r="GO101" s="20">
        <f t="shared" si="140"/>
        <v>91356</v>
      </c>
      <c r="GP101" s="20">
        <f t="shared" si="163"/>
        <v>9709</v>
      </c>
      <c r="GQ101" s="20">
        <f t="shared" si="163"/>
        <v>7752</v>
      </c>
      <c r="GR101" s="20">
        <f t="shared" si="163"/>
        <v>10055</v>
      </c>
      <c r="GS101" s="20">
        <f t="shared" si="163"/>
        <v>8304</v>
      </c>
      <c r="GT101" s="20">
        <f t="shared" si="163"/>
        <v>9993</v>
      </c>
      <c r="GU101" s="20">
        <f t="shared" si="163"/>
        <v>10070</v>
      </c>
      <c r="GV101" s="20">
        <f t="shared" si="163"/>
        <v>11308</v>
      </c>
      <c r="GW101" s="20">
        <f t="shared" si="163"/>
        <v>13069</v>
      </c>
      <c r="GX101" s="20">
        <f t="shared" si="163"/>
        <v>12157</v>
      </c>
      <c r="GY101" s="20">
        <f t="shared" si="163"/>
        <v>11858</v>
      </c>
      <c r="GZ101" s="20">
        <f t="shared" si="163"/>
        <v>12606</v>
      </c>
      <c r="HA101" s="20">
        <f t="shared" si="163"/>
        <v>10082</v>
      </c>
      <c r="HB101" s="20">
        <f t="shared" si="149"/>
        <v>126963</v>
      </c>
      <c r="HC101" s="20">
        <f t="shared" ref="HC101:HN101" si="164">SUM(HC89:HC100)</f>
        <v>9498</v>
      </c>
      <c r="HD101" s="20">
        <f t="shared" si="164"/>
        <v>12062</v>
      </c>
      <c r="HE101" s="20">
        <f t="shared" si="164"/>
        <v>12952</v>
      </c>
      <c r="HF101" s="20">
        <f t="shared" si="164"/>
        <v>11883</v>
      </c>
      <c r="HG101" s="20">
        <f t="shared" si="164"/>
        <v>11668</v>
      </c>
      <c r="HH101" s="20">
        <f t="shared" si="164"/>
        <v>12580</v>
      </c>
      <c r="HI101" s="20">
        <f t="shared" si="164"/>
        <v>11763</v>
      </c>
      <c r="HJ101" s="20">
        <f t="shared" si="164"/>
        <v>13549</v>
      </c>
      <c r="HK101" s="20">
        <f t="shared" si="164"/>
        <v>13379</v>
      </c>
      <c r="HL101" s="20">
        <f t="shared" si="164"/>
        <v>13637</v>
      </c>
      <c r="HM101" s="20">
        <f t="shared" si="164"/>
        <v>13382</v>
      </c>
      <c r="HN101" s="20">
        <f t="shared" si="164"/>
        <v>9501</v>
      </c>
      <c r="HO101" s="20">
        <f t="shared" si="141"/>
        <v>145854</v>
      </c>
      <c r="HP101" s="20">
        <f t="shared" ref="HP101:IA101" si="165">SUM(HP89:HP100)</f>
        <v>11571</v>
      </c>
      <c r="HQ101" s="20">
        <f t="shared" si="165"/>
        <v>13359</v>
      </c>
      <c r="HR101" s="20">
        <f t="shared" si="165"/>
        <v>13709</v>
      </c>
      <c r="HS101" s="20">
        <f t="shared" si="165"/>
        <v>11177</v>
      </c>
      <c r="HT101" s="20">
        <f t="shared" si="165"/>
        <v>12641</v>
      </c>
      <c r="HU101" s="20">
        <f t="shared" si="165"/>
        <v>13417</v>
      </c>
      <c r="HV101" s="20">
        <f t="shared" si="165"/>
        <v>13839</v>
      </c>
      <c r="HW101" s="20">
        <f t="shared" si="165"/>
        <v>13562</v>
      </c>
      <c r="HX101" s="20">
        <f t="shared" si="165"/>
        <v>0</v>
      </c>
      <c r="HY101" s="20">
        <f t="shared" si="165"/>
        <v>0</v>
      </c>
      <c r="HZ101" s="20">
        <f t="shared" si="165"/>
        <v>0</v>
      </c>
      <c r="IA101" s="20">
        <f t="shared" si="165"/>
        <v>0</v>
      </c>
      <c r="IB101" s="20">
        <f>SUM(HP101:IA101)</f>
        <v>103275</v>
      </c>
    </row>
    <row r="102" spans="1:236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HG102" s="11"/>
    </row>
    <row r="103" spans="1:236" ht="15.95" customHeight="1">
      <c r="A103" s="15" t="s">
        <v>117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5" customHeight="1">
      <c r="A105" s="22" t="s">
        <v>45</v>
      </c>
      <c r="B105" s="22"/>
      <c r="C105" s="80">
        <v>2006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  <c r="O105" s="72" t="s">
        <v>51</v>
      </c>
      <c r="P105" s="80">
        <v>2007</v>
      </c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72" t="s">
        <v>52</v>
      </c>
      <c r="AC105" s="80">
        <v>2008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2"/>
      <c r="AO105" s="72" t="s">
        <v>53</v>
      </c>
      <c r="AP105" s="80">
        <v>2009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2"/>
      <c r="BB105" s="72" t="s">
        <v>54</v>
      </c>
      <c r="BC105" s="80">
        <v>2010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2"/>
      <c r="BO105" s="72" t="s">
        <v>55</v>
      </c>
      <c r="BP105" s="80">
        <v>2011</v>
      </c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2"/>
      <c r="CB105" s="72" t="s">
        <v>56</v>
      </c>
      <c r="CC105" s="80">
        <v>2012</v>
      </c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2"/>
      <c r="CO105" s="72" t="s">
        <v>57</v>
      </c>
      <c r="CP105" s="80">
        <v>2013</v>
      </c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2"/>
      <c r="DB105" s="72" t="s">
        <v>58</v>
      </c>
      <c r="DC105" s="80">
        <v>2014</v>
      </c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2"/>
      <c r="DO105" s="72" t="s">
        <v>59</v>
      </c>
      <c r="DP105" s="80">
        <v>2015</v>
      </c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2"/>
      <c r="EB105" s="72" t="s">
        <v>60</v>
      </c>
      <c r="EC105" s="74">
        <v>2016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2" t="s">
        <v>61</v>
      </c>
      <c r="EP105" s="74">
        <v>2017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2" t="s">
        <v>62</v>
      </c>
      <c r="FC105" s="74">
        <v>2018</v>
      </c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2" t="s">
        <v>63</v>
      </c>
      <c r="FP105" s="74">
        <v>2019</v>
      </c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2" t="s">
        <v>64</v>
      </c>
      <c r="GC105" s="74">
        <v>2020</v>
      </c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7" t="s">
        <v>65</v>
      </c>
      <c r="GP105" s="74">
        <v>2021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7" t="s">
        <v>66</v>
      </c>
      <c r="HC105" s="74">
        <v>2022</v>
      </c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7" t="s">
        <v>67</v>
      </c>
      <c r="HP105" s="74">
        <v>2023</v>
      </c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7" t="s">
        <v>68</v>
      </c>
    </row>
    <row r="106" spans="1:236" ht="15.95" customHeight="1">
      <c r="A106" s="23"/>
      <c r="B106" s="23"/>
      <c r="C106" s="16" t="s">
        <v>69</v>
      </c>
      <c r="D106" s="16" t="s">
        <v>70</v>
      </c>
      <c r="E106" s="16" t="s">
        <v>71</v>
      </c>
      <c r="F106" s="16" t="s">
        <v>72</v>
      </c>
      <c r="G106" s="16" t="s">
        <v>73</v>
      </c>
      <c r="H106" s="16" t="s">
        <v>74</v>
      </c>
      <c r="I106" s="16" t="s">
        <v>75</v>
      </c>
      <c r="J106" s="16" t="s">
        <v>76</v>
      </c>
      <c r="K106" s="16" t="s">
        <v>77</v>
      </c>
      <c r="L106" s="16" t="s">
        <v>78</v>
      </c>
      <c r="M106" s="16" t="s">
        <v>79</v>
      </c>
      <c r="N106" s="16" t="s">
        <v>80</v>
      </c>
      <c r="O106" s="73"/>
      <c r="P106" s="16" t="s">
        <v>69</v>
      </c>
      <c r="Q106" s="16" t="s">
        <v>70</v>
      </c>
      <c r="R106" s="16" t="s">
        <v>71</v>
      </c>
      <c r="S106" s="16" t="s">
        <v>72</v>
      </c>
      <c r="T106" s="16" t="s">
        <v>73</v>
      </c>
      <c r="U106" s="16" t="s">
        <v>74</v>
      </c>
      <c r="V106" s="16" t="s">
        <v>75</v>
      </c>
      <c r="W106" s="16" t="s">
        <v>76</v>
      </c>
      <c r="X106" s="16" t="s">
        <v>77</v>
      </c>
      <c r="Y106" s="16" t="s">
        <v>78</v>
      </c>
      <c r="Z106" s="16" t="s">
        <v>79</v>
      </c>
      <c r="AA106" s="16" t="s">
        <v>80</v>
      </c>
      <c r="AB106" s="73"/>
      <c r="AC106" s="16" t="s">
        <v>69</v>
      </c>
      <c r="AD106" s="16" t="s">
        <v>70</v>
      </c>
      <c r="AE106" s="16" t="s">
        <v>71</v>
      </c>
      <c r="AF106" s="16" t="s">
        <v>72</v>
      </c>
      <c r="AG106" s="16" t="s">
        <v>73</v>
      </c>
      <c r="AH106" s="16" t="s">
        <v>74</v>
      </c>
      <c r="AI106" s="16" t="s">
        <v>75</v>
      </c>
      <c r="AJ106" s="16" t="s">
        <v>76</v>
      </c>
      <c r="AK106" s="16" t="s">
        <v>77</v>
      </c>
      <c r="AL106" s="16" t="s">
        <v>78</v>
      </c>
      <c r="AM106" s="16" t="s">
        <v>79</v>
      </c>
      <c r="AN106" s="16" t="s">
        <v>80</v>
      </c>
      <c r="AO106" s="73"/>
      <c r="AP106" s="16" t="s">
        <v>69</v>
      </c>
      <c r="AQ106" s="16" t="s">
        <v>70</v>
      </c>
      <c r="AR106" s="16" t="s">
        <v>71</v>
      </c>
      <c r="AS106" s="16" t="s">
        <v>72</v>
      </c>
      <c r="AT106" s="16" t="s">
        <v>73</v>
      </c>
      <c r="AU106" s="16" t="s">
        <v>74</v>
      </c>
      <c r="AV106" s="16" t="s">
        <v>75</v>
      </c>
      <c r="AW106" s="16" t="s">
        <v>76</v>
      </c>
      <c r="AX106" s="16" t="s">
        <v>77</v>
      </c>
      <c r="AY106" s="16" t="s">
        <v>78</v>
      </c>
      <c r="AZ106" s="16" t="s">
        <v>79</v>
      </c>
      <c r="BA106" s="16" t="s">
        <v>80</v>
      </c>
      <c r="BB106" s="73"/>
      <c r="BC106" s="16" t="s">
        <v>69</v>
      </c>
      <c r="BD106" s="16" t="s">
        <v>70</v>
      </c>
      <c r="BE106" s="16" t="s">
        <v>71</v>
      </c>
      <c r="BF106" s="16" t="s">
        <v>72</v>
      </c>
      <c r="BG106" s="16" t="s">
        <v>73</v>
      </c>
      <c r="BH106" s="16" t="s">
        <v>74</v>
      </c>
      <c r="BI106" s="16" t="s">
        <v>75</v>
      </c>
      <c r="BJ106" s="16" t="s">
        <v>76</v>
      </c>
      <c r="BK106" s="16" t="s">
        <v>77</v>
      </c>
      <c r="BL106" s="16" t="s">
        <v>78</v>
      </c>
      <c r="BM106" s="16" t="s">
        <v>79</v>
      </c>
      <c r="BN106" s="16" t="s">
        <v>80</v>
      </c>
      <c r="BO106" s="73"/>
      <c r="BP106" s="16" t="s">
        <v>69</v>
      </c>
      <c r="BQ106" s="16" t="s">
        <v>70</v>
      </c>
      <c r="BR106" s="16" t="s">
        <v>71</v>
      </c>
      <c r="BS106" s="16" t="s">
        <v>72</v>
      </c>
      <c r="BT106" s="16" t="s">
        <v>73</v>
      </c>
      <c r="BU106" s="16" t="s">
        <v>74</v>
      </c>
      <c r="BV106" s="16" t="s">
        <v>75</v>
      </c>
      <c r="BW106" s="16" t="s">
        <v>76</v>
      </c>
      <c r="BX106" s="16" t="s">
        <v>77</v>
      </c>
      <c r="BY106" s="16" t="s">
        <v>78</v>
      </c>
      <c r="BZ106" s="16" t="s">
        <v>79</v>
      </c>
      <c r="CA106" s="16" t="s">
        <v>80</v>
      </c>
      <c r="CB106" s="73"/>
      <c r="CC106" s="16" t="s">
        <v>69</v>
      </c>
      <c r="CD106" s="16" t="s">
        <v>70</v>
      </c>
      <c r="CE106" s="16" t="s">
        <v>71</v>
      </c>
      <c r="CF106" s="16" t="s">
        <v>72</v>
      </c>
      <c r="CG106" s="16" t="s">
        <v>73</v>
      </c>
      <c r="CH106" s="16" t="s">
        <v>74</v>
      </c>
      <c r="CI106" s="16" t="s">
        <v>75</v>
      </c>
      <c r="CJ106" s="16" t="s">
        <v>76</v>
      </c>
      <c r="CK106" s="16" t="s">
        <v>77</v>
      </c>
      <c r="CL106" s="16" t="s">
        <v>78</v>
      </c>
      <c r="CM106" s="16" t="s">
        <v>79</v>
      </c>
      <c r="CN106" s="16" t="s">
        <v>80</v>
      </c>
      <c r="CO106" s="73"/>
      <c r="CP106" s="16" t="s">
        <v>69</v>
      </c>
      <c r="CQ106" s="16" t="s">
        <v>70</v>
      </c>
      <c r="CR106" s="16" t="s">
        <v>71</v>
      </c>
      <c r="CS106" s="16" t="s">
        <v>72</v>
      </c>
      <c r="CT106" s="16" t="s">
        <v>73</v>
      </c>
      <c r="CU106" s="16" t="s">
        <v>74</v>
      </c>
      <c r="CV106" s="16" t="s">
        <v>75</v>
      </c>
      <c r="CW106" s="16" t="s">
        <v>76</v>
      </c>
      <c r="CX106" s="16" t="s">
        <v>77</v>
      </c>
      <c r="CY106" s="16" t="s">
        <v>78</v>
      </c>
      <c r="CZ106" s="16" t="s">
        <v>79</v>
      </c>
      <c r="DA106" s="16" t="s">
        <v>80</v>
      </c>
      <c r="DB106" s="73"/>
      <c r="DC106" s="16" t="s">
        <v>69</v>
      </c>
      <c r="DD106" s="16" t="s">
        <v>70</v>
      </c>
      <c r="DE106" s="16" t="s">
        <v>71</v>
      </c>
      <c r="DF106" s="16" t="s">
        <v>72</v>
      </c>
      <c r="DG106" s="16" t="s">
        <v>73</v>
      </c>
      <c r="DH106" s="16" t="s">
        <v>74</v>
      </c>
      <c r="DI106" s="16" t="s">
        <v>75</v>
      </c>
      <c r="DJ106" s="16" t="s">
        <v>76</v>
      </c>
      <c r="DK106" s="16" t="s">
        <v>77</v>
      </c>
      <c r="DL106" s="16" t="s">
        <v>78</v>
      </c>
      <c r="DM106" s="16" t="s">
        <v>79</v>
      </c>
      <c r="DN106" s="16" t="s">
        <v>80</v>
      </c>
      <c r="DO106" s="73"/>
      <c r="DP106" s="16" t="s">
        <v>69</v>
      </c>
      <c r="DQ106" s="16" t="s">
        <v>70</v>
      </c>
      <c r="DR106" s="16" t="s">
        <v>71</v>
      </c>
      <c r="DS106" s="16" t="s">
        <v>72</v>
      </c>
      <c r="DT106" s="16" t="s">
        <v>73</v>
      </c>
      <c r="DU106" s="16" t="s">
        <v>74</v>
      </c>
      <c r="DV106" s="16" t="s">
        <v>75</v>
      </c>
      <c r="DW106" s="16" t="s">
        <v>76</v>
      </c>
      <c r="DX106" s="16" t="s">
        <v>77</v>
      </c>
      <c r="DY106" s="16" t="s">
        <v>78</v>
      </c>
      <c r="DZ106" s="16" t="s">
        <v>79</v>
      </c>
      <c r="EA106" s="16" t="s">
        <v>80</v>
      </c>
      <c r="EB106" s="73"/>
      <c r="EC106" s="16" t="s">
        <v>69</v>
      </c>
      <c r="ED106" s="16" t="s">
        <v>70</v>
      </c>
      <c r="EE106" s="16" t="s">
        <v>71</v>
      </c>
      <c r="EF106" s="16" t="s">
        <v>72</v>
      </c>
      <c r="EG106" s="16" t="s">
        <v>73</v>
      </c>
      <c r="EH106" s="16" t="s">
        <v>74</v>
      </c>
      <c r="EI106" s="16" t="s">
        <v>75</v>
      </c>
      <c r="EJ106" s="16" t="s">
        <v>76</v>
      </c>
      <c r="EK106" s="16" t="s">
        <v>77</v>
      </c>
      <c r="EL106" s="16" t="s">
        <v>78</v>
      </c>
      <c r="EM106" s="16" t="s">
        <v>79</v>
      </c>
      <c r="EN106" s="16" t="s">
        <v>80</v>
      </c>
      <c r="EO106" s="73"/>
      <c r="EP106" s="16" t="s">
        <v>69</v>
      </c>
      <c r="EQ106" s="16" t="s">
        <v>70</v>
      </c>
      <c r="ER106" s="16" t="s">
        <v>71</v>
      </c>
      <c r="ES106" s="16" t="s">
        <v>72</v>
      </c>
      <c r="ET106" s="16" t="s">
        <v>73</v>
      </c>
      <c r="EU106" s="16" t="s">
        <v>74</v>
      </c>
      <c r="EV106" s="16" t="s">
        <v>75</v>
      </c>
      <c r="EW106" s="16" t="s">
        <v>76</v>
      </c>
      <c r="EX106" s="16" t="s">
        <v>77</v>
      </c>
      <c r="EY106" s="16" t="s">
        <v>78</v>
      </c>
      <c r="EZ106" s="16" t="s">
        <v>79</v>
      </c>
      <c r="FA106" s="16" t="s">
        <v>80</v>
      </c>
      <c r="FB106" s="73"/>
      <c r="FC106" s="16" t="s">
        <v>69</v>
      </c>
      <c r="FD106" s="16" t="s">
        <v>70</v>
      </c>
      <c r="FE106" s="16" t="s">
        <v>71</v>
      </c>
      <c r="FF106" s="16" t="s">
        <v>72</v>
      </c>
      <c r="FG106" s="16" t="s">
        <v>73</v>
      </c>
      <c r="FH106" s="16" t="s">
        <v>74</v>
      </c>
      <c r="FI106" s="16" t="s">
        <v>75</v>
      </c>
      <c r="FJ106" s="16" t="s">
        <v>76</v>
      </c>
      <c r="FK106" s="16" t="s">
        <v>77</v>
      </c>
      <c r="FL106" s="16" t="s">
        <v>78</v>
      </c>
      <c r="FM106" s="16" t="s">
        <v>79</v>
      </c>
      <c r="FN106" s="16" t="s">
        <v>80</v>
      </c>
      <c r="FO106" s="73"/>
      <c r="FP106" s="16" t="s">
        <v>69</v>
      </c>
      <c r="FQ106" s="16" t="s">
        <v>70</v>
      </c>
      <c r="FR106" s="16" t="s">
        <v>71</v>
      </c>
      <c r="FS106" s="16" t="s">
        <v>72</v>
      </c>
      <c r="FT106" s="16" t="s">
        <v>73</v>
      </c>
      <c r="FU106" s="16" t="s">
        <v>74</v>
      </c>
      <c r="FV106" s="16" t="s">
        <v>75</v>
      </c>
      <c r="FW106" s="16" t="s">
        <v>76</v>
      </c>
      <c r="FX106" s="16" t="s">
        <v>77</v>
      </c>
      <c r="FY106" s="16" t="s">
        <v>78</v>
      </c>
      <c r="FZ106" s="16" t="s">
        <v>79</v>
      </c>
      <c r="GA106" s="16" t="s">
        <v>80</v>
      </c>
      <c r="GB106" s="73"/>
      <c r="GC106" s="16" t="s">
        <v>69</v>
      </c>
      <c r="GD106" s="16" t="s">
        <v>70</v>
      </c>
      <c r="GE106" s="16" t="s">
        <v>71</v>
      </c>
      <c r="GF106" s="16" t="s">
        <v>72</v>
      </c>
      <c r="GG106" s="16" t="s">
        <v>73</v>
      </c>
      <c r="GH106" s="16" t="s">
        <v>74</v>
      </c>
      <c r="GI106" s="16" t="s">
        <v>75</v>
      </c>
      <c r="GJ106" s="16" t="s">
        <v>76</v>
      </c>
      <c r="GK106" s="16" t="s">
        <v>77</v>
      </c>
      <c r="GL106" s="16" t="s">
        <v>78</v>
      </c>
      <c r="GM106" s="16" t="s">
        <v>79</v>
      </c>
      <c r="GN106" s="16" t="s">
        <v>80</v>
      </c>
      <c r="GO106" s="77"/>
      <c r="GP106" s="16" t="s">
        <v>69</v>
      </c>
      <c r="GQ106" s="16" t="s">
        <v>70</v>
      </c>
      <c r="GR106" s="16" t="s">
        <v>71</v>
      </c>
      <c r="GS106" s="16" t="s">
        <v>72</v>
      </c>
      <c r="GT106" s="16" t="s">
        <v>73</v>
      </c>
      <c r="GU106" s="16" t="s">
        <v>74</v>
      </c>
      <c r="GV106" s="16" t="s">
        <v>75</v>
      </c>
      <c r="GW106" s="16" t="s">
        <v>76</v>
      </c>
      <c r="GX106" s="16" t="s">
        <v>82</v>
      </c>
      <c r="GY106" s="16" t="s">
        <v>78</v>
      </c>
      <c r="GZ106" s="16" t="s">
        <v>79</v>
      </c>
      <c r="HA106" s="16" t="s">
        <v>80</v>
      </c>
      <c r="HB106" s="77"/>
      <c r="HC106" s="16" t="s">
        <v>69</v>
      </c>
      <c r="HD106" s="16" t="s">
        <v>70</v>
      </c>
      <c r="HE106" s="16" t="s">
        <v>71</v>
      </c>
      <c r="HF106" s="16" t="s">
        <v>72</v>
      </c>
      <c r="HG106" s="16" t="s">
        <v>73</v>
      </c>
      <c r="HH106" s="16" t="s">
        <v>74</v>
      </c>
      <c r="HI106" s="16" t="s">
        <v>75</v>
      </c>
      <c r="HJ106" s="16" t="s">
        <v>76</v>
      </c>
      <c r="HK106" s="16" t="s">
        <v>82</v>
      </c>
      <c r="HL106" s="16" t="s">
        <v>78</v>
      </c>
      <c r="HM106" s="16" t="s">
        <v>79</v>
      </c>
      <c r="HN106" s="16" t="s">
        <v>80</v>
      </c>
      <c r="HO106" s="77"/>
      <c r="HP106" s="16" t="s">
        <v>69</v>
      </c>
      <c r="HQ106" s="16" t="s">
        <v>70</v>
      </c>
      <c r="HR106" s="16" t="s">
        <v>71</v>
      </c>
      <c r="HS106" s="16" t="s">
        <v>72</v>
      </c>
      <c r="HT106" s="16" t="s">
        <v>73</v>
      </c>
      <c r="HU106" s="16" t="s">
        <v>74</v>
      </c>
      <c r="HV106" s="16" t="s">
        <v>75</v>
      </c>
      <c r="HW106" s="16" t="s">
        <v>76</v>
      </c>
      <c r="HX106" s="16" t="s">
        <v>82</v>
      </c>
      <c r="HY106" s="16" t="s">
        <v>78</v>
      </c>
      <c r="HZ106" s="16" t="s">
        <v>79</v>
      </c>
      <c r="IA106" s="16" t="s">
        <v>80</v>
      </c>
      <c r="IB106" s="77"/>
    </row>
    <row r="107" spans="1:236" ht="15.95" customHeight="1">
      <c r="A107" s="17" t="s">
        <v>100</v>
      </c>
      <c r="B107" s="17" t="s">
        <v>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6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7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8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69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0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1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2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3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 t="shared" ref="HO107:HO119" si="174"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>
        <v>0</v>
      </c>
      <c r="HU107" s="24">
        <v>0</v>
      </c>
      <c r="HV107" s="24">
        <v>0</v>
      </c>
      <c r="HW107" s="24">
        <v>0</v>
      </c>
      <c r="HX107" s="24"/>
      <c r="HY107" s="24"/>
      <c r="HZ107" s="24"/>
      <c r="IA107" s="24"/>
      <c r="IB107" s="25">
        <f>SUM(HP107:IA107)</f>
        <v>0</v>
      </c>
    </row>
    <row r="108" spans="1:236" ht="15.95" customHeight="1">
      <c r="A108" s="17" t="s">
        <v>101</v>
      </c>
      <c r="B108" s="17" t="s">
        <v>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6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7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8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69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0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1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2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3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si="174"/>
        <v>0</v>
      </c>
      <c r="HP108" s="24">
        <v>0</v>
      </c>
      <c r="HQ108" s="24">
        <v>0</v>
      </c>
      <c r="HR108" s="24">
        <v>4</v>
      </c>
      <c r="HS108" s="24">
        <v>0</v>
      </c>
      <c r="HT108" s="24">
        <v>0</v>
      </c>
      <c r="HU108" s="24">
        <v>0</v>
      </c>
      <c r="HV108" s="24">
        <v>0</v>
      </c>
      <c r="HW108" s="24">
        <v>0</v>
      </c>
      <c r="HX108" s="24"/>
      <c r="HY108" s="24"/>
      <c r="HZ108" s="24"/>
      <c r="IA108" s="24"/>
      <c r="IB108" s="25">
        <f t="shared" ref="IB108:IB118" si="183">SUM(HP108:IA108)</f>
        <v>4</v>
      </c>
    </row>
    <row r="109" spans="1:236" ht="15.95" customHeight="1">
      <c r="A109" s="17" t="s">
        <v>102</v>
      </c>
      <c r="B109" s="17" t="s">
        <v>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6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7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8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69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0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1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2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3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74"/>
        <v>0</v>
      </c>
      <c r="HP109" s="24">
        <v>0</v>
      </c>
      <c r="HQ109" s="24">
        <v>0</v>
      </c>
      <c r="HR109" s="24">
        <v>0</v>
      </c>
      <c r="HS109" s="24">
        <v>0</v>
      </c>
      <c r="HT109" s="24">
        <v>0</v>
      </c>
      <c r="HU109" s="24">
        <v>0</v>
      </c>
      <c r="HV109" s="24">
        <v>0</v>
      </c>
      <c r="HW109" s="24">
        <v>0</v>
      </c>
      <c r="HX109" s="24"/>
      <c r="HY109" s="24"/>
      <c r="HZ109" s="24"/>
      <c r="IA109" s="24"/>
      <c r="IB109" s="25">
        <f t="shared" si="183"/>
        <v>0</v>
      </c>
    </row>
    <row r="110" spans="1:236" ht="15.95" customHeight="1">
      <c r="A110" s="17" t="s">
        <v>103</v>
      </c>
      <c r="B110" s="17" t="s">
        <v>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6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7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8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69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0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1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2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3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74"/>
        <v>321</v>
      </c>
      <c r="HP110" s="24">
        <v>2</v>
      </c>
      <c r="HQ110" s="24">
        <v>8</v>
      </c>
      <c r="HR110" s="24">
        <v>5</v>
      </c>
      <c r="HS110" s="24">
        <v>2</v>
      </c>
      <c r="HT110" s="24">
        <v>5</v>
      </c>
      <c r="HU110" s="24">
        <v>4</v>
      </c>
      <c r="HV110" s="24">
        <v>10</v>
      </c>
      <c r="HW110" s="24">
        <v>12</v>
      </c>
      <c r="HX110" s="24"/>
      <c r="HY110" s="24"/>
      <c r="HZ110" s="24"/>
      <c r="IA110" s="24"/>
      <c r="IB110" s="25">
        <f t="shared" si="183"/>
        <v>48</v>
      </c>
    </row>
    <row r="111" spans="1:236" ht="15.95" customHeight="1">
      <c r="A111" s="17" t="s">
        <v>104</v>
      </c>
      <c r="B111" s="17" t="s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6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7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8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69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0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1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2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3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74"/>
        <v>33</v>
      </c>
      <c r="HP111" s="24">
        <v>0</v>
      </c>
      <c r="HQ111" s="24">
        <v>0</v>
      </c>
      <c r="HR111" s="24">
        <v>2</v>
      </c>
      <c r="HS111" s="24">
        <v>1</v>
      </c>
      <c r="HT111" s="24">
        <v>0</v>
      </c>
      <c r="HU111" s="24">
        <v>0</v>
      </c>
      <c r="HV111" s="24">
        <v>1</v>
      </c>
      <c r="HW111" s="24">
        <v>2</v>
      </c>
      <c r="HX111" s="24"/>
      <c r="HY111" s="24"/>
      <c r="HZ111" s="24"/>
      <c r="IA111" s="24"/>
      <c r="IB111" s="25">
        <f t="shared" si="183"/>
        <v>6</v>
      </c>
    </row>
    <row r="112" spans="1:236" ht="15.95" customHeight="1">
      <c r="A112" s="17" t="s">
        <v>105</v>
      </c>
      <c r="B112" s="17" t="s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6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7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8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69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0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1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2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3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74"/>
        <v>6</v>
      </c>
      <c r="HP112" s="24">
        <v>0</v>
      </c>
      <c r="HQ112" s="24">
        <v>0</v>
      </c>
      <c r="HR112" s="18">
        <v>0</v>
      </c>
      <c r="HS112" s="18">
        <v>0</v>
      </c>
      <c r="HT112" s="24">
        <v>0</v>
      </c>
      <c r="HU112" s="24">
        <v>0</v>
      </c>
      <c r="HV112" s="24">
        <v>0</v>
      </c>
      <c r="HW112" s="24">
        <v>8</v>
      </c>
      <c r="HX112" s="24"/>
      <c r="HY112" s="24"/>
      <c r="HZ112" s="24"/>
      <c r="IA112" s="24"/>
      <c r="IB112" s="25">
        <f t="shared" si="183"/>
        <v>8</v>
      </c>
    </row>
    <row r="113" spans="1:236" ht="15.95" customHeight="1">
      <c r="A113" s="17" t="s">
        <v>106</v>
      </c>
      <c r="B113" s="17" t="s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6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7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8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69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0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1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2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3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74"/>
        <v>10</v>
      </c>
      <c r="HP113" s="24">
        <v>0</v>
      </c>
      <c r="HQ113" s="24">
        <v>0</v>
      </c>
      <c r="HR113" s="18">
        <v>0</v>
      </c>
      <c r="HS113" s="54">
        <v>0</v>
      </c>
      <c r="HT113" s="24">
        <v>0</v>
      </c>
      <c r="HU113" s="24">
        <v>0</v>
      </c>
      <c r="HV113" s="24">
        <v>0</v>
      </c>
      <c r="HW113" s="24">
        <v>0</v>
      </c>
      <c r="HX113" s="24"/>
      <c r="HY113" s="24"/>
      <c r="HZ113" s="24"/>
      <c r="IA113" s="24"/>
      <c r="IB113" s="25">
        <f t="shared" si="183"/>
        <v>0</v>
      </c>
    </row>
    <row r="114" spans="1:236" ht="15.95" customHeight="1">
      <c r="A114" s="17" t="s">
        <v>107</v>
      </c>
      <c r="B114" s="17" t="s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6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7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8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69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0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1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2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3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74"/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>
        <v>40</v>
      </c>
      <c r="HU114" s="24">
        <v>34</v>
      </c>
      <c r="HV114" s="24">
        <v>28</v>
      </c>
      <c r="HW114" s="24">
        <v>28</v>
      </c>
      <c r="HX114" s="24"/>
      <c r="HY114" s="24"/>
      <c r="HZ114" s="24"/>
      <c r="IA114" s="24"/>
      <c r="IB114" s="25">
        <f t="shared" si="183"/>
        <v>278</v>
      </c>
    </row>
    <row r="115" spans="1:236" ht="15.95" customHeight="1">
      <c r="A115" s="17" t="s">
        <v>108</v>
      </c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6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7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8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69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0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1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2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3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74"/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>
        <v>12</v>
      </c>
      <c r="HU115" s="24">
        <v>14</v>
      </c>
      <c r="HV115" s="24">
        <v>18</v>
      </c>
      <c r="HW115" s="24">
        <v>22</v>
      </c>
      <c r="HX115" s="24"/>
      <c r="HY115" s="24"/>
      <c r="HZ115" s="24"/>
      <c r="IA115" s="24"/>
      <c r="IB115" s="25">
        <f t="shared" si="183"/>
        <v>148</v>
      </c>
    </row>
    <row r="116" spans="1:236" ht="15.95" customHeight="1">
      <c r="A116" s="17" t="s">
        <v>109</v>
      </c>
      <c r="B116" s="17" t="s">
        <v>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6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7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8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69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0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1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2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3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74"/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>
        <v>66</v>
      </c>
      <c r="HU116" s="24">
        <v>24</v>
      </c>
      <c r="HV116" s="24">
        <v>18</v>
      </c>
      <c r="HW116" s="24">
        <v>28</v>
      </c>
      <c r="HX116" s="24"/>
      <c r="HY116" s="24"/>
      <c r="HZ116" s="24"/>
      <c r="IA116" s="24"/>
      <c r="IB116" s="25">
        <f t="shared" si="183"/>
        <v>273</v>
      </c>
    </row>
    <row r="117" spans="1:236" ht="15.95" customHeight="1">
      <c r="A117" s="17" t="s">
        <v>110</v>
      </c>
      <c r="B117" s="17" t="s">
        <v>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6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7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8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69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0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1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2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3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74"/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>
        <v>18</v>
      </c>
      <c r="HU117" s="24">
        <v>29</v>
      </c>
      <c r="HV117" s="24">
        <v>160</v>
      </c>
      <c r="HW117" s="24">
        <v>18</v>
      </c>
      <c r="HX117" s="24"/>
      <c r="HY117" s="24"/>
      <c r="HZ117" s="24"/>
      <c r="IA117" s="24"/>
      <c r="IB117" s="25">
        <f t="shared" si="183"/>
        <v>311</v>
      </c>
    </row>
    <row r="118" spans="1:236" ht="15.95" customHeight="1">
      <c r="A118" s="17" t="s">
        <v>111</v>
      </c>
      <c r="B118" s="17" t="s">
        <v>11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6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7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8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69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0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1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2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3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18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74"/>
        <v>198</v>
      </c>
      <c r="HP118" s="24">
        <v>2</v>
      </c>
      <c r="HQ118" s="24">
        <v>12</v>
      </c>
      <c r="HR118" s="24">
        <v>6</v>
      </c>
      <c r="HS118" s="24">
        <v>13</v>
      </c>
      <c r="HT118" s="24">
        <v>4</v>
      </c>
      <c r="HU118" s="24">
        <v>6</v>
      </c>
      <c r="HV118" s="24">
        <v>14</v>
      </c>
      <c r="HW118" s="24">
        <v>6</v>
      </c>
      <c r="HX118" s="24"/>
      <c r="HY118" s="24"/>
      <c r="HZ118" s="24"/>
      <c r="IA118" s="24"/>
      <c r="IB118" s="25">
        <f t="shared" si="183"/>
        <v>63</v>
      </c>
    </row>
    <row r="119" spans="1:236" ht="15.95" customHeight="1">
      <c r="A119" s="19" t="s">
        <v>86</v>
      </c>
      <c r="B119" s="19"/>
      <c r="C119" s="20">
        <f t="shared" ref="C119:N119" si="184">SUM(C107:C118)</f>
        <v>0</v>
      </c>
      <c r="D119" s="20">
        <f t="shared" si="184"/>
        <v>0</v>
      </c>
      <c r="E119" s="20">
        <f t="shared" si="184"/>
        <v>0</v>
      </c>
      <c r="F119" s="20">
        <f t="shared" si="184"/>
        <v>0</v>
      </c>
      <c r="G119" s="20">
        <f t="shared" si="184"/>
        <v>0</v>
      </c>
      <c r="H119" s="20">
        <f t="shared" si="184"/>
        <v>0</v>
      </c>
      <c r="I119" s="20">
        <f t="shared" si="184"/>
        <v>0</v>
      </c>
      <c r="J119" s="20">
        <f t="shared" si="184"/>
        <v>0</v>
      </c>
      <c r="K119" s="20">
        <f t="shared" si="184"/>
        <v>0</v>
      </c>
      <c r="L119" s="20">
        <f t="shared" si="184"/>
        <v>0</v>
      </c>
      <c r="M119" s="20">
        <f t="shared" si="184"/>
        <v>0</v>
      </c>
      <c r="N119" s="20">
        <f t="shared" si="184"/>
        <v>13</v>
      </c>
      <c r="O119" s="20">
        <f>SUM(O107:O118)</f>
        <v>13</v>
      </c>
      <c r="P119" s="20">
        <f t="shared" ref="P119:AA119" si="185">SUM(P107:P118)</f>
        <v>31</v>
      </c>
      <c r="Q119" s="20">
        <f t="shared" si="185"/>
        <v>32</v>
      </c>
      <c r="R119" s="20">
        <f t="shared" si="185"/>
        <v>18</v>
      </c>
      <c r="S119" s="20">
        <f t="shared" si="185"/>
        <v>15</v>
      </c>
      <c r="T119" s="20">
        <f t="shared" si="185"/>
        <v>22</v>
      </c>
      <c r="U119" s="20">
        <f t="shared" si="185"/>
        <v>26</v>
      </c>
      <c r="V119" s="20">
        <f t="shared" si="185"/>
        <v>28</v>
      </c>
      <c r="W119" s="20">
        <f t="shared" si="185"/>
        <v>35</v>
      </c>
      <c r="X119" s="20">
        <f t="shared" si="185"/>
        <v>18</v>
      </c>
      <c r="Y119" s="20">
        <f t="shared" si="185"/>
        <v>39</v>
      </c>
      <c r="Z119" s="20">
        <f t="shared" si="185"/>
        <v>20</v>
      </c>
      <c r="AA119" s="20">
        <f t="shared" si="185"/>
        <v>35</v>
      </c>
      <c r="AB119" s="20">
        <f>SUM(AB107:AB118)</f>
        <v>319</v>
      </c>
      <c r="AC119" s="20">
        <f t="shared" ref="AC119:AN119" si="186">SUM(AC107:AC118)</f>
        <v>16</v>
      </c>
      <c r="AD119" s="20">
        <f t="shared" si="186"/>
        <v>41</v>
      </c>
      <c r="AE119" s="20">
        <f t="shared" si="186"/>
        <v>45</v>
      </c>
      <c r="AF119" s="20">
        <f t="shared" si="186"/>
        <v>29</v>
      </c>
      <c r="AG119" s="20">
        <f t="shared" si="186"/>
        <v>40</v>
      </c>
      <c r="AH119" s="20">
        <f t="shared" si="186"/>
        <v>42</v>
      </c>
      <c r="AI119" s="20">
        <f t="shared" si="186"/>
        <v>59</v>
      </c>
      <c r="AJ119" s="20">
        <f t="shared" si="186"/>
        <v>30</v>
      </c>
      <c r="AK119" s="20">
        <f t="shared" si="186"/>
        <v>23</v>
      </c>
      <c r="AL119" s="20">
        <f t="shared" si="186"/>
        <v>42</v>
      </c>
      <c r="AM119" s="20">
        <f t="shared" si="186"/>
        <v>98</v>
      </c>
      <c r="AN119" s="20">
        <f t="shared" si="186"/>
        <v>29</v>
      </c>
      <c r="AO119" s="20">
        <f>SUM(AO107:AO118)</f>
        <v>494</v>
      </c>
      <c r="AP119" s="20">
        <f t="shared" ref="AP119:BA119" si="187">SUM(AP107:AP118)</f>
        <v>27</v>
      </c>
      <c r="AQ119" s="20">
        <f t="shared" si="187"/>
        <v>14</v>
      </c>
      <c r="AR119" s="20">
        <f t="shared" si="187"/>
        <v>53</v>
      </c>
      <c r="AS119" s="20">
        <f t="shared" si="187"/>
        <v>53</v>
      </c>
      <c r="AT119" s="20">
        <f t="shared" si="187"/>
        <v>54</v>
      </c>
      <c r="AU119" s="20">
        <f t="shared" si="187"/>
        <v>51</v>
      </c>
      <c r="AV119" s="20">
        <f t="shared" si="187"/>
        <v>50</v>
      </c>
      <c r="AW119" s="20">
        <f t="shared" si="187"/>
        <v>59</v>
      </c>
      <c r="AX119" s="20">
        <f t="shared" si="187"/>
        <v>40</v>
      </c>
      <c r="AY119" s="20">
        <f t="shared" si="187"/>
        <v>29</v>
      </c>
      <c r="AZ119" s="20">
        <f t="shared" si="187"/>
        <v>32</v>
      </c>
      <c r="BA119" s="20">
        <f t="shared" si="187"/>
        <v>35</v>
      </c>
      <c r="BB119" s="20">
        <f>SUM(BB107:BB118)</f>
        <v>497</v>
      </c>
      <c r="BC119" s="20">
        <f t="shared" ref="BC119:BN119" si="188">SUM(BC107:BC118)</f>
        <v>51</v>
      </c>
      <c r="BD119" s="20">
        <f t="shared" si="188"/>
        <v>41</v>
      </c>
      <c r="BE119" s="20">
        <f t="shared" si="188"/>
        <v>73</v>
      </c>
      <c r="BF119" s="20">
        <f t="shared" si="188"/>
        <v>44</v>
      </c>
      <c r="BG119" s="20">
        <f t="shared" si="188"/>
        <v>64</v>
      </c>
      <c r="BH119" s="20">
        <f t="shared" si="188"/>
        <v>76</v>
      </c>
      <c r="BI119" s="20">
        <f t="shared" si="188"/>
        <v>34</v>
      </c>
      <c r="BJ119" s="20">
        <f t="shared" si="188"/>
        <v>60</v>
      </c>
      <c r="BK119" s="20">
        <f t="shared" si="188"/>
        <v>68</v>
      </c>
      <c r="BL119" s="20">
        <f t="shared" si="188"/>
        <v>59</v>
      </c>
      <c r="BM119" s="20">
        <f t="shared" si="188"/>
        <v>47</v>
      </c>
      <c r="BN119" s="20">
        <f t="shared" si="188"/>
        <v>68</v>
      </c>
      <c r="BO119" s="20">
        <f>SUM(BO107:BO118)</f>
        <v>685</v>
      </c>
      <c r="BP119" s="20">
        <f t="shared" ref="BP119:CA119" si="189">SUM(BP107:BP118)</f>
        <v>53</v>
      </c>
      <c r="BQ119" s="20">
        <f t="shared" si="189"/>
        <v>47</v>
      </c>
      <c r="BR119" s="20">
        <f t="shared" si="189"/>
        <v>89</v>
      </c>
      <c r="BS119" s="20">
        <f t="shared" si="189"/>
        <v>64</v>
      </c>
      <c r="BT119" s="20">
        <f t="shared" si="189"/>
        <v>54</v>
      </c>
      <c r="BU119" s="20">
        <f t="shared" si="189"/>
        <v>51</v>
      </c>
      <c r="BV119" s="20">
        <f t="shared" si="189"/>
        <v>66</v>
      </c>
      <c r="BW119" s="20">
        <f t="shared" si="189"/>
        <v>63</v>
      </c>
      <c r="BX119" s="20">
        <f t="shared" si="189"/>
        <v>52</v>
      </c>
      <c r="BY119" s="20">
        <f t="shared" si="189"/>
        <v>87</v>
      </c>
      <c r="BZ119" s="20">
        <f t="shared" si="189"/>
        <v>88</v>
      </c>
      <c r="CA119" s="20">
        <f t="shared" si="189"/>
        <v>80</v>
      </c>
      <c r="CB119" s="20">
        <f>SUM(CB107:CB118)</f>
        <v>794</v>
      </c>
      <c r="CC119" s="20">
        <f t="shared" ref="CC119:CN119" si="190">SUM(CC107:CC118)</f>
        <v>147</v>
      </c>
      <c r="CD119" s="20">
        <f t="shared" si="190"/>
        <v>65</v>
      </c>
      <c r="CE119" s="20">
        <f t="shared" si="190"/>
        <v>85</v>
      </c>
      <c r="CF119" s="20">
        <f t="shared" si="190"/>
        <v>70</v>
      </c>
      <c r="CG119" s="20">
        <f t="shared" si="190"/>
        <v>81</v>
      </c>
      <c r="CH119" s="20">
        <f t="shared" si="190"/>
        <v>83</v>
      </c>
      <c r="CI119" s="20">
        <f t="shared" si="190"/>
        <v>67</v>
      </c>
      <c r="CJ119" s="20">
        <f t="shared" si="190"/>
        <v>82</v>
      </c>
      <c r="CK119" s="20">
        <f t="shared" si="190"/>
        <v>95</v>
      </c>
      <c r="CL119" s="20">
        <f t="shared" si="190"/>
        <v>100</v>
      </c>
      <c r="CM119" s="20">
        <f t="shared" si="190"/>
        <v>98</v>
      </c>
      <c r="CN119" s="20">
        <f t="shared" si="190"/>
        <v>106</v>
      </c>
      <c r="CO119" s="20">
        <f>SUM(CO107:CO118)</f>
        <v>1079</v>
      </c>
      <c r="CP119" s="20">
        <f t="shared" ref="CP119:EW119" si="191">SUM(CP107:CP118)</f>
        <v>95</v>
      </c>
      <c r="CQ119" s="20">
        <f t="shared" si="191"/>
        <v>98</v>
      </c>
      <c r="CR119" s="20">
        <f t="shared" si="191"/>
        <v>114</v>
      </c>
      <c r="CS119" s="20">
        <f t="shared" si="191"/>
        <v>83</v>
      </c>
      <c r="CT119" s="20">
        <f t="shared" si="191"/>
        <v>79</v>
      </c>
      <c r="CU119" s="20">
        <f t="shared" si="191"/>
        <v>92</v>
      </c>
      <c r="CV119" s="20">
        <f t="shared" si="191"/>
        <v>73</v>
      </c>
      <c r="CW119" s="20">
        <f t="shared" si="191"/>
        <v>84</v>
      </c>
      <c r="CX119" s="20">
        <f t="shared" si="191"/>
        <v>84</v>
      </c>
      <c r="CY119" s="20">
        <f t="shared" si="191"/>
        <v>82</v>
      </c>
      <c r="CZ119" s="20">
        <f t="shared" si="191"/>
        <v>139</v>
      </c>
      <c r="DA119" s="20">
        <f t="shared" si="191"/>
        <v>112</v>
      </c>
      <c r="DB119" s="20">
        <f t="shared" si="191"/>
        <v>1135</v>
      </c>
      <c r="DC119" s="20">
        <f t="shared" si="191"/>
        <v>114</v>
      </c>
      <c r="DD119" s="20">
        <f t="shared" si="191"/>
        <v>86</v>
      </c>
      <c r="DE119" s="20">
        <f t="shared" si="191"/>
        <v>121</v>
      </c>
      <c r="DF119" s="20">
        <f t="shared" si="191"/>
        <v>131</v>
      </c>
      <c r="DG119" s="20">
        <f t="shared" si="191"/>
        <v>128</v>
      </c>
      <c r="DH119" s="20">
        <f t="shared" si="191"/>
        <v>97</v>
      </c>
      <c r="DI119" s="20">
        <f t="shared" si="191"/>
        <v>111</v>
      </c>
      <c r="DJ119" s="20">
        <f t="shared" si="191"/>
        <v>115</v>
      </c>
      <c r="DK119" s="20">
        <f t="shared" si="191"/>
        <v>102</v>
      </c>
      <c r="DL119" s="20">
        <f t="shared" si="191"/>
        <v>104</v>
      </c>
      <c r="DM119" s="20">
        <f t="shared" si="191"/>
        <v>96</v>
      </c>
      <c r="DN119" s="20">
        <f t="shared" si="191"/>
        <v>104</v>
      </c>
      <c r="DO119" s="20">
        <f t="shared" si="191"/>
        <v>1309</v>
      </c>
      <c r="DP119" s="20">
        <f t="shared" si="191"/>
        <v>126</v>
      </c>
      <c r="DQ119" s="20">
        <f t="shared" si="191"/>
        <v>79</v>
      </c>
      <c r="DR119" s="20">
        <f t="shared" si="191"/>
        <v>134</v>
      </c>
      <c r="DS119" s="20">
        <f t="shared" si="191"/>
        <v>75</v>
      </c>
      <c r="DT119" s="20">
        <f t="shared" si="191"/>
        <v>96</v>
      </c>
      <c r="DU119" s="20">
        <f t="shared" si="191"/>
        <v>89</v>
      </c>
      <c r="DV119" s="20">
        <f t="shared" si="191"/>
        <v>115</v>
      </c>
      <c r="DW119" s="20">
        <f t="shared" si="191"/>
        <v>109</v>
      </c>
      <c r="DX119" s="20">
        <f t="shared" si="191"/>
        <v>83</v>
      </c>
      <c r="DY119" s="20">
        <f t="shared" si="191"/>
        <v>127</v>
      </c>
      <c r="DZ119" s="20">
        <f t="shared" si="191"/>
        <v>99</v>
      </c>
      <c r="EA119" s="20">
        <f t="shared" si="191"/>
        <v>88</v>
      </c>
      <c r="EB119" s="20">
        <f t="shared" si="191"/>
        <v>1220</v>
      </c>
      <c r="EC119" s="20">
        <f t="shared" si="191"/>
        <v>78</v>
      </c>
      <c r="ED119" s="20">
        <f t="shared" si="191"/>
        <v>54</v>
      </c>
      <c r="EE119" s="20">
        <f t="shared" si="191"/>
        <v>46</v>
      </c>
      <c r="EF119" s="20">
        <f t="shared" si="191"/>
        <v>60</v>
      </c>
      <c r="EG119" s="20">
        <f t="shared" si="191"/>
        <v>37</v>
      </c>
      <c r="EH119" s="20">
        <f t="shared" si="191"/>
        <v>73</v>
      </c>
      <c r="EI119" s="20">
        <f t="shared" si="191"/>
        <v>87</v>
      </c>
      <c r="EJ119" s="20">
        <f t="shared" si="191"/>
        <v>99</v>
      </c>
      <c r="EK119" s="20">
        <f>SUM(EK107:EK118)</f>
        <v>89</v>
      </c>
      <c r="EL119" s="20">
        <f t="shared" si="191"/>
        <v>91</v>
      </c>
      <c r="EM119" s="20">
        <f t="shared" si="191"/>
        <v>101</v>
      </c>
      <c r="EN119" s="20">
        <f t="shared" si="191"/>
        <v>93</v>
      </c>
      <c r="EO119" s="20">
        <f t="shared" si="191"/>
        <v>908</v>
      </c>
      <c r="EP119" s="20">
        <f t="shared" si="191"/>
        <v>93</v>
      </c>
      <c r="EQ119" s="20">
        <f t="shared" si="191"/>
        <v>80</v>
      </c>
      <c r="ER119" s="20">
        <f t="shared" si="191"/>
        <v>97</v>
      </c>
      <c r="ES119" s="20">
        <f t="shared" si="191"/>
        <v>81</v>
      </c>
      <c r="ET119" s="20">
        <f t="shared" si="191"/>
        <v>67</v>
      </c>
      <c r="EU119" s="20">
        <f t="shared" si="191"/>
        <v>81</v>
      </c>
      <c r="EV119" s="20">
        <f t="shared" si="191"/>
        <v>98</v>
      </c>
      <c r="EW119" s="20">
        <f t="shared" si="191"/>
        <v>117</v>
      </c>
      <c r="EX119" s="20">
        <f>SUM(EX107:EX118)</f>
        <v>70</v>
      </c>
      <c r="EY119" s="20">
        <f>SUM(EY107:EY118)</f>
        <v>102</v>
      </c>
      <c r="EZ119" s="20">
        <f>SUM(EZ107:EZ118)</f>
        <v>106</v>
      </c>
      <c r="FA119" s="20">
        <f>SUM(FA107:FA118)</f>
        <v>92</v>
      </c>
      <c r="FB119" s="20">
        <f>SUM(FB107:FB118)</f>
        <v>1084</v>
      </c>
      <c r="FC119" s="20">
        <f t="shared" ref="FC119:FJ119" si="192">SUM(FC107:FC118)</f>
        <v>189</v>
      </c>
      <c r="FD119" s="20">
        <f t="shared" si="192"/>
        <v>123</v>
      </c>
      <c r="FE119" s="20">
        <f t="shared" si="192"/>
        <v>131</v>
      </c>
      <c r="FF119" s="20">
        <f t="shared" si="192"/>
        <v>163</v>
      </c>
      <c r="FG119" s="20">
        <f t="shared" si="192"/>
        <v>82</v>
      </c>
      <c r="FH119" s="20">
        <f t="shared" si="192"/>
        <v>98</v>
      </c>
      <c r="FI119" s="20">
        <f t="shared" si="192"/>
        <v>101</v>
      </c>
      <c r="FJ119" s="20">
        <f t="shared" si="192"/>
        <v>129</v>
      </c>
      <c r="FK119" s="20">
        <f>SUM(FK107:FK118)</f>
        <v>111</v>
      </c>
      <c r="FL119" s="20">
        <f t="shared" ref="FL119:FW119" si="193">SUM(FL107:FL118)</f>
        <v>152</v>
      </c>
      <c r="FM119" s="20">
        <f t="shared" si="193"/>
        <v>151</v>
      </c>
      <c r="FN119" s="20">
        <f t="shared" si="193"/>
        <v>131</v>
      </c>
      <c r="FO119" s="20">
        <f t="shared" si="193"/>
        <v>1561</v>
      </c>
      <c r="FP119" s="20">
        <f t="shared" si="193"/>
        <v>162</v>
      </c>
      <c r="FQ119" s="20">
        <f t="shared" si="193"/>
        <v>167</v>
      </c>
      <c r="FR119" s="20">
        <f t="shared" si="193"/>
        <v>183</v>
      </c>
      <c r="FS119" s="20">
        <f t="shared" si="193"/>
        <v>162</v>
      </c>
      <c r="FT119" s="20">
        <f t="shared" si="193"/>
        <v>176</v>
      </c>
      <c r="FU119" s="20">
        <f t="shared" si="193"/>
        <v>148</v>
      </c>
      <c r="FV119" s="20">
        <f t="shared" si="193"/>
        <v>177</v>
      </c>
      <c r="FW119" s="20">
        <f t="shared" si="193"/>
        <v>172</v>
      </c>
      <c r="FX119" s="20">
        <f>SUM(FX107:FX118)</f>
        <v>182</v>
      </c>
      <c r="FY119" s="20">
        <f t="shared" ref="FY119:HA119" si="194">SUM(FY107:FY118)</f>
        <v>189</v>
      </c>
      <c r="FZ119" s="20">
        <f t="shared" si="194"/>
        <v>219</v>
      </c>
      <c r="GA119" s="20">
        <f t="shared" si="194"/>
        <v>210</v>
      </c>
      <c r="GB119" s="20">
        <f t="shared" si="194"/>
        <v>2147</v>
      </c>
      <c r="GC119" s="20">
        <f t="shared" si="194"/>
        <v>172</v>
      </c>
      <c r="GD119" s="20">
        <f t="shared" si="194"/>
        <v>176</v>
      </c>
      <c r="GE119" s="20">
        <f t="shared" si="194"/>
        <v>124</v>
      </c>
      <c r="GF119" s="20">
        <f t="shared" si="194"/>
        <v>22</v>
      </c>
      <c r="GG119" s="20">
        <f t="shared" si="194"/>
        <v>30</v>
      </c>
      <c r="GH119" s="20">
        <f t="shared" si="194"/>
        <v>32</v>
      </c>
      <c r="GI119" s="20">
        <f t="shared" si="194"/>
        <v>43</v>
      </c>
      <c r="GJ119" s="20">
        <f t="shared" si="194"/>
        <v>41</v>
      </c>
      <c r="GK119" s="20">
        <f t="shared" si="194"/>
        <v>55</v>
      </c>
      <c r="GL119" s="20">
        <f t="shared" si="194"/>
        <v>57</v>
      </c>
      <c r="GM119" s="20">
        <f t="shared" si="194"/>
        <v>107</v>
      </c>
      <c r="GN119" s="20">
        <f t="shared" si="194"/>
        <v>95</v>
      </c>
      <c r="GO119" s="20">
        <f t="shared" si="173"/>
        <v>954</v>
      </c>
      <c r="GP119" s="20">
        <f t="shared" si="194"/>
        <v>73</v>
      </c>
      <c r="GQ119" s="20">
        <f t="shared" si="194"/>
        <v>92</v>
      </c>
      <c r="GR119" s="20">
        <f t="shared" si="194"/>
        <v>108</v>
      </c>
      <c r="GS119" s="20">
        <f t="shared" si="194"/>
        <v>123</v>
      </c>
      <c r="GT119" s="20">
        <f t="shared" si="194"/>
        <v>105</v>
      </c>
      <c r="GU119" s="20">
        <f t="shared" si="194"/>
        <v>107</v>
      </c>
      <c r="GV119" s="20">
        <f t="shared" si="194"/>
        <v>127</v>
      </c>
      <c r="GW119" s="20">
        <f t="shared" si="194"/>
        <v>150</v>
      </c>
      <c r="GX119" s="20">
        <f t="shared" si="194"/>
        <v>148</v>
      </c>
      <c r="GY119" s="20">
        <f t="shared" si="194"/>
        <v>188</v>
      </c>
      <c r="GZ119" s="20">
        <f t="shared" si="194"/>
        <v>223</v>
      </c>
      <c r="HA119" s="20">
        <f t="shared" si="194"/>
        <v>198</v>
      </c>
      <c r="HB119" s="20">
        <f t="shared" si="182"/>
        <v>1642</v>
      </c>
      <c r="HC119" s="20">
        <f t="shared" ref="HC119:HN119" si="195">SUM(HC107:HC118)</f>
        <v>189</v>
      </c>
      <c r="HD119" s="20">
        <f t="shared" si="195"/>
        <v>195</v>
      </c>
      <c r="HE119" s="20">
        <f t="shared" si="195"/>
        <v>230</v>
      </c>
      <c r="HF119" s="20">
        <f t="shared" si="195"/>
        <v>205</v>
      </c>
      <c r="HG119" s="20">
        <f t="shared" si="195"/>
        <v>189</v>
      </c>
      <c r="HH119" s="20">
        <f t="shared" si="195"/>
        <v>169</v>
      </c>
      <c r="HI119" s="20">
        <f t="shared" si="195"/>
        <v>219</v>
      </c>
      <c r="HJ119" s="20">
        <f t="shared" si="195"/>
        <v>195</v>
      </c>
      <c r="HK119" s="20">
        <f t="shared" si="195"/>
        <v>157</v>
      </c>
      <c r="HL119" s="20">
        <f t="shared" si="195"/>
        <v>129</v>
      </c>
      <c r="HM119" s="20">
        <f t="shared" si="195"/>
        <v>133</v>
      </c>
      <c r="HN119" s="20">
        <f t="shared" si="195"/>
        <v>158</v>
      </c>
      <c r="HO119" s="20">
        <f t="shared" si="174"/>
        <v>2168</v>
      </c>
      <c r="HP119" s="20">
        <f t="shared" ref="HP119:IA119" si="196">SUM(HP107:HP118)</f>
        <v>127</v>
      </c>
      <c r="HQ119" s="20">
        <f t="shared" si="196"/>
        <v>115</v>
      </c>
      <c r="HR119" s="20">
        <f t="shared" si="196"/>
        <v>146</v>
      </c>
      <c r="HS119" s="20">
        <f t="shared" si="196"/>
        <v>122</v>
      </c>
      <c r="HT119" s="20">
        <f t="shared" si="196"/>
        <v>145</v>
      </c>
      <c r="HU119" s="20">
        <f t="shared" si="196"/>
        <v>111</v>
      </c>
      <c r="HV119" s="20">
        <f t="shared" si="196"/>
        <v>249</v>
      </c>
      <c r="HW119" s="20">
        <f t="shared" si="196"/>
        <v>124</v>
      </c>
      <c r="HX119" s="20">
        <f t="shared" si="196"/>
        <v>0</v>
      </c>
      <c r="HY119" s="20">
        <f t="shared" si="196"/>
        <v>0</v>
      </c>
      <c r="HZ119" s="20">
        <f t="shared" si="196"/>
        <v>0</v>
      </c>
      <c r="IA119" s="20">
        <f t="shared" si="196"/>
        <v>0</v>
      </c>
      <c r="IB119" s="20">
        <f>SUM(HP119:IA119)</f>
        <v>1139</v>
      </c>
    </row>
    <row r="120" spans="1:236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HG120" s="11"/>
    </row>
    <row r="121" spans="1:236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5" customHeight="1">
      <c r="A122" s="15" t="s">
        <v>90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5" customHeight="1">
      <c r="A124" s="75" t="s">
        <v>118</v>
      </c>
      <c r="B124" s="36"/>
      <c r="C124" s="80">
        <v>2006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  <c r="O124" s="72" t="s">
        <v>51</v>
      </c>
      <c r="P124" s="80">
        <v>2007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72" t="s">
        <v>52</v>
      </c>
      <c r="AC124" s="80">
        <v>2008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2"/>
      <c r="AO124" s="72" t="s">
        <v>53</v>
      </c>
      <c r="AP124" s="80">
        <v>2009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72" t="s">
        <v>54</v>
      </c>
      <c r="BC124" s="80">
        <v>2010</v>
      </c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2"/>
      <c r="BO124" s="72" t="s">
        <v>55</v>
      </c>
      <c r="BP124" s="80">
        <v>2011</v>
      </c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72" t="s">
        <v>56</v>
      </c>
      <c r="CC124" s="80">
        <v>2012</v>
      </c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2"/>
      <c r="CO124" s="72" t="s">
        <v>57</v>
      </c>
      <c r="CP124" s="80">
        <v>2013</v>
      </c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2"/>
      <c r="DB124" s="72" t="s">
        <v>58</v>
      </c>
      <c r="DC124" s="80">
        <v>2014</v>
      </c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2"/>
      <c r="DO124" s="72" t="s">
        <v>59</v>
      </c>
      <c r="DP124" s="80">
        <v>2015</v>
      </c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2"/>
      <c r="EB124" s="72" t="s">
        <v>60</v>
      </c>
      <c r="EC124" s="74">
        <v>2016</v>
      </c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2" t="s">
        <v>61</v>
      </c>
      <c r="EP124" s="74">
        <v>2017</v>
      </c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2" t="s">
        <v>62</v>
      </c>
      <c r="FC124" s="74">
        <v>2018</v>
      </c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2" t="s">
        <v>63</v>
      </c>
      <c r="FP124" s="74">
        <v>2019</v>
      </c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2" t="s">
        <v>64</v>
      </c>
      <c r="GC124" s="74">
        <v>2020</v>
      </c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7" t="s">
        <v>65</v>
      </c>
      <c r="GP124" s="74">
        <v>2021</v>
      </c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7" t="s">
        <v>66</v>
      </c>
      <c r="HC124" s="74">
        <v>2022</v>
      </c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7" t="s">
        <v>67</v>
      </c>
      <c r="HP124" s="74">
        <v>2023</v>
      </c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7" t="s">
        <v>68</v>
      </c>
    </row>
    <row r="125" spans="1:236" ht="15.95" customHeight="1">
      <c r="A125" s="76"/>
      <c r="B125" s="23"/>
      <c r="C125" s="16" t="s">
        <v>69</v>
      </c>
      <c r="D125" s="16" t="s">
        <v>70</v>
      </c>
      <c r="E125" s="16" t="s">
        <v>71</v>
      </c>
      <c r="F125" s="16" t="s">
        <v>72</v>
      </c>
      <c r="G125" s="16" t="s">
        <v>73</v>
      </c>
      <c r="H125" s="16" t="s">
        <v>74</v>
      </c>
      <c r="I125" s="16" t="s">
        <v>75</v>
      </c>
      <c r="J125" s="16" t="s">
        <v>76</v>
      </c>
      <c r="K125" s="16" t="s">
        <v>77</v>
      </c>
      <c r="L125" s="16" t="s">
        <v>78</v>
      </c>
      <c r="M125" s="16" t="s">
        <v>79</v>
      </c>
      <c r="N125" s="16" t="s">
        <v>80</v>
      </c>
      <c r="O125" s="73"/>
      <c r="P125" s="16" t="s">
        <v>69</v>
      </c>
      <c r="Q125" s="16" t="s">
        <v>70</v>
      </c>
      <c r="R125" s="16" t="s">
        <v>71</v>
      </c>
      <c r="S125" s="16" t="s">
        <v>72</v>
      </c>
      <c r="T125" s="16" t="s">
        <v>73</v>
      </c>
      <c r="U125" s="16" t="s">
        <v>74</v>
      </c>
      <c r="V125" s="16" t="s">
        <v>75</v>
      </c>
      <c r="W125" s="16" t="s">
        <v>76</v>
      </c>
      <c r="X125" s="16" t="s">
        <v>77</v>
      </c>
      <c r="Y125" s="16" t="s">
        <v>78</v>
      </c>
      <c r="Z125" s="16" t="s">
        <v>79</v>
      </c>
      <c r="AA125" s="16" t="s">
        <v>80</v>
      </c>
      <c r="AB125" s="73"/>
      <c r="AC125" s="16" t="s">
        <v>69</v>
      </c>
      <c r="AD125" s="16" t="s">
        <v>70</v>
      </c>
      <c r="AE125" s="16" t="s">
        <v>71</v>
      </c>
      <c r="AF125" s="16" t="s">
        <v>72</v>
      </c>
      <c r="AG125" s="16" t="s">
        <v>73</v>
      </c>
      <c r="AH125" s="16" t="s">
        <v>74</v>
      </c>
      <c r="AI125" s="16" t="s">
        <v>75</v>
      </c>
      <c r="AJ125" s="16" t="s">
        <v>76</v>
      </c>
      <c r="AK125" s="16" t="s">
        <v>77</v>
      </c>
      <c r="AL125" s="16" t="s">
        <v>78</v>
      </c>
      <c r="AM125" s="16" t="s">
        <v>79</v>
      </c>
      <c r="AN125" s="16" t="s">
        <v>80</v>
      </c>
      <c r="AO125" s="73"/>
      <c r="AP125" s="16" t="s">
        <v>69</v>
      </c>
      <c r="AQ125" s="16" t="s">
        <v>70</v>
      </c>
      <c r="AR125" s="16" t="s">
        <v>71</v>
      </c>
      <c r="AS125" s="16" t="s">
        <v>72</v>
      </c>
      <c r="AT125" s="16" t="s">
        <v>73</v>
      </c>
      <c r="AU125" s="16" t="s">
        <v>74</v>
      </c>
      <c r="AV125" s="16" t="s">
        <v>75</v>
      </c>
      <c r="AW125" s="16" t="s">
        <v>76</v>
      </c>
      <c r="AX125" s="16" t="s">
        <v>77</v>
      </c>
      <c r="AY125" s="16" t="s">
        <v>78</v>
      </c>
      <c r="AZ125" s="16" t="s">
        <v>79</v>
      </c>
      <c r="BA125" s="16" t="s">
        <v>80</v>
      </c>
      <c r="BB125" s="73"/>
      <c r="BC125" s="16" t="s">
        <v>69</v>
      </c>
      <c r="BD125" s="16" t="s">
        <v>70</v>
      </c>
      <c r="BE125" s="16" t="s">
        <v>71</v>
      </c>
      <c r="BF125" s="16" t="s">
        <v>72</v>
      </c>
      <c r="BG125" s="16" t="s">
        <v>73</v>
      </c>
      <c r="BH125" s="16" t="s">
        <v>74</v>
      </c>
      <c r="BI125" s="16" t="s">
        <v>75</v>
      </c>
      <c r="BJ125" s="16" t="s">
        <v>76</v>
      </c>
      <c r="BK125" s="16" t="s">
        <v>77</v>
      </c>
      <c r="BL125" s="16" t="s">
        <v>78</v>
      </c>
      <c r="BM125" s="16" t="s">
        <v>79</v>
      </c>
      <c r="BN125" s="16" t="s">
        <v>80</v>
      </c>
      <c r="BO125" s="73"/>
      <c r="BP125" s="16" t="s">
        <v>69</v>
      </c>
      <c r="BQ125" s="16" t="s">
        <v>70</v>
      </c>
      <c r="BR125" s="16" t="s">
        <v>71</v>
      </c>
      <c r="BS125" s="16" t="s">
        <v>72</v>
      </c>
      <c r="BT125" s="16" t="s">
        <v>73</v>
      </c>
      <c r="BU125" s="16" t="s">
        <v>74</v>
      </c>
      <c r="BV125" s="16" t="s">
        <v>75</v>
      </c>
      <c r="BW125" s="16" t="s">
        <v>76</v>
      </c>
      <c r="BX125" s="16" t="s">
        <v>77</v>
      </c>
      <c r="BY125" s="16" t="s">
        <v>78</v>
      </c>
      <c r="BZ125" s="16" t="s">
        <v>79</v>
      </c>
      <c r="CA125" s="16" t="s">
        <v>80</v>
      </c>
      <c r="CB125" s="73"/>
      <c r="CC125" s="16" t="s">
        <v>69</v>
      </c>
      <c r="CD125" s="16" t="s">
        <v>70</v>
      </c>
      <c r="CE125" s="16" t="s">
        <v>71</v>
      </c>
      <c r="CF125" s="16" t="s">
        <v>72</v>
      </c>
      <c r="CG125" s="16" t="s">
        <v>73</v>
      </c>
      <c r="CH125" s="16" t="s">
        <v>74</v>
      </c>
      <c r="CI125" s="16" t="s">
        <v>75</v>
      </c>
      <c r="CJ125" s="16" t="s">
        <v>76</v>
      </c>
      <c r="CK125" s="16" t="s">
        <v>77</v>
      </c>
      <c r="CL125" s="16" t="s">
        <v>78</v>
      </c>
      <c r="CM125" s="16" t="s">
        <v>79</v>
      </c>
      <c r="CN125" s="16" t="s">
        <v>80</v>
      </c>
      <c r="CO125" s="73"/>
      <c r="CP125" s="16" t="s">
        <v>69</v>
      </c>
      <c r="CQ125" s="16" t="s">
        <v>70</v>
      </c>
      <c r="CR125" s="16" t="s">
        <v>71</v>
      </c>
      <c r="CS125" s="16" t="s">
        <v>72</v>
      </c>
      <c r="CT125" s="16" t="s">
        <v>73</v>
      </c>
      <c r="CU125" s="16" t="s">
        <v>74</v>
      </c>
      <c r="CV125" s="16" t="s">
        <v>75</v>
      </c>
      <c r="CW125" s="16" t="s">
        <v>76</v>
      </c>
      <c r="CX125" s="16" t="s">
        <v>77</v>
      </c>
      <c r="CY125" s="16" t="s">
        <v>78</v>
      </c>
      <c r="CZ125" s="16" t="s">
        <v>79</v>
      </c>
      <c r="DA125" s="16" t="s">
        <v>80</v>
      </c>
      <c r="DB125" s="73"/>
      <c r="DC125" s="16" t="s">
        <v>69</v>
      </c>
      <c r="DD125" s="16" t="s">
        <v>70</v>
      </c>
      <c r="DE125" s="16" t="s">
        <v>71</v>
      </c>
      <c r="DF125" s="16" t="s">
        <v>72</v>
      </c>
      <c r="DG125" s="16" t="s">
        <v>73</v>
      </c>
      <c r="DH125" s="16" t="s">
        <v>74</v>
      </c>
      <c r="DI125" s="16" t="s">
        <v>75</v>
      </c>
      <c r="DJ125" s="16" t="s">
        <v>76</v>
      </c>
      <c r="DK125" s="16" t="s">
        <v>77</v>
      </c>
      <c r="DL125" s="16" t="s">
        <v>78</v>
      </c>
      <c r="DM125" s="16" t="s">
        <v>79</v>
      </c>
      <c r="DN125" s="16" t="s">
        <v>80</v>
      </c>
      <c r="DO125" s="73"/>
      <c r="DP125" s="16" t="s">
        <v>69</v>
      </c>
      <c r="DQ125" s="16" t="s">
        <v>70</v>
      </c>
      <c r="DR125" s="16" t="s">
        <v>71</v>
      </c>
      <c r="DS125" s="16" t="s">
        <v>72</v>
      </c>
      <c r="DT125" s="16" t="s">
        <v>73</v>
      </c>
      <c r="DU125" s="16" t="s">
        <v>74</v>
      </c>
      <c r="DV125" s="16" t="s">
        <v>75</v>
      </c>
      <c r="DW125" s="16" t="s">
        <v>76</v>
      </c>
      <c r="DX125" s="16" t="s">
        <v>77</v>
      </c>
      <c r="DY125" s="16" t="s">
        <v>78</v>
      </c>
      <c r="DZ125" s="16" t="s">
        <v>79</v>
      </c>
      <c r="EA125" s="16" t="s">
        <v>80</v>
      </c>
      <c r="EB125" s="73"/>
      <c r="EC125" s="16" t="s">
        <v>69</v>
      </c>
      <c r="ED125" s="16" t="s">
        <v>70</v>
      </c>
      <c r="EE125" s="16" t="s">
        <v>71</v>
      </c>
      <c r="EF125" s="16" t="s">
        <v>72</v>
      </c>
      <c r="EG125" s="16" t="s">
        <v>73</v>
      </c>
      <c r="EH125" s="16" t="s">
        <v>74</v>
      </c>
      <c r="EI125" s="16" t="s">
        <v>75</v>
      </c>
      <c r="EJ125" s="16" t="s">
        <v>76</v>
      </c>
      <c r="EK125" s="16" t="s">
        <v>77</v>
      </c>
      <c r="EL125" s="16" t="s">
        <v>78</v>
      </c>
      <c r="EM125" s="16" t="s">
        <v>79</v>
      </c>
      <c r="EN125" s="16" t="s">
        <v>80</v>
      </c>
      <c r="EO125" s="73"/>
      <c r="EP125" s="16" t="s">
        <v>69</v>
      </c>
      <c r="EQ125" s="16" t="s">
        <v>70</v>
      </c>
      <c r="ER125" s="16" t="s">
        <v>71</v>
      </c>
      <c r="ES125" s="16" t="s">
        <v>72</v>
      </c>
      <c r="ET125" s="16" t="s">
        <v>73</v>
      </c>
      <c r="EU125" s="16" t="s">
        <v>74</v>
      </c>
      <c r="EV125" s="16" t="s">
        <v>75</v>
      </c>
      <c r="EW125" s="16" t="s">
        <v>76</v>
      </c>
      <c r="EX125" s="16" t="s">
        <v>77</v>
      </c>
      <c r="EY125" s="16" t="s">
        <v>78</v>
      </c>
      <c r="EZ125" s="16" t="s">
        <v>79</v>
      </c>
      <c r="FA125" s="16" t="s">
        <v>80</v>
      </c>
      <c r="FB125" s="73"/>
      <c r="FC125" s="16" t="s">
        <v>69</v>
      </c>
      <c r="FD125" s="16" t="s">
        <v>70</v>
      </c>
      <c r="FE125" s="16" t="s">
        <v>71</v>
      </c>
      <c r="FF125" s="16" t="s">
        <v>72</v>
      </c>
      <c r="FG125" s="16" t="s">
        <v>73</v>
      </c>
      <c r="FH125" s="16" t="s">
        <v>74</v>
      </c>
      <c r="FI125" s="16" t="s">
        <v>75</v>
      </c>
      <c r="FJ125" s="16" t="s">
        <v>76</v>
      </c>
      <c r="FK125" s="16" t="s">
        <v>77</v>
      </c>
      <c r="FL125" s="16" t="s">
        <v>78</v>
      </c>
      <c r="FM125" s="16" t="s">
        <v>79</v>
      </c>
      <c r="FN125" s="16" t="s">
        <v>80</v>
      </c>
      <c r="FO125" s="73"/>
      <c r="FP125" s="16" t="s">
        <v>69</v>
      </c>
      <c r="FQ125" s="16" t="s">
        <v>70</v>
      </c>
      <c r="FR125" s="16" t="s">
        <v>71</v>
      </c>
      <c r="FS125" s="16" t="s">
        <v>72</v>
      </c>
      <c r="FT125" s="16" t="s">
        <v>73</v>
      </c>
      <c r="FU125" s="16" t="s">
        <v>74</v>
      </c>
      <c r="FV125" s="16" t="s">
        <v>75</v>
      </c>
      <c r="FW125" s="16" t="s">
        <v>76</v>
      </c>
      <c r="FX125" s="16" t="s">
        <v>77</v>
      </c>
      <c r="FY125" s="16" t="s">
        <v>78</v>
      </c>
      <c r="FZ125" s="16" t="s">
        <v>79</v>
      </c>
      <c r="GA125" s="16" t="s">
        <v>80</v>
      </c>
      <c r="GB125" s="73"/>
      <c r="GC125" s="16" t="s">
        <v>69</v>
      </c>
      <c r="GD125" s="16" t="s">
        <v>70</v>
      </c>
      <c r="GE125" s="16" t="s">
        <v>71</v>
      </c>
      <c r="GF125" s="16" t="s">
        <v>72</v>
      </c>
      <c r="GG125" s="16" t="s">
        <v>73</v>
      </c>
      <c r="GH125" s="16" t="s">
        <v>74</v>
      </c>
      <c r="GI125" s="16" t="s">
        <v>75</v>
      </c>
      <c r="GJ125" s="16" t="s">
        <v>76</v>
      </c>
      <c r="GK125" s="16" t="s">
        <v>77</v>
      </c>
      <c r="GL125" s="16" t="s">
        <v>78</v>
      </c>
      <c r="GM125" s="16" t="s">
        <v>79</v>
      </c>
      <c r="GN125" s="16" t="s">
        <v>80</v>
      </c>
      <c r="GO125" s="77"/>
      <c r="GP125" s="16" t="s">
        <v>69</v>
      </c>
      <c r="GQ125" s="16" t="s">
        <v>70</v>
      </c>
      <c r="GR125" s="16" t="s">
        <v>71</v>
      </c>
      <c r="GS125" s="16" t="s">
        <v>72</v>
      </c>
      <c r="GT125" s="16" t="s">
        <v>73</v>
      </c>
      <c r="GU125" s="16" t="s">
        <v>74</v>
      </c>
      <c r="GV125" s="16" t="s">
        <v>75</v>
      </c>
      <c r="GW125" s="16" t="s">
        <v>76</v>
      </c>
      <c r="GX125" s="16" t="s">
        <v>82</v>
      </c>
      <c r="GY125" s="16" t="s">
        <v>78</v>
      </c>
      <c r="GZ125" s="16" t="s">
        <v>79</v>
      </c>
      <c r="HA125" s="16" t="s">
        <v>80</v>
      </c>
      <c r="HB125" s="77"/>
      <c r="HC125" s="16" t="s">
        <v>69</v>
      </c>
      <c r="HD125" s="16" t="s">
        <v>70</v>
      </c>
      <c r="HE125" s="16" t="s">
        <v>71</v>
      </c>
      <c r="HF125" s="16" t="s">
        <v>72</v>
      </c>
      <c r="HG125" s="16" t="s">
        <v>73</v>
      </c>
      <c r="HH125" s="16" t="s">
        <v>74</v>
      </c>
      <c r="HI125" s="16" t="s">
        <v>75</v>
      </c>
      <c r="HJ125" s="16" t="s">
        <v>76</v>
      </c>
      <c r="HK125" s="16" t="s">
        <v>82</v>
      </c>
      <c r="HL125" s="16" t="s">
        <v>78</v>
      </c>
      <c r="HM125" s="16" t="s">
        <v>79</v>
      </c>
      <c r="HN125" s="16" t="s">
        <v>80</v>
      </c>
      <c r="HO125" s="77"/>
      <c r="HP125" s="16" t="s">
        <v>69</v>
      </c>
      <c r="HQ125" s="16" t="s">
        <v>70</v>
      </c>
      <c r="HR125" s="16" t="s">
        <v>71</v>
      </c>
      <c r="HS125" s="16" t="s">
        <v>72</v>
      </c>
      <c r="HT125" s="16" t="s">
        <v>73</v>
      </c>
      <c r="HU125" s="16" t="s">
        <v>74</v>
      </c>
      <c r="HV125" s="16" t="s">
        <v>75</v>
      </c>
      <c r="HW125" s="16" t="s">
        <v>76</v>
      </c>
      <c r="HX125" s="16" t="s">
        <v>82</v>
      </c>
      <c r="HY125" s="16" t="s">
        <v>78</v>
      </c>
      <c r="HZ125" s="16" t="s">
        <v>79</v>
      </c>
      <c r="IA125" s="16" t="s">
        <v>80</v>
      </c>
      <c r="IB125" s="77"/>
    </row>
    <row r="126" spans="1:236" ht="15.95" customHeight="1">
      <c r="A126" s="37" t="s">
        <v>119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1">
        <v>1826103.8</v>
      </c>
      <c r="FS126" s="24">
        <v>1861443.2899999998</v>
      </c>
      <c r="FT126" s="61">
        <v>1977028.8400000003</v>
      </c>
      <c r="FU126" s="24">
        <v>1877676.2200000016</v>
      </c>
      <c r="FV126" s="61">
        <v>2073582.8</v>
      </c>
      <c r="FW126" s="24">
        <v>2268977.3100000005</v>
      </c>
      <c r="FX126" s="24">
        <v>2037628.6199999996</v>
      </c>
      <c r="FY126" s="61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>SUM(GC126:GN126)</f>
        <v>10195270.389999997</v>
      </c>
      <c r="GP126" s="61">
        <v>1251902.6499999997</v>
      </c>
      <c r="GQ126" s="61">
        <v>565984.13000000047</v>
      </c>
      <c r="GR126" s="61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>
        <v>2485295.56</v>
      </c>
      <c r="HU126" s="24">
        <v>2315039.5899999985</v>
      </c>
      <c r="HV126" s="24">
        <v>2570544.6299999976</v>
      </c>
      <c r="HW126" s="24">
        <v>2711822.0999999987</v>
      </c>
      <c r="HX126" s="24"/>
      <c r="HY126" s="24"/>
      <c r="HZ126" s="24"/>
      <c r="IA126" s="24"/>
      <c r="IB126" s="25">
        <f>SUM(HP126:IA126)</f>
        <v>20286396.119999994</v>
      </c>
    </row>
    <row r="127" spans="1:236" ht="15.95" customHeight="1">
      <c r="A127" s="37" t="s">
        <v>120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>SUM(GC127:GN127)</f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332213.37</v>
      </c>
      <c r="HQ127" s="24">
        <v>333616.48</v>
      </c>
      <c r="HR127" s="24">
        <v>319618.78000000003</v>
      </c>
      <c r="HS127" s="24">
        <v>306788.25</v>
      </c>
      <c r="HT127" s="24">
        <v>337781.52999999997</v>
      </c>
      <c r="HU127" s="24">
        <v>317089.33</v>
      </c>
      <c r="HV127" s="24">
        <v>368893.57999999996</v>
      </c>
      <c r="HW127" s="24">
        <v>790432.5</v>
      </c>
      <c r="HX127" s="24"/>
      <c r="HY127" s="24"/>
      <c r="HZ127" s="24"/>
      <c r="IA127" s="24"/>
      <c r="IB127" s="25">
        <f>SUM(HP127:IA127)</f>
        <v>3106433.82</v>
      </c>
    </row>
    <row r="128" spans="1:236" s="38" customFormat="1" ht="15.95" customHeight="1">
      <c r="A128" s="16" t="s">
        <v>121</v>
      </c>
      <c r="B128" s="16"/>
      <c r="C128" s="20">
        <f t="shared" ref="C128:BN128" si="197">SUM(C126:C127)</f>
        <v>0</v>
      </c>
      <c r="D128" s="20">
        <f t="shared" si="197"/>
        <v>0</v>
      </c>
      <c r="E128" s="20">
        <f t="shared" si="197"/>
        <v>0</v>
      </c>
      <c r="F128" s="20">
        <f t="shared" si="197"/>
        <v>0</v>
      </c>
      <c r="G128" s="20">
        <f t="shared" si="197"/>
        <v>0</v>
      </c>
      <c r="H128" s="20">
        <f t="shared" si="197"/>
        <v>0</v>
      </c>
      <c r="I128" s="20">
        <f t="shared" si="197"/>
        <v>0</v>
      </c>
      <c r="J128" s="20">
        <f t="shared" si="197"/>
        <v>0</v>
      </c>
      <c r="K128" s="20">
        <f t="shared" si="197"/>
        <v>0</v>
      </c>
      <c r="L128" s="20">
        <f t="shared" si="197"/>
        <v>0</v>
      </c>
      <c r="M128" s="20">
        <f t="shared" si="197"/>
        <v>0</v>
      </c>
      <c r="N128" s="20">
        <f t="shared" si="197"/>
        <v>0</v>
      </c>
      <c r="O128" s="20">
        <f t="shared" si="197"/>
        <v>0</v>
      </c>
      <c r="P128" s="20">
        <f t="shared" si="197"/>
        <v>947699.28</v>
      </c>
      <c r="Q128" s="20">
        <f t="shared" si="197"/>
        <v>965336.55</v>
      </c>
      <c r="R128" s="20">
        <f t="shared" si="197"/>
        <v>936982</v>
      </c>
      <c r="S128" s="20">
        <f t="shared" si="197"/>
        <v>1023654.4500000001</v>
      </c>
      <c r="T128" s="20">
        <f t="shared" si="197"/>
        <v>1005911.0399999999</v>
      </c>
      <c r="U128" s="20">
        <f t="shared" si="197"/>
        <v>864610.36</v>
      </c>
      <c r="V128" s="20">
        <f t="shared" si="197"/>
        <v>1120367.8500000001</v>
      </c>
      <c r="W128" s="20">
        <f t="shared" si="197"/>
        <v>1098702.3</v>
      </c>
      <c r="X128" s="20">
        <f t="shared" si="197"/>
        <v>1071789.9099999999</v>
      </c>
      <c r="Y128" s="20">
        <f t="shared" si="197"/>
        <v>1049807.06</v>
      </c>
      <c r="Z128" s="20">
        <f t="shared" si="197"/>
        <v>1132796.8700000001</v>
      </c>
      <c r="AA128" s="20">
        <f t="shared" si="197"/>
        <v>1223713.1399999999</v>
      </c>
      <c r="AB128" s="20">
        <f t="shared" si="197"/>
        <v>12441370.809999999</v>
      </c>
      <c r="AC128" s="20">
        <f t="shared" si="197"/>
        <v>1134862.6882</v>
      </c>
      <c r="AD128" s="20">
        <f t="shared" si="197"/>
        <v>1303908.6544999999</v>
      </c>
      <c r="AE128" s="20">
        <f t="shared" si="197"/>
        <v>973605.00000000012</v>
      </c>
      <c r="AF128" s="20">
        <f t="shared" si="197"/>
        <v>1194517.44</v>
      </c>
      <c r="AG128" s="20">
        <f t="shared" si="197"/>
        <v>1163627.4702689098</v>
      </c>
      <c r="AH128" s="20">
        <f t="shared" si="197"/>
        <v>1125249.2</v>
      </c>
      <c r="AI128" s="20">
        <f t="shared" si="197"/>
        <v>1329467.1399999999</v>
      </c>
      <c r="AJ128" s="20">
        <f t="shared" si="197"/>
        <v>1289734.56</v>
      </c>
      <c r="AK128" s="20">
        <f t="shared" si="197"/>
        <v>1824201.3499999999</v>
      </c>
      <c r="AL128" s="20">
        <f t="shared" si="197"/>
        <v>1645865.68</v>
      </c>
      <c r="AM128" s="20">
        <f t="shared" si="197"/>
        <v>1549458.72</v>
      </c>
      <c r="AN128" s="20">
        <f t="shared" si="197"/>
        <v>2039186.1300000001</v>
      </c>
      <c r="AO128" s="20">
        <f t="shared" si="197"/>
        <v>16573684.03296891</v>
      </c>
      <c r="AP128" s="20">
        <f t="shared" si="197"/>
        <v>1822503.3</v>
      </c>
      <c r="AQ128" s="20">
        <f t="shared" si="197"/>
        <v>1751180.06</v>
      </c>
      <c r="AR128" s="20">
        <f t="shared" si="197"/>
        <v>1942571.3000000003</v>
      </c>
      <c r="AS128" s="20">
        <f t="shared" si="197"/>
        <v>1808855.1699999997</v>
      </c>
      <c r="AT128" s="20">
        <f t="shared" si="197"/>
        <v>1975903.69</v>
      </c>
      <c r="AU128" s="20">
        <f t="shared" si="197"/>
        <v>1877844.3599999999</v>
      </c>
      <c r="AV128" s="20">
        <f t="shared" si="197"/>
        <v>1781016.8900000001</v>
      </c>
      <c r="AW128" s="20">
        <f t="shared" si="197"/>
        <v>1853272.7799999998</v>
      </c>
      <c r="AX128" s="20">
        <f t="shared" si="197"/>
        <v>1738375.64</v>
      </c>
      <c r="AY128" s="20">
        <f t="shared" si="197"/>
        <v>1863889.6099999999</v>
      </c>
      <c r="AZ128" s="20">
        <f t="shared" si="197"/>
        <v>1849012.04</v>
      </c>
      <c r="BA128" s="20">
        <f t="shared" si="197"/>
        <v>2173635.41</v>
      </c>
      <c r="BB128" s="20">
        <f t="shared" si="197"/>
        <v>22438060.25</v>
      </c>
      <c r="BC128" s="20">
        <f t="shared" si="197"/>
        <v>2172392.2599999998</v>
      </c>
      <c r="BD128" s="20">
        <f t="shared" si="197"/>
        <v>2154373.2000000002</v>
      </c>
      <c r="BE128" s="20">
        <f t="shared" si="197"/>
        <v>1862844.29</v>
      </c>
      <c r="BF128" s="20">
        <f t="shared" si="197"/>
        <v>1739202.73</v>
      </c>
      <c r="BG128" s="20">
        <f t="shared" si="197"/>
        <v>1944835.67</v>
      </c>
      <c r="BH128" s="20">
        <f t="shared" si="197"/>
        <v>2189011.4499999997</v>
      </c>
      <c r="BI128" s="20">
        <f t="shared" si="197"/>
        <v>2475609.31</v>
      </c>
      <c r="BJ128" s="20">
        <f t="shared" si="197"/>
        <v>2516281.7999999998</v>
      </c>
      <c r="BK128" s="20">
        <f t="shared" si="197"/>
        <v>2485067.81</v>
      </c>
      <c r="BL128" s="20">
        <f t="shared" si="197"/>
        <v>2385735.1199999992</v>
      </c>
      <c r="BM128" s="20">
        <f t="shared" si="197"/>
        <v>2476397.7600000007</v>
      </c>
      <c r="BN128" s="20">
        <f t="shared" si="197"/>
        <v>2620204.63</v>
      </c>
      <c r="BO128" s="20">
        <f>SUM(BO126:BO127)</f>
        <v>27021956.030000001</v>
      </c>
      <c r="BP128" s="20">
        <f>SUM(BP126:BP127)</f>
        <v>928845.35999999987</v>
      </c>
      <c r="BQ128" s="20">
        <f t="shared" ref="BQ128:DN128" si="198">SUM(BQ126:BQ127)</f>
        <v>953556.95</v>
      </c>
      <c r="BR128" s="20">
        <f t="shared" si="198"/>
        <v>959516.89999999991</v>
      </c>
      <c r="BS128" s="20">
        <f t="shared" si="198"/>
        <v>893858.12</v>
      </c>
      <c r="BT128" s="20">
        <f t="shared" si="198"/>
        <v>948391.02</v>
      </c>
      <c r="BU128" s="20">
        <f t="shared" si="198"/>
        <v>923676.62999999989</v>
      </c>
      <c r="BV128" s="20">
        <f t="shared" si="198"/>
        <v>937297.02</v>
      </c>
      <c r="BW128" s="20">
        <f t="shared" si="198"/>
        <v>1043883.43</v>
      </c>
      <c r="BX128" s="20">
        <f t="shared" si="198"/>
        <v>903885.88</v>
      </c>
      <c r="BY128" s="20">
        <f t="shared" si="198"/>
        <v>927990.18</v>
      </c>
      <c r="BZ128" s="20">
        <f t="shared" si="198"/>
        <v>928769.6100000001</v>
      </c>
      <c r="CA128" s="20">
        <f t="shared" si="198"/>
        <v>937021.21999999986</v>
      </c>
      <c r="CB128" s="20">
        <f t="shared" si="198"/>
        <v>11286692.32</v>
      </c>
      <c r="CC128" s="20">
        <f t="shared" si="198"/>
        <v>1145730.8400000003</v>
      </c>
      <c r="CD128" s="20">
        <f t="shared" si="198"/>
        <v>1152337.56</v>
      </c>
      <c r="CE128" s="20">
        <f t="shared" si="198"/>
        <v>1125210.4600000002</v>
      </c>
      <c r="CF128" s="20">
        <f t="shared" si="198"/>
        <v>1058182.72</v>
      </c>
      <c r="CG128" s="20">
        <f t="shared" si="198"/>
        <v>1092945.6400000001</v>
      </c>
      <c r="CH128" s="20">
        <f t="shared" si="198"/>
        <v>1089635.93</v>
      </c>
      <c r="CI128" s="20">
        <f t="shared" si="198"/>
        <v>1123486.9000000001</v>
      </c>
      <c r="CJ128" s="20">
        <f t="shared" si="198"/>
        <v>1288758.19</v>
      </c>
      <c r="CK128" s="20">
        <f t="shared" si="198"/>
        <v>1176635.78</v>
      </c>
      <c r="CL128" s="20">
        <f t="shared" si="198"/>
        <v>1304591.33</v>
      </c>
      <c r="CM128" s="20">
        <f t="shared" si="198"/>
        <v>1236894.6000000001</v>
      </c>
      <c r="CN128" s="20">
        <f t="shared" si="198"/>
        <v>1270587.2000000002</v>
      </c>
      <c r="CO128" s="20">
        <f t="shared" si="198"/>
        <v>14064997.15</v>
      </c>
      <c r="CP128" s="20">
        <f t="shared" si="198"/>
        <v>1445527.6687354611</v>
      </c>
      <c r="CQ128" s="20">
        <f t="shared" si="198"/>
        <v>1400674.79</v>
      </c>
      <c r="CR128" s="20">
        <f t="shared" si="198"/>
        <v>1442096.24</v>
      </c>
      <c r="CS128" s="20">
        <f t="shared" si="198"/>
        <v>1313113.42</v>
      </c>
      <c r="CT128" s="20">
        <f t="shared" si="198"/>
        <v>1382226.3000000003</v>
      </c>
      <c r="CU128" s="20">
        <f t="shared" si="198"/>
        <v>1380073.4399999997</v>
      </c>
      <c r="CV128" s="20">
        <f t="shared" si="198"/>
        <v>1423186.1800000002</v>
      </c>
      <c r="CW128" s="20">
        <f t="shared" si="198"/>
        <v>1514566.41</v>
      </c>
      <c r="CX128" s="20">
        <f t="shared" si="198"/>
        <v>1421628.08</v>
      </c>
      <c r="CY128" s="20">
        <f t="shared" si="198"/>
        <v>1537643.4899999995</v>
      </c>
      <c r="CZ128" s="20">
        <f t="shared" si="198"/>
        <v>1487793.17</v>
      </c>
      <c r="DA128" s="20">
        <f t="shared" si="198"/>
        <v>1481490.5699999998</v>
      </c>
      <c r="DB128" s="20">
        <f t="shared" si="198"/>
        <v>17230019.758735459</v>
      </c>
      <c r="DC128" s="20">
        <f t="shared" si="198"/>
        <v>1583863.8799999997</v>
      </c>
      <c r="DD128" s="20">
        <f t="shared" si="198"/>
        <v>1494275.0400000003</v>
      </c>
      <c r="DE128" s="20">
        <f t="shared" si="198"/>
        <v>1538953.31</v>
      </c>
      <c r="DF128" s="20">
        <f t="shared" si="198"/>
        <v>1406652.44</v>
      </c>
      <c r="DG128" s="20">
        <f t="shared" si="198"/>
        <v>1495841.1599999997</v>
      </c>
      <c r="DH128" s="20">
        <f t="shared" si="198"/>
        <v>1499920.4400000002</v>
      </c>
      <c r="DI128" s="20">
        <f t="shared" si="198"/>
        <v>1662446.31</v>
      </c>
      <c r="DJ128" s="20">
        <f t="shared" si="198"/>
        <v>1703467.6000000003</v>
      </c>
      <c r="DK128" s="20">
        <f t="shared" si="198"/>
        <v>1613801.4500000002</v>
      </c>
      <c r="DL128" s="20">
        <f t="shared" si="198"/>
        <v>1654521.85</v>
      </c>
      <c r="DM128" s="20">
        <f t="shared" si="198"/>
        <v>1591464.1</v>
      </c>
      <c r="DN128" s="20">
        <f t="shared" si="198"/>
        <v>1638560.3400000003</v>
      </c>
      <c r="DO128" s="20">
        <f>SUM(DO126:DO127)</f>
        <v>18883767.920000002</v>
      </c>
      <c r="DP128" s="20">
        <f t="shared" ref="DP128:EA128" si="199">SUM(DP126:DP127)</f>
        <v>1756357.7299999995</v>
      </c>
      <c r="DQ128" s="20">
        <f t="shared" si="199"/>
        <v>1734860.73</v>
      </c>
      <c r="DR128" s="20">
        <f t="shared" si="199"/>
        <v>1707238.4499999997</v>
      </c>
      <c r="DS128" s="20">
        <f t="shared" si="199"/>
        <v>1595708.9299999997</v>
      </c>
      <c r="DT128" s="20">
        <f t="shared" si="199"/>
        <v>1602068.3199999998</v>
      </c>
      <c r="DU128" s="20">
        <f t="shared" si="199"/>
        <v>1606932.6499999994</v>
      </c>
      <c r="DV128" s="20">
        <f t="shared" si="199"/>
        <v>1702245.87</v>
      </c>
      <c r="DW128" s="20">
        <f t="shared" si="199"/>
        <v>1785628.8000000003</v>
      </c>
      <c r="DX128" s="20">
        <f t="shared" si="199"/>
        <v>1649857.9500000002</v>
      </c>
      <c r="DY128" s="20">
        <f t="shared" si="199"/>
        <v>1777206.2799999998</v>
      </c>
      <c r="DZ128" s="20">
        <f t="shared" si="199"/>
        <v>1639878.2399999998</v>
      </c>
      <c r="EA128" s="20">
        <f t="shared" si="199"/>
        <v>1708040.4100000001</v>
      </c>
      <c r="EB128" s="20">
        <f>SUM(EB126:EB127)</f>
        <v>20266024.359999999</v>
      </c>
      <c r="EC128" s="20">
        <f t="shared" ref="EC128:FB128" si="200">SUM(EC126:EC127)</f>
        <v>1797231.6</v>
      </c>
      <c r="ED128" s="20">
        <f t="shared" si="200"/>
        <v>1852846.7000000002</v>
      </c>
      <c r="EE128" s="20">
        <f t="shared" si="200"/>
        <v>1671749</v>
      </c>
      <c r="EF128" s="20">
        <f t="shared" si="200"/>
        <v>1632385.0999999999</v>
      </c>
      <c r="EG128" s="20">
        <f t="shared" si="200"/>
        <v>1756168.33</v>
      </c>
      <c r="EH128" s="20">
        <f t="shared" si="200"/>
        <v>1701469.76</v>
      </c>
      <c r="EI128" s="20">
        <f t="shared" si="200"/>
        <v>1821923.09</v>
      </c>
      <c r="EJ128" s="20">
        <f t="shared" si="200"/>
        <v>1947838.5499999998</v>
      </c>
      <c r="EK128" s="20">
        <f t="shared" si="200"/>
        <v>1777510.62</v>
      </c>
      <c r="EL128" s="20">
        <f t="shared" si="200"/>
        <v>1886739.8099999998</v>
      </c>
      <c r="EM128" s="20">
        <f t="shared" si="200"/>
        <v>1770125.01</v>
      </c>
      <c r="EN128" s="20">
        <f t="shared" si="200"/>
        <v>1816874.37</v>
      </c>
      <c r="EO128" s="20">
        <f t="shared" si="200"/>
        <v>21432861.940000001</v>
      </c>
      <c r="EP128" s="20">
        <f t="shared" si="200"/>
        <v>2019371.32</v>
      </c>
      <c r="EQ128" s="20">
        <f t="shared" si="200"/>
        <v>1936101.5900000003</v>
      </c>
      <c r="ER128" s="20">
        <f t="shared" si="200"/>
        <v>2019569.6099999999</v>
      </c>
      <c r="ES128" s="20">
        <f t="shared" si="200"/>
        <v>1799546.1099999999</v>
      </c>
      <c r="ET128" s="20">
        <f t="shared" si="200"/>
        <v>1913339.79</v>
      </c>
      <c r="EU128" s="20">
        <f t="shared" si="200"/>
        <v>1899722.7299999995</v>
      </c>
      <c r="EV128" s="20">
        <f t="shared" si="200"/>
        <v>2109219.0700000003</v>
      </c>
      <c r="EW128" s="20">
        <f t="shared" si="200"/>
        <v>2216452.5999999996</v>
      </c>
      <c r="EX128" s="20">
        <f t="shared" si="200"/>
        <v>2040502.77</v>
      </c>
      <c r="EY128" s="20">
        <f t="shared" si="200"/>
        <v>2144569.67</v>
      </c>
      <c r="EZ128" s="20">
        <f t="shared" si="200"/>
        <v>2061562.29</v>
      </c>
      <c r="FA128" s="20">
        <f t="shared" si="200"/>
        <v>2131705.06</v>
      </c>
      <c r="FB128" s="20">
        <f t="shared" si="200"/>
        <v>24291662.609999999</v>
      </c>
      <c r="FC128" s="20">
        <f t="shared" ref="FC128:FK128" si="201">SUM(FC126:FC127)</f>
        <v>2264874.0299999998</v>
      </c>
      <c r="FD128" s="20">
        <f t="shared" si="201"/>
        <v>2147272.6300000004</v>
      </c>
      <c r="FE128" s="20">
        <f t="shared" si="201"/>
        <v>2164214.84</v>
      </c>
      <c r="FF128" s="20">
        <f t="shared" si="201"/>
        <v>2012980.9999999998</v>
      </c>
      <c r="FG128" s="20">
        <f t="shared" si="201"/>
        <v>2108716.84</v>
      </c>
      <c r="FH128" s="20">
        <f t="shared" si="201"/>
        <v>2048631.2600000002</v>
      </c>
      <c r="FI128" s="20">
        <f t="shared" si="201"/>
        <v>2291859.9900000002</v>
      </c>
      <c r="FJ128" s="20">
        <f t="shared" si="201"/>
        <v>2349179.1900000004</v>
      </c>
      <c r="FK128" s="20">
        <f t="shared" si="201"/>
        <v>2162682.9699999997</v>
      </c>
      <c r="FL128" s="20">
        <f>SUM(FL126:FL127)</f>
        <v>2292858.83</v>
      </c>
      <c r="FM128" s="20">
        <f t="shared" ref="FM128:FX128" si="202">SUM(FM126:FM127)</f>
        <v>2453305.9300000002</v>
      </c>
      <c r="FN128" s="20">
        <f t="shared" si="202"/>
        <v>2251795.11</v>
      </c>
      <c r="FO128" s="20">
        <f t="shared" si="202"/>
        <v>26548372.620000005</v>
      </c>
      <c r="FP128" s="20">
        <f t="shared" si="202"/>
        <v>2361867.34</v>
      </c>
      <c r="FQ128" s="20">
        <f t="shared" si="202"/>
        <v>2233906.89</v>
      </c>
      <c r="FR128" s="20">
        <f t="shared" si="202"/>
        <v>2296989.6</v>
      </c>
      <c r="FS128" s="20">
        <f t="shared" si="202"/>
        <v>2322678.11</v>
      </c>
      <c r="FT128" s="20">
        <f t="shared" si="202"/>
        <v>2437181.7800000003</v>
      </c>
      <c r="FU128" s="20">
        <f t="shared" si="202"/>
        <v>2344674.1500000018</v>
      </c>
      <c r="FV128" s="20">
        <f t="shared" si="202"/>
        <v>2570522.4</v>
      </c>
      <c r="FW128" s="20">
        <f t="shared" si="202"/>
        <v>2745918.3300000005</v>
      </c>
      <c r="FX128" s="20">
        <f t="shared" si="202"/>
        <v>2519495.8499999996</v>
      </c>
      <c r="FY128" s="20">
        <f>SUM(FY126:FY127)</f>
        <v>2464422.2999999998</v>
      </c>
      <c r="FZ128" s="20">
        <f t="shared" ref="FZ128:HA128" si="203">SUM(FZ126:FZ127)</f>
        <v>2473026.5900000008</v>
      </c>
      <c r="GA128" s="20">
        <f t="shared" si="203"/>
        <v>2539852.600000002</v>
      </c>
      <c r="GB128" s="20">
        <f t="shared" si="203"/>
        <v>29310535.940000005</v>
      </c>
      <c r="GC128" s="20">
        <f t="shared" si="203"/>
        <v>2642985.7599999993</v>
      </c>
      <c r="GD128" s="20">
        <f t="shared" si="203"/>
        <v>2628225.7799999989</v>
      </c>
      <c r="GE128" s="20">
        <f t="shared" si="203"/>
        <v>1513315.8499999992</v>
      </c>
      <c r="GF128" s="20">
        <f t="shared" si="203"/>
        <v>179029.64</v>
      </c>
      <c r="GG128" s="20">
        <f t="shared" si="203"/>
        <v>124460.86999999992</v>
      </c>
      <c r="GH128" s="20">
        <f t="shared" si="203"/>
        <v>182360.15999999983</v>
      </c>
      <c r="GI128" s="20">
        <f t="shared" si="203"/>
        <v>324287.40999999992</v>
      </c>
      <c r="GJ128" s="20">
        <f t="shared" si="203"/>
        <v>512087.75000000047</v>
      </c>
      <c r="GK128" s="20">
        <f t="shared" si="203"/>
        <v>647994.15000000026</v>
      </c>
      <c r="GL128" s="20">
        <f t="shared" si="203"/>
        <v>968482.43999999936</v>
      </c>
      <c r="GM128" s="20">
        <f t="shared" si="203"/>
        <v>1226288.7700000005</v>
      </c>
      <c r="GN128" s="20">
        <f t="shared" si="203"/>
        <v>1545235.6299999985</v>
      </c>
      <c r="GO128" s="20">
        <f>SUM(GC128:GN128)</f>
        <v>12494754.209999997</v>
      </c>
      <c r="GP128" s="20">
        <f t="shared" si="203"/>
        <v>1448855.6099999996</v>
      </c>
      <c r="GQ128" s="20">
        <f t="shared" si="203"/>
        <v>747961.73000000045</v>
      </c>
      <c r="GR128" s="20">
        <f t="shared" si="203"/>
        <v>1047543.9700000009</v>
      </c>
      <c r="GS128" s="20">
        <f t="shared" si="203"/>
        <v>981003.96000000043</v>
      </c>
      <c r="GT128" s="20">
        <f t="shared" si="203"/>
        <v>1187212.8599999999</v>
      </c>
      <c r="GU128" s="20">
        <f t="shared" si="203"/>
        <v>1293029.5300000005</v>
      </c>
      <c r="GV128" s="20">
        <f t="shared" si="203"/>
        <v>1550687.9999999991</v>
      </c>
      <c r="GW128" s="20">
        <f t="shared" si="203"/>
        <v>1692517.8599999994</v>
      </c>
      <c r="GX128" s="20">
        <f t="shared" si="203"/>
        <v>1625117.699999999</v>
      </c>
      <c r="GY128" s="20">
        <f t="shared" si="203"/>
        <v>1739144.3599999989</v>
      </c>
      <c r="GZ128" s="20">
        <f t="shared" si="203"/>
        <v>1832647.6099999989</v>
      </c>
      <c r="HA128" s="20">
        <f t="shared" si="203"/>
        <v>1843712.7399999993</v>
      </c>
      <c r="HB128" s="20">
        <f>SUM(GP128:HA128)</f>
        <v>16989435.929999996</v>
      </c>
      <c r="HC128" s="20">
        <f t="shared" ref="HC128:HN128" si="204">SUM(HC126:HC127)</f>
        <v>1863810.1599999978</v>
      </c>
      <c r="HD128" s="20">
        <f t="shared" si="204"/>
        <v>1797517.9800000016</v>
      </c>
      <c r="HE128" s="20">
        <f t="shared" si="204"/>
        <v>1934377.9399999995</v>
      </c>
      <c r="HF128" s="20">
        <f t="shared" si="204"/>
        <v>1767897.5999999985</v>
      </c>
      <c r="HG128" s="20">
        <f t="shared" si="204"/>
        <v>1859009.3699999992</v>
      </c>
      <c r="HH128" s="20">
        <f t="shared" si="204"/>
        <v>1837783.2299999991</v>
      </c>
      <c r="HI128" s="20">
        <f t="shared" si="204"/>
        <v>2091765.3899999987</v>
      </c>
      <c r="HJ128" s="20">
        <f t="shared" si="204"/>
        <v>2298132.9099999974</v>
      </c>
      <c r="HK128" s="20">
        <f t="shared" si="204"/>
        <v>2140196.1699999981</v>
      </c>
      <c r="HL128" s="20">
        <f t="shared" si="204"/>
        <v>2292426.9299999988</v>
      </c>
      <c r="HM128" s="20">
        <f t="shared" si="204"/>
        <v>2157774.3699999996</v>
      </c>
      <c r="HN128" s="20">
        <f t="shared" si="204"/>
        <v>2355837.2999999998</v>
      </c>
      <c r="HO128" s="20">
        <f>SUM(HC128:HN128)</f>
        <v>24396529.34999999</v>
      </c>
      <c r="HP128" s="20">
        <f t="shared" ref="HP128:IA128" si="205">SUM(HP126:HP127)</f>
        <v>3152395.68</v>
      </c>
      <c r="HQ128" s="20">
        <f t="shared" si="205"/>
        <v>2827695.8800000008</v>
      </c>
      <c r="HR128" s="20">
        <f t="shared" si="205"/>
        <v>2889466.09</v>
      </c>
      <c r="HS128" s="20">
        <f t="shared" si="205"/>
        <v>2626373.4699999997</v>
      </c>
      <c r="HT128" s="20">
        <f t="shared" si="205"/>
        <v>2823077.09</v>
      </c>
      <c r="HU128" s="20">
        <f t="shared" si="205"/>
        <v>2632128.9199999985</v>
      </c>
      <c r="HV128" s="20">
        <f t="shared" si="205"/>
        <v>2939438.2099999976</v>
      </c>
      <c r="HW128" s="20">
        <f t="shared" si="205"/>
        <v>3502254.5999999987</v>
      </c>
      <c r="HX128" s="20">
        <f t="shared" si="205"/>
        <v>0</v>
      </c>
      <c r="HY128" s="20">
        <f t="shared" si="205"/>
        <v>0</v>
      </c>
      <c r="HZ128" s="20">
        <f t="shared" si="205"/>
        <v>0</v>
      </c>
      <c r="IA128" s="20">
        <f t="shared" si="205"/>
        <v>0</v>
      </c>
      <c r="IB128" s="20">
        <f>SUM(HP128:IA128)</f>
        <v>23392829.939999994</v>
      </c>
    </row>
    <row r="129" spans="1:227" ht="13.5" customHeight="1">
      <c r="A129" s="78" t="s">
        <v>122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7" ht="13.5" customHeight="1">
      <c r="A130" s="79"/>
      <c r="FT130" s="11"/>
      <c r="HG130" s="11"/>
      <c r="HS130" s="11"/>
    </row>
    <row r="131" spans="1:227" ht="13.5" customHeight="1">
      <c r="A131" s="79"/>
      <c r="FP131" s="62"/>
      <c r="FQ131" s="62"/>
      <c r="FR131" s="62"/>
      <c r="FS131" s="62"/>
      <c r="FT131" s="11"/>
      <c r="FU131" s="62"/>
      <c r="FV131" s="62"/>
      <c r="FW131" s="62"/>
      <c r="FX131" s="62"/>
      <c r="FY131" s="62"/>
      <c r="FZ131" s="62"/>
      <c r="GA131" s="62"/>
      <c r="GB131" s="62"/>
      <c r="HG131" s="11"/>
      <c r="HS131" s="11"/>
    </row>
    <row r="132" spans="1:227" ht="15.95" customHeight="1">
      <c r="A132" s="40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</row>
    <row r="133" spans="1:227" ht="15.95" customHeight="1"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1:227" ht="15.95" customHeight="1"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</row>
    <row r="135" spans="1:227"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</row>
    <row r="136" spans="1:227"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HE136" s="11"/>
      <c r="HR136" s="11"/>
    </row>
    <row r="137" spans="1:227"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HE137" s="11"/>
      <c r="HR137" s="11"/>
    </row>
    <row r="138" spans="1:227"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HE138" s="11"/>
      <c r="HR138" s="11"/>
    </row>
    <row r="139" spans="1:227"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HE139" s="11"/>
      <c r="HF139" s="11"/>
      <c r="HR139" s="11"/>
      <c r="HS139" s="11"/>
    </row>
    <row r="140" spans="1:227">
      <c r="FP140" s="62"/>
      <c r="FQ140" s="62"/>
      <c r="FR140" s="65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HE140" s="11"/>
      <c r="HF140" s="11"/>
      <c r="HR140" s="11"/>
      <c r="HS140" s="11"/>
    </row>
    <row r="141" spans="1:227">
      <c r="FP141" s="62"/>
      <c r="FQ141" s="62"/>
      <c r="FR141" s="65"/>
      <c r="FS141" s="62"/>
      <c r="FT141" s="62"/>
      <c r="FU141" s="62"/>
      <c r="FV141" s="62"/>
      <c r="FW141" s="62"/>
      <c r="FX141" s="62"/>
      <c r="FY141" s="65"/>
      <c r="FZ141" s="62"/>
      <c r="GA141" s="62"/>
      <c r="GB141" s="62"/>
      <c r="HE141" s="11"/>
      <c r="HF141" s="11"/>
      <c r="HR141" s="11"/>
      <c r="HS141" s="11"/>
    </row>
    <row r="142" spans="1:227">
      <c r="FP142" s="62"/>
      <c r="FQ142" s="62"/>
      <c r="FR142" s="62"/>
      <c r="FS142" s="62"/>
      <c r="FT142" s="62"/>
      <c r="FU142" s="62"/>
      <c r="FV142" s="62"/>
      <c r="FW142" s="62"/>
      <c r="FX142" s="62"/>
      <c r="FY142" s="65"/>
      <c r="FZ142" s="62"/>
      <c r="GA142" s="62"/>
      <c r="GB142" s="62"/>
      <c r="HE142" s="11"/>
      <c r="HF142" s="11"/>
      <c r="HR142" s="11"/>
      <c r="HS142" s="11"/>
    </row>
    <row r="143" spans="1:227">
      <c r="FP143" s="62"/>
      <c r="FQ143" s="62"/>
      <c r="FR143" s="62"/>
      <c r="FS143" s="62"/>
      <c r="FT143" s="66"/>
      <c r="FU143" s="62"/>
      <c r="FV143" s="62"/>
      <c r="FW143" s="62"/>
      <c r="FX143" s="62"/>
      <c r="FY143" s="62"/>
      <c r="FZ143" s="62"/>
      <c r="GA143" s="62"/>
      <c r="GB143" s="62"/>
      <c r="HE143" s="11"/>
      <c r="HF143" s="11"/>
      <c r="HR143" s="11"/>
      <c r="HS143" s="11"/>
    </row>
    <row r="144" spans="1:227">
      <c r="FP144" s="62"/>
      <c r="FQ144" s="62"/>
      <c r="FR144" s="62"/>
      <c r="FS144" s="62"/>
      <c r="FT144" s="66"/>
      <c r="FU144" s="62"/>
      <c r="FV144" s="65"/>
      <c r="FW144" s="62"/>
      <c r="FX144" s="62"/>
      <c r="FY144" s="62"/>
      <c r="FZ144" s="62"/>
      <c r="GA144" s="62"/>
      <c r="GB144" s="62"/>
      <c r="HE144" s="11"/>
      <c r="HF144" s="11"/>
      <c r="HR144" s="11"/>
      <c r="HS144" s="11"/>
    </row>
    <row r="145" spans="172:227">
      <c r="FP145" s="62"/>
      <c r="FQ145" s="62"/>
      <c r="FR145" s="62"/>
      <c r="FS145" s="62"/>
      <c r="FT145" s="62"/>
      <c r="FU145" s="62"/>
      <c r="FV145" s="65"/>
      <c r="FW145" s="62"/>
      <c r="FX145" s="62"/>
      <c r="FY145" s="62"/>
      <c r="FZ145" s="62"/>
      <c r="GA145" s="62"/>
      <c r="GB145" s="62"/>
      <c r="HE145" s="11"/>
      <c r="HF145" s="11"/>
      <c r="HR145" s="11"/>
      <c r="HS145" s="11"/>
    </row>
    <row r="146" spans="172:227"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HE146" s="11"/>
      <c r="HF146" s="11"/>
      <c r="HR146" s="11"/>
      <c r="HS146" s="11"/>
    </row>
    <row r="147" spans="172:227">
      <c r="HE147" s="11"/>
      <c r="HF147" s="11"/>
      <c r="HR147" s="11"/>
      <c r="HS147" s="11"/>
    </row>
    <row r="148" spans="172:227">
      <c r="HE148" s="11"/>
      <c r="HF148" s="11"/>
      <c r="HR148" s="11"/>
      <c r="HS148" s="11"/>
    </row>
    <row r="149" spans="172:227">
      <c r="HE149" s="11"/>
      <c r="HF149" s="11"/>
      <c r="HS149" s="11"/>
    </row>
    <row r="150" spans="172:227">
      <c r="HF150" s="11"/>
      <c r="HS150" s="11"/>
    </row>
    <row r="151" spans="172:227">
      <c r="HF151" s="11"/>
      <c r="HS151" s="11"/>
    </row>
    <row r="152" spans="172:227">
      <c r="HF152" s="11"/>
      <c r="HS152" s="11"/>
    </row>
    <row r="153" spans="172:227">
      <c r="HF153" s="11"/>
      <c r="HS153" s="11"/>
    </row>
    <row r="154" spans="172:227">
      <c r="HF154" s="11"/>
      <c r="HS154" s="11"/>
    </row>
    <row r="155" spans="172:227">
      <c r="HF155" s="11"/>
      <c r="HS155" s="11"/>
    </row>
    <row r="156" spans="172:227">
      <c r="HF156" s="11"/>
      <c r="HS156" s="11"/>
    </row>
    <row r="157" spans="172:227">
      <c r="HF157" s="11"/>
    </row>
    <row r="158" spans="172:227">
      <c r="HF158" s="11"/>
    </row>
    <row r="159" spans="172:227">
      <c r="HF159" s="11"/>
    </row>
    <row r="160" spans="172:227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59"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tabSelected="1" zoomScale="60" zoomScaleNormal="60" workbookViewId="0">
      <pane xSplit="1" topLeftCell="FE1" activePane="topRight" state="frozen"/>
      <selection pane="topRight" activeCell="FI5" sqref="FI5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57" width="12.7109375" style="12"/>
    <col min="158" max="158" width="17" style="12" bestFit="1" customWidth="1"/>
    <col min="159" max="16384" width="12.7109375" style="12"/>
  </cols>
  <sheetData>
    <row r="1" spans="1:171" ht="15">
      <c r="A1" s="10" t="s">
        <v>0</v>
      </c>
    </row>
    <row r="2" spans="1:171" ht="15">
      <c r="A2" s="13" t="s">
        <v>123</v>
      </c>
      <c r="B2" s="67"/>
    </row>
    <row r="3" spans="1:171">
      <c r="A3" s="51" t="s">
        <v>124</v>
      </c>
    </row>
    <row r="5" spans="1:171" ht="15.95" customHeight="1">
      <c r="A5" s="15" t="s">
        <v>44</v>
      </c>
      <c r="B5" s="15"/>
    </row>
    <row r="6" spans="1:171" ht="4.5" customHeight="1">
      <c r="A6" s="15"/>
      <c r="B6" s="15"/>
    </row>
    <row r="7" spans="1:171" ht="15.95" customHeight="1">
      <c r="A7" s="15" t="s">
        <v>99</v>
      </c>
      <c r="B7" s="15"/>
      <c r="CD7" s="11"/>
      <c r="CQ7" s="11"/>
    </row>
    <row r="8" spans="1:171" ht="15.95" customHeight="1"/>
    <row r="9" spans="1:171" ht="15.95" customHeight="1">
      <c r="A9" s="75" t="s">
        <v>45</v>
      </c>
      <c r="B9" s="22"/>
      <c r="C9" s="74">
        <v>2011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56</v>
      </c>
      <c r="P9" s="74">
        <v>2012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57</v>
      </c>
      <c r="AC9" s="74">
        <v>2013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58</v>
      </c>
      <c r="AP9" s="74">
        <v>2014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59</v>
      </c>
      <c r="BC9" s="74">
        <v>2015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60</v>
      </c>
      <c r="BP9" s="74">
        <v>2016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7" t="s">
        <v>61</v>
      </c>
      <c r="CC9" s="74">
        <v>2017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7" t="s">
        <v>62</v>
      </c>
      <c r="CP9" s="74">
        <v>2018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7" t="s">
        <v>63</v>
      </c>
      <c r="DC9" s="74">
        <v>2019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7" t="s">
        <v>64</v>
      </c>
      <c r="DP9" s="74">
        <v>2020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7" t="s">
        <v>65</v>
      </c>
      <c r="EC9" s="74">
        <v>2021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7" t="s">
        <v>66</v>
      </c>
      <c r="EP9" s="74">
        <v>2022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 t="s">
        <v>67</v>
      </c>
      <c r="FC9" s="74">
        <v>2023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7" t="s">
        <v>68</v>
      </c>
    </row>
    <row r="10" spans="1:171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7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7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7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7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7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7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7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7"/>
    </row>
    <row r="11" spans="1:171" ht="15.95" customHeight="1">
      <c r="A11" s="17" t="s">
        <v>125</v>
      </c>
      <c r="B11" s="17" t="s">
        <v>18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 t="shared" ref="EB11:EB16" si="0"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 t="shared" ref="EO11:EO16" si="1"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 t="shared" ref="FB11:FB16" si="2"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>
        <v>167405</v>
      </c>
      <c r="FH11" s="18">
        <v>156049</v>
      </c>
      <c r="FI11" s="18">
        <v>176067</v>
      </c>
      <c r="FJ11" s="18">
        <v>186660</v>
      </c>
      <c r="FK11" s="18"/>
      <c r="FL11" s="18"/>
      <c r="FM11" s="18"/>
      <c r="FN11" s="18"/>
      <c r="FO11" s="18">
        <f t="shared" ref="FO11:FO16" si="3">SUM(FC11:FN11)</f>
        <v>1267993</v>
      </c>
    </row>
    <row r="12" spans="1:171" ht="15.95" customHeight="1">
      <c r="A12" s="17" t="s">
        <v>126</v>
      </c>
      <c r="B12" s="17" t="s">
        <v>19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si="0"/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si="1"/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si="2"/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>
        <v>30870</v>
      </c>
      <c r="FH12" s="18">
        <v>29312</v>
      </c>
      <c r="FI12" s="18">
        <v>28427</v>
      </c>
      <c r="FJ12" s="18">
        <v>28820</v>
      </c>
      <c r="FK12" s="18"/>
      <c r="FL12" s="18"/>
      <c r="FM12" s="18"/>
      <c r="FN12" s="18"/>
      <c r="FO12" s="18">
        <f t="shared" si="3"/>
        <v>230809</v>
      </c>
    </row>
    <row r="13" spans="1:171" ht="15.95" customHeight="1">
      <c r="A13" s="17" t="s">
        <v>127</v>
      </c>
      <c r="B13" s="17" t="s">
        <v>20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>SUM(C13:N13)</f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>SUM(P13:AA13)</f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>SUM(AC13:AN13)</f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>SUM(AP13:BA13)</f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>SUM(BC13:BN13)</f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>SUM(BP13:CA13)</f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>SUM(CC13:CN13)</f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>SUM(CP13:DA13)</f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>SUM(DC13:DN13)</f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0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2"/>
        <v>490027</v>
      </c>
      <c r="FC13" s="18">
        <v>8298</v>
      </c>
      <c r="FD13" s="18">
        <v>0</v>
      </c>
      <c r="FE13" s="18">
        <v>0</v>
      </c>
      <c r="FF13" s="18">
        <v>2126</v>
      </c>
      <c r="FG13" s="18">
        <v>33837</v>
      </c>
      <c r="FH13" s="18">
        <v>37720</v>
      </c>
      <c r="FI13" s="18">
        <v>44197</v>
      </c>
      <c r="FJ13" s="18">
        <v>47289</v>
      </c>
      <c r="FK13" s="18"/>
      <c r="FL13" s="18"/>
      <c r="FM13" s="18"/>
      <c r="FN13" s="18"/>
      <c r="FO13" s="18">
        <f t="shared" si="3"/>
        <v>173467</v>
      </c>
    </row>
    <row r="14" spans="1:171" ht="15.95" customHeight="1">
      <c r="A14" s="17" t="s">
        <v>128</v>
      </c>
      <c r="B14" s="17" t="s">
        <v>21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>SUM(C14:N14)</f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>SUM(P14:AA14)</f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>SUM(AC14:AN14)</f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>SUM(AP14:BA14)</f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>SUM(BC14:BN14)</f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>SUM(BP14:CA14)</f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>SUM(CC14:CN14)</f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>SUM(CP14:DA14)</f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>SUM(DC14:DN14)</f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0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2"/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>
        <v>28047</v>
      </c>
      <c r="FH14" s="18">
        <v>25936</v>
      </c>
      <c r="FI14" s="18">
        <v>31285</v>
      </c>
      <c r="FJ14" s="18">
        <v>31758</v>
      </c>
      <c r="FK14" s="18"/>
      <c r="FL14" s="18"/>
      <c r="FM14" s="18"/>
      <c r="FN14" s="18"/>
      <c r="FO14" s="18">
        <f t="shared" si="3"/>
        <v>209187</v>
      </c>
    </row>
    <row r="15" spans="1:171" ht="15.95" customHeight="1">
      <c r="A15" s="17" t="s">
        <v>129</v>
      </c>
      <c r="B15" s="17" t="s">
        <v>22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>SUM(C15:N15)</f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>SUM(P15:AA15)</f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>SUM(AC15:AN15)</f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>SUM(AP15:BA15)</f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>SUM(BC15:BN15)</f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>SUM(BP15:CA15)</f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>SUM(CC15:CN15)</f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>SUM(CP15:DA15)</f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>SUM(DC15:DN15)</f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0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2"/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>
        <v>46469</v>
      </c>
      <c r="FH15" s="18">
        <v>45402</v>
      </c>
      <c r="FI15" s="18">
        <v>48156</v>
      </c>
      <c r="FJ15" s="18">
        <v>50676</v>
      </c>
      <c r="FK15" s="18"/>
      <c r="FL15" s="18"/>
      <c r="FM15" s="18"/>
      <c r="FN15" s="18"/>
      <c r="FO15" s="18">
        <f t="shared" si="3"/>
        <v>361019</v>
      </c>
    </row>
    <row r="16" spans="1:171" ht="15.95" customHeight="1">
      <c r="A16" s="19" t="s">
        <v>86</v>
      </c>
      <c r="B16" s="19"/>
      <c r="C16" s="20">
        <f t="shared" ref="C16:AJ16" si="4">SUM(C11:C15)</f>
        <v>121140</v>
      </c>
      <c r="D16" s="20">
        <f t="shared" si="4"/>
        <v>129579</v>
      </c>
      <c r="E16" s="20">
        <f t="shared" si="4"/>
        <v>136395</v>
      </c>
      <c r="F16" s="20">
        <f t="shared" si="4"/>
        <v>141956</v>
      </c>
      <c r="G16" s="20">
        <f t="shared" si="4"/>
        <v>151915</v>
      </c>
      <c r="H16" s="20">
        <f t="shared" si="4"/>
        <v>132372</v>
      </c>
      <c r="I16" s="20">
        <f t="shared" si="4"/>
        <v>154845</v>
      </c>
      <c r="J16" s="20">
        <f t="shared" si="4"/>
        <v>169525</v>
      </c>
      <c r="K16" s="20">
        <f t="shared" si="4"/>
        <v>154519</v>
      </c>
      <c r="L16" s="20">
        <f t="shared" si="4"/>
        <v>164692</v>
      </c>
      <c r="M16" s="20">
        <f t="shared" si="4"/>
        <v>151246</v>
      </c>
      <c r="N16" s="20">
        <f t="shared" si="4"/>
        <v>146764</v>
      </c>
      <c r="O16" s="20">
        <f t="shared" si="4"/>
        <v>1754948</v>
      </c>
      <c r="P16" s="20">
        <f t="shared" si="4"/>
        <v>149017</v>
      </c>
      <c r="Q16" s="20">
        <f t="shared" si="4"/>
        <v>157946</v>
      </c>
      <c r="R16" s="20">
        <f t="shared" si="4"/>
        <v>158019</v>
      </c>
      <c r="S16" s="20">
        <f t="shared" si="4"/>
        <v>157913</v>
      </c>
      <c r="T16" s="20">
        <f t="shared" si="4"/>
        <v>175113</v>
      </c>
      <c r="U16" s="20">
        <f t="shared" si="4"/>
        <v>160413</v>
      </c>
      <c r="V16" s="20">
        <f t="shared" si="4"/>
        <v>184838</v>
      </c>
      <c r="W16" s="20">
        <f t="shared" si="4"/>
        <v>198288</v>
      </c>
      <c r="X16" s="20">
        <f t="shared" si="4"/>
        <v>177243</v>
      </c>
      <c r="Y16" s="20">
        <f t="shared" si="4"/>
        <v>189902</v>
      </c>
      <c r="Z16" s="20">
        <f t="shared" si="4"/>
        <v>177042</v>
      </c>
      <c r="AA16" s="20">
        <f t="shared" si="4"/>
        <v>174599</v>
      </c>
      <c r="AB16" s="20">
        <f>SUM(AB11:AB15)</f>
        <v>2060333</v>
      </c>
      <c r="AC16" s="20">
        <f t="shared" si="4"/>
        <v>176285</v>
      </c>
      <c r="AD16" s="20">
        <f t="shared" si="4"/>
        <v>174897</v>
      </c>
      <c r="AE16" s="20">
        <f t="shared" si="4"/>
        <v>173158</v>
      </c>
      <c r="AF16" s="20">
        <f t="shared" si="4"/>
        <v>172604</v>
      </c>
      <c r="AG16" s="20">
        <f t="shared" si="4"/>
        <v>191296</v>
      </c>
      <c r="AH16" s="20">
        <f t="shared" si="4"/>
        <v>179578</v>
      </c>
      <c r="AI16" s="20">
        <f t="shared" si="4"/>
        <v>202130</v>
      </c>
      <c r="AJ16" s="20">
        <f t="shared" si="4"/>
        <v>217055</v>
      </c>
      <c r="AK16" s="20">
        <f t="shared" ref="AK16:BY16" si="5">SUM(AK11:AK15)</f>
        <v>206579</v>
      </c>
      <c r="AL16" s="20">
        <f t="shared" si="5"/>
        <v>220432</v>
      </c>
      <c r="AM16" s="20">
        <f t="shared" si="5"/>
        <v>192737</v>
      </c>
      <c r="AN16" s="20">
        <f t="shared" si="5"/>
        <v>187811</v>
      </c>
      <c r="AO16" s="20">
        <f>SUM(AO11:AO15)</f>
        <v>2294562</v>
      </c>
      <c r="AP16" s="20">
        <f t="shared" si="5"/>
        <v>183549</v>
      </c>
      <c r="AQ16" s="20">
        <f t="shared" si="5"/>
        <v>180592</v>
      </c>
      <c r="AR16" s="20">
        <f t="shared" si="5"/>
        <v>189220</v>
      </c>
      <c r="AS16" s="20">
        <f t="shared" si="5"/>
        <v>183103</v>
      </c>
      <c r="AT16" s="20">
        <f t="shared" si="5"/>
        <v>194756</v>
      </c>
      <c r="AU16" s="20">
        <f t="shared" si="5"/>
        <v>185935</v>
      </c>
      <c r="AV16" s="20">
        <f t="shared" si="5"/>
        <v>211785</v>
      </c>
      <c r="AW16" s="20">
        <f t="shared" si="5"/>
        <v>236025</v>
      </c>
      <c r="AX16" s="20">
        <f t="shared" si="5"/>
        <v>216447</v>
      </c>
      <c r="AY16" s="20">
        <f t="shared" si="5"/>
        <v>229119</v>
      </c>
      <c r="AZ16" s="20">
        <f t="shared" si="5"/>
        <v>215619</v>
      </c>
      <c r="BA16" s="20">
        <f t="shared" si="5"/>
        <v>208334</v>
      </c>
      <c r="BB16" s="20">
        <f>SUM(BB11:BB15)</f>
        <v>2434484</v>
      </c>
      <c r="BC16" s="20">
        <f t="shared" si="5"/>
        <v>203468</v>
      </c>
      <c r="BD16" s="20">
        <f t="shared" si="5"/>
        <v>200594</v>
      </c>
      <c r="BE16" s="20">
        <f t="shared" si="5"/>
        <v>193487</v>
      </c>
      <c r="BF16" s="20">
        <f t="shared" si="5"/>
        <v>205684</v>
      </c>
      <c r="BG16" s="20">
        <f>SUM(BG11:BG15)</f>
        <v>222022</v>
      </c>
      <c r="BH16" s="20">
        <f t="shared" si="5"/>
        <v>206883</v>
      </c>
      <c r="BI16" s="20">
        <f t="shared" si="5"/>
        <v>238087</v>
      </c>
      <c r="BJ16" s="20">
        <f t="shared" si="5"/>
        <v>265700</v>
      </c>
      <c r="BK16" s="20">
        <f t="shared" si="5"/>
        <v>249697</v>
      </c>
      <c r="BL16" s="20">
        <f t="shared" si="5"/>
        <v>268267</v>
      </c>
      <c r="BM16" s="20">
        <f t="shared" si="5"/>
        <v>238958</v>
      </c>
      <c r="BN16" s="20">
        <f t="shared" si="5"/>
        <v>241271</v>
      </c>
      <c r="BO16" s="20">
        <f>SUM(BO11:BO15)</f>
        <v>2734118</v>
      </c>
      <c r="BP16" s="20">
        <f t="shared" si="5"/>
        <v>229728</v>
      </c>
      <c r="BQ16" s="20">
        <f t="shared" si="5"/>
        <v>238551</v>
      </c>
      <c r="BR16" s="20">
        <f t="shared" si="5"/>
        <v>230459</v>
      </c>
      <c r="BS16" s="20">
        <f t="shared" si="5"/>
        <v>226036</v>
      </c>
      <c r="BT16" s="20">
        <f t="shared" si="5"/>
        <v>261680</v>
      </c>
      <c r="BU16" s="20">
        <f t="shared" si="5"/>
        <v>234083</v>
      </c>
      <c r="BV16" s="20">
        <f t="shared" si="5"/>
        <v>263949</v>
      </c>
      <c r="BW16" s="20">
        <f t="shared" si="5"/>
        <v>286733</v>
      </c>
      <c r="BX16" s="20">
        <f t="shared" si="5"/>
        <v>253114</v>
      </c>
      <c r="BY16" s="20">
        <f t="shared" si="5"/>
        <v>276043</v>
      </c>
      <c r="BZ16" s="20">
        <f t="shared" ref="BZ16:CL16" si="6">SUM(BZ11:BZ15)</f>
        <v>245553</v>
      </c>
      <c r="CA16" s="20">
        <f t="shared" si="6"/>
        <v>249889</v>
      </c>
      <c r="CB16" s="20">
        <f t="shared" si="6"/>
        <v>2995818</v>
      </c>
      <c r="CC16" s="20">
        <f t="shared" si="6"/>
        <v>228340</v>
      </c>
      <c r="CD16" s="20">
        <f t="shared" si="6"/>
        <v>235300</v>
      </c>
      <c r="CE16" s="20">
        <f t="shared" si="6"/>
        <v>219228</v>
      </c>
      <c r="CF16" s="20">
        <f t="shared" si="6"/>
        <v>222262</v>
      </c>
      <c r="CG16" s="20">
        <f t="shared" si="6"/>
        <v>251938</v>
      </c>
      <c r="CH16" s="20">
        <f t="shared" si="6"/>
        <v>242483</v>
      </c>
      <c r="CI16" s="20">
        <f t="shared" si="6"/>
        <v>287050</v>
      </c>
      <c r="CJ16" s="20">
        <f t="shared" si="6"/>
        <v>305062</v>
      </c>
      <c r="CK16" s="20">
        <f t="shared" si="6"/>
        <v>276008</v>
      </c>
      <c r="CL16" s="20">
        <f t="shared" si="6"/>
        <v>293313</v>
      </c>
      <c r="CM16" s="20">
        <f t="shared" ref="CM16:CY16" si="7">SUM(CM11:CM15)</f>
        <v>266157</v>
      </c>
      <c r="CN16" s="20">
        <f t="shared" si="7"/>
        <v>274719</v>
      </c>
      <c r="CO16" s="20">
        <f t="shared" si="7"/>
        <v>3101860</v>
      </c>
      <c r="CP16" s="20">
        <f t="shared" si="7"/>
        <v>267061</v>
      </c>
      <c r="CQ16" s="20">
        <f t="shared" si="7"/>
        <v>267338</v>
      </c>
      <c r="CR16" s="20">
        <f t="shared" si="7"/>
        <v>263543</v>
      </c>
      <c r="CS16" s="20">
        <f t="shared" si="7"/>
        <v>266894</v>
      </c>
      <c r="CT16" s="20">
        <f t="shared" si="7"/>
        <v>295442</v>
      </c>
      <c r="CU16" s="20">
        <f t="shared" si="7"/>
        <v>278092</v>
      </c>
      <c r="CV16" s="20">
        <f t="shared" si="7"/>
        <v>318162</v>
      </c>
      <c r="CW16" s="20">
        <f t="shared" si="7"/>
        <v>343556</v>
      </c>
      <c r="CX16" s="20">
        <f t="shared" si="7"/>
        <v>296019</v>
      </c>
      <c r="CY16" s="20">
        <f t="shared" si="7"/>
        <v>300019</v>
      </c>
      <c r="CZ16" s="20">
        <f t="shared" ref="CZ16:DL16" si="8">SUM(CZ11:CZ15)</f>
        <v>280055</v>
      </c>
      <c r="DA16" s="20">
        <f t="shared" si="8"/>
        <v>267224</v>
      </c>
      <c r="DB16" s="20">
        <f t="shared" si="8"/>
        <v>3443405</v>
      </c>
      <c r="DC16" s="20">
        <f t="shared" si="8"/>
        <v>248611</v>
      </c>
      <c r="DD16" s="20">
        <f t="shared" si="8"/>
        <v>247065</v>
      </c>
      <c r="DE16" s="20">
        <f t="shared" si="8"/>
        <v>257410</v>
      </c>
      <c r="DF16" s="20">
        <f t="shared" si="8"/>
        <v>274037</v>
      </c>
      <c r="DG16" s="20">
        <f t="shared" si="8"/>
        <v>309385</v>
      </c>
      <c r="DH16" s="20">
        <f t="shared" si="8"/>
        <v>279332</v>
      </c>
      <c r="DI16" s="20">
        <f t="shared" si="8"/>
        <v>319489</v>
      </c>
      <c r="DJ16" s="20">
        <f t="shared" si="8"/>
        <v>355242</v>
      </c>
      <c r="DK16" s="20">
        <f t="shared" si="8"/>
        <v>329516</v>
      </c>
      <c r="DL16" s="20">
        <f t="shared" si="8"/>
        <v>306893</v>
      </c>
      <c r="DM16" s="20">
        <f t="shared" ref="DM16:DS16" si="9">SUM(DM11:DM15)</f>
        <v>310105</v>
      </c>
      <c r="DN16" s="20">
        <f t="shared" si="9"/>
        <v>312701</v>
      </c>
      <c r="DO16" s="20">
        <f t="shared" si="9"/>
        <v>3549786</v>
      </c>
      <c r="DP16" s="20">
        <f t="shared" si="9"/>
        <v>315798</v>
      </c>
      <c r="DQ16" s="20">
        <f t="shared" si="9"/>
        <v>305605</v>
      </c>
      <c r="DR16" s="20">
        <f t="shared" si="9"/>
        <v>159421</v>
      </c>
      <c r="DS16" s="20">
        <f t="shared" si="9"/>
        <v>2111</v>
      </c>
      <c r="DT16" s="20">
        <f t="shared" ref="DT16:EA16" si="10">SUM(DT11:DT15)</f>
        <v>2940</v>
      </c>
      <c r="DU16" s="20">
        <f t="shared" si="10"/>
        <v>1873</v>
      </c>
      <c r="DV16" s="20">
        <f t="shared" si="10"/>
        <v>10987</v>
      </c>
      <c r="DW16" s="20">
        <f t="shared" si="10"/>
        <v>6838</v>
      </c>
      <c r="DX16" s="20">
        <f t="shared" si="10"/>
        <v>27448</v>
      </c>
      <c r="DY16" s="20">
        <f t="shared" si="10"/>
        <v>77309</v>
      </c>
      <c r="DZ16" s="20">
        <f t="shared" si="10"/>
        <v>111008</v>
      </c>
      <c r="EA16" s="20">
        <f t="shared" si="10"/>
        <v>163366</v>
      </c>
      <c r="EB16" s="20">
        <f t="shared" si="0"/>
        <v>1184704</v>
      </c>
      <c r="EC16" s="20">
        <f t="shared" ref="EC16:EN16" si="11">SUM(EC11:EC15)</f>
        <v>155189</v>
      </c>
      <c r="ED16" s="20">
        <f t="shared" si="11"/>
        <v>54922</v>
      </c>
      <c r="EE16" s="20">
        <f t="shared" si="11"/>
        <v>104137</v>
      </c>
      <c r="EF16" s="20">
        <f t="shared" si="11"/>
        <v>104906</v>
      </c>
      <c r="EG16" s="20">
        <f t="shared" si="11"/>
        <v>141564</v>
      </c>
      <c r="EH16" s="20">
        <f t="shared" si="11"/>
        <v>131230</v>
      </c>
      <c r="EI16" s="20">
        <f t="shared" si="11"/>
        <v>170996</v>
      </c>
      <c r="EJ16" s="20">
        <f t="shared" si="11"/>
        <v>220460</v>
      </c>
      <c r="EK16" s="20">
        <f t="shared" si="11"/>
        <v>206219</v>
      </c>
      <c r="EL16" s="20">
        <f t="shared" si="11"/>
        <v>223294</v>
      </c>
      <c r="EM16" s="20">
        <f t="shared" si="11"/>
        <v>235096</v>
      </c>
      <c r="EN16" s="20">
        <f t="shared" si="11"/>
        <v>230803</v>
      </c>
      <c r="EO16" s="20">
        <f t="shared" si="1"/>
        <v>1978816</v>
      </c>
      <c r="EP16" s="20">
        <f t="shared" ref="EP16:FA16" si="12">SUM(EP11:EP15)</f>
        <v>213931</v>
      </c>
      <c r="EQ16" s="20">
        <f t="shared" si="12"/>
        <v>216805</v>
      </c>
      <c r="ER16" s="20">
        <f t="shared" si="12"/>
        <v>232233</v>
      </c>
      <c r="ES16" s="20">
        <f t="shared" si="12"/>
        <v>237885</v>
      </c>
      <c r="ET16" s="20">
        <f t="shared" si="12"/>
        <v>251420</v>
      </c>
      <c r="EU16" s="20">
        <f t="shared" si="12"/>
        <v>248021</v>
      </c>
      <c r="EV16" s="20">
        <f t="shared" si="12"/>
        <v>306072</v>
      </c>
      <c r="EW16" s="20">
        <f t="shared" si="12"/>
        <v>329596</v>
      </c>
      <c r="EX16" s="20">
        <f t="shared" si="12"/>
        <v>296885</v>
      </c>
      <c r="EY16" s="20">
        <f t="shared" si="12"/>
        <v>329382</v>
      </c>
      <c r="EZ16" s="20">
        <f t="shared" si="12"/>
        <v>312352</v>
      </c>
      <c r="FA16" s="20">
        <f t="shared" si="12"/>
        <v>281540</v>
      </c>
      <c r="FB16" s="20">
        <f t="shared" si="2"/>
        <v>3256122</v>
      </c>
      <c r="FC16" s="20">
        <f t="shared" ref="FC16:FN16" si="13">SUM(FC11:FC15)</f>
        <v>224241</v>
      </c>
      <c r="FD16" s="20">
        <f t="shared" si="13"/>
        <v>232864</v>
      </c>
      <c r="FE16" s="20">
        <f t="shared" si="13"/>
        <v>248193</v>
      </c>
      <c r="FF16" s="20">
        <f t="shared" si="13"/>
        <v>262795</v>
      </c>
      <c r="FG16" s="20">
        <f t="shared" si="13"/>
        <v>306628</v>
      </c>
      <c r="FH16" s="20">
        <f t="shared" si="13"/>
        <v>294419</v>
      </c>
      <c r="FI16" s="20">
        <f t="shared" si="13"/>
        <v>328132</v>
      </c>
      <c r="FJ16" s="20">
        <f t="shared" si="13"/>
        <v>345203</v>
      </c>
      <c r="FK16" s="20">
        <f t="shared" si="13"/>
        <v>0</v>
      </c>
      <c r="FL16" s="20">
        <f t="shared" si="13"/>
        <v>0</v>
      </c>
      <c r="FM16" s="20">
        <f t="shared" si="13"/>
        <v>0</v>
      </c>
      <c r="FN16" s="20">
        <f t="shared" si="13"/>
        <v>0</v>
      </c>
      <c r="FO16" s="20">
        <f t="shared" si="3"/>
        <v>2242475</v>
      </c>
    </row>
    <row r="17" spans="1:171" ht="15.95" customHeight="1">
      <c r="A17" s="52"/>
      <c r="B17" s="34"/>
      <c r="C17" s="35">
        <f>+C16+C27</f>
        <v>122424</v>
      </c>
      <c r="D17" s="35">
        <f t="shared" ref="D17:AH17" si="14">+D16+D27</f>
        <v>130994</v>
      </c>
      <c r="E17" s="35">
        <f t="shared" si="14"/>
        <v>137272</v>
      </c>
      <c r="F17" s="35">
        <f t="shared" si="14"/>
        <v>142768</v>
      </c>
      <c r="G17" s="35">
        <f t="shared" si="14"/>
        <v>152637</v>
      </c>
      <c r="H17" s="35">
        <f t="shared" si="14"/>
        <v>133035</v>
      </c>
      <c r="I17" s="35">
        <f t="shared" si="14"/>
        <v>156010</v>
      </c>
      <c r="J17" s="35">
        <f t="shared" si="14"/>
        <v>170422</v>
      </c>
      <c r="K17" s="35">
        <f t="shared" si="14"/>
        <v>155381</v>
      </c>
      <c r="L17" s="35">
        <f t="shared" si="14"/>
        <v>165532</v>
      </c>
      <c r="M17" s="35">
        <f t="shared" si="14"/>
        <v>151983</v>
      </c>
      <c r="N17" s="35">
        <f t="shared" si="14"/>
        <v>147808</v>
      </c>
      <c r="O17" s="35">
        <f t="shared" si="14"/>
        <v>1766266</v>
      </c>
      <c r="P17" s="35">
        <f t="shared" si="14"/>
        <v>150826</v>
      </c>
      <c r="Q17" s="35">
        <f t="shared" si="14"/>
        <v>159518</v>
      </c>
      <c r="R17" s="35">
        <f t="shared" si="14"/>
        <v>158991</v>
      </c>
      <c r="S17" s="35">
        <f t="shared" si="14"/>
        <v>158862</v>
      </c>
      <c r="T17" s="35">
        <f t="shared" si="14"/>
        <v>175933</v>
      </c>
      <c r="U17" s="35">
        <f t="shared" si="14"/>
        <v>161246</v>
      </c>
      <c r="V17" s="35">
        <f t="shared" si="14"/>
        <v>186034</v>
      </c>
      <c r="W17" s="35">
        <f t="shared" si="14"/>
        <v>199397</v>
      </c>
      <c r="X17" s="35">
        <f t="shared" si="14"/>
        <v>178328</v>
      </c>
      <c r="Y17" s="35">
        <f t="shared" si="14"/>
        <v>190713</v>
      </c>
      <c r="Z17" s="35">
        <f t="shared" si="14"/>
        <v>178148</v>
      </c>
      <c r="AA17" s="35">
        <f t="shared" si="14"/>
        <v>175646</v>
      </c>
      <c r="AB17" s="35">
        <f t="shared" si="14"/>
        <v>2073642</v>
      </c>
      <c r="AC17" s="35">
        <f t="shared" si="14"/>
        <v>177661</v>
      </c>
      <c r="AD17" s="35">
        <f t="shared" si="14"/>
        <v>176265</v>
      </c>
      <c r="AE17" s="35">
        <f t="shared" si="14"/>
        <v>174264</v>
      </c>
      <c r="AF17" s="35">
        <f t="shared" si="14"/>
        <v>173334</v>
      </c>
      <c r="AG17" s="35">
        <f t="shared" si="14"/>
        <v>192071</v>
      </c>
      <c r="AH17" s="35">
        <f t="shared" si="14"/>
        <v>180291</v>
      </c>
      <c r="AI17" s="35">
        <f t="shared" ref="AI17:BN17" si="15">+AI16+AI27</f>
        <v>202931</v>
      </c>
      <c r="AJ17" s="35">
        <f t="shared" si="15"/>
        <v>217081</v>
      </c>
      <c r="AK17" s="35">
        <f t="shared" si="15"/>
        <v>206802</v>
      </c>
      <c r="AL17" s="35">
        <f t="shared" si="15"/>
        <v>220941</v>
      </c>
      <c r="AM17" s="35">
        <f t="shared" si="15"/>
        <v>193187</v>
      </c>
      <c r="AN17" s="35">
        <f t="shared" si="15"/>
        <v>188468</v>
      </c>
      <c r="AO17" s="35">
        <f t="shared" si="15"/>
        <v>2303296</v>
      </c>
      <c r="AP17" s="35">
        <f t="shared" si="15"/>
        <v>184281</v>
      </c>
      <c r="AQ17" s="35">
        <f t="shared" si="15"/>
        <v>181057</v>
      </c>
      <c r="AR17" s="35">
        <f t="shared" si="15"/>
        <v>189730</v>
      </c>
      <c r="AS17" s="35">
        <f t="shared" si="15"/>
        <v>183666</v>
      </c>
      <c r="AT17" s="35">
        <f t="shared" si="15"/>
        <v>195182</v>
      </c>
      <c r="AU17" s="35">
        <f t="shared" si="15"/>
        <v>186306</v>
      </c>
      <c r="AV17" s="35">
        <f t="shared" si="15"/>
        <v>212271</v>
      </c>
      <c r="AW17" s="35">
        <f t="shared" si="15"/>
        <v>236437</v>
      </c>
      <c r="AX17" s="35">
        <f t="shared" si="15"/>
        <v>216741</v>
      </c>
      <c r="AY17" s="35">
        <f t="shared" si="15"/>
        <v>229490</v>
      </c>
      <c r="AZ17" s="35">
        <f t="shared" si="15"/>
        <v>215907</v>
      </c>
      <c r="BA17" s="35">
        <f t="shared" si="15"/>
        <v>208849</v>
      </c>
      <c r="BB17" s="35">
        <f t="shared" si="15"/>
        <v>2439917</v>
      </c>
      <c r="BC17" s="35">
        <f t="shared" si="15"/>
        <v>204010</v>
      </c>
      <c r="BD17" s="35">
        <f t="shared" si="15"/>
        <v>201007</v>
      </c>
      <c r="BE17" s="35">
        <f t="shared" si="15"/>
        <v>193840</v>
      </c>
      <c r="BF17" s="35">
        <f t="shared" si="15"/>
        <v>206049</v>
      </c>
      <c r="BG17" s="35">
        <f t="shared" si="15"/>
        <v>222333</v>
      </c>
      <c r="BH17" s="35">
        <f t="shared" si="15"/>
        <v>207208</v>
      </c>
      <c r="BI17" s="35">
        <f t="shared" si="15"/>
        <v>238156</v>
      </c>
      <c r="BJ17" s="35">
        <f t="shared" si="15"/>
        <v>265700</v>
      </c>
      <c r="BK17" s="35">
        <f t="shared" si="15"/>
        <v>249726</v>
      </c>
      <c r="BL17" s="35">
        <f t="shared" si="15"/>
        <v>268308</v>
      </c>
      <c r="BM17" s="35">
        <f t="shared" si="15"/>
        <v>238969</v>
      </c>
      <c r="BN17" s="35">
        <f t="shared" si="15"/>
        <v>241271</v>
      </c>
      <c r="BO17" s="35">
        <f t="shared" ref="BO17:BV17" si="16">+BO16+BO27</f>
        <v>2736577</v>
      </c>
      <c r="BP17" s="35">
        <f t="shared" si="16"/>
        <v>229732</v>
      </c>
      <c r="BQ17" s="35">
        <f t="shared" si="16"/>
        <v>238555</v>
      </c>
      <c r="BR17" s="35">
        <f t="shared" si="16"/>
        <v>230462</v>
      </c>
      <c r="BS17" s="35">
        <f t="shared" si="16"/>
        <v>226152</v>
      </c>
      <c r="BT17" s="35">
        <f t="shared" si="16"/>
        <v>261720</v>
      </c>
      <c r="BU17" s="35">
        <f t="shared" si="16"/>
        <v>234090</v>
      </c>
      <c r="BV17" s="35">
        <f t="shared" si="16"/>
        <v>263954</v>
      </c>
      <c r="BW17" s="35">
        <f>+BW16+BW27</f>
        <v>286759</v>
      </c>
      <c r="BX17" s="35"/>
      <c r="BY17" s="35"/>
    </row>
    <row r="18" spans="1:171" ht="15.95" customHeight="1">
      <c r="A18" s="15" t="s">
        <v>112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5" customHeight="1">
      <c r="A20" s="75" t="s">
        <v>45</v>
      </c>
      <c r="B20" s="22"/>
      <c r="C20" s="74">
        <v>2011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2" t="s">
        <v>56</v>
      </c>
      <c r="P20" s="74">
        <v>2012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2" t="s">
        <v>57</v>
      </c>
      <c r="AC20" s="74">
        <v>2013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2" t="s">
        <v>58</v>
      </c>
      <c r="AP20" s="74">
        <v>2014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2" t="s">
        <v>59</v>
      </c>
      <c r="BC20" s="74">
        <v>2015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2" t="s">
        <v>60</v>
      </c>
      <c r="BP20" s="74">
        <v>2016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7" t="s">
        <v>61</v>
      </c>
      <c r="CC20" s="74">
        <v>2017</v>
      </c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7" t="s">
        <v>62</v>
      </c>
      <c r="CP20" s="74">
        <v>2018</v>
      </c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7" t="s">
        <v>63</v>
      </c>
      <c r="DC20" s="74">
        <v>2019</v>
      </c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7" t="s">
        <v>64</v>
      </c>
      <c r="DP20" s="74">
        <v>2020</v>
      </c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7" t="s">
        <v>65</v>
      </c>
      <c r="EC20" s="74">
        <v>2021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7" t="s">
        <v>66</v>
      </c>
      <c r="EP20" s="74">
        <v>2022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 t="s">
        <v>67</v>
      </c>
      <c r="FC20" s="74">
        <v>2023</v>
      </c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7" t="s">
        <v>68</v>
      </c>
    </row>
    <row r="21" spans="1:171" ht="15.95" customHeight="1">
      <c r="A21" s="76"/>
      <c r="B21" s="23"/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75</v>
      </c>
      <c r="J21" s="16" t="s">
        <v>76</v>
      </c>
      <c r="K21" s="16" t="s">
        <v>77</v>
      </c>
      <c r="L21" s="16" t="s">
        <v>78</v>
      </c>
      <c r="M21" s="16" t="s">
        <v>79</v>
      </c>
      <c r="N21" s="16" t="s">
        <v>80</v>
      </c>
      <c r="O21" s="73"/>
      <c r="P21" s="16" t="s">
        <v>69</v>
      </c>
      <c r="Q21" s="16" t="s">
        <v>70</v>
      </c>
      <c r="R21" s="16" t="s">
        <v>71</v>
      </c>
      <c r="S21" s="16" t="s">
        <v>72</v>
      </c>
      <c r="T21" s="16" t="s">
        <v>73</v>
      </c>
      <c r="U21" s="16" t="s">
        <v>74</v>
      </c>
      <c r="V21" s="16" t="s">
        <v>75</v>
      </c>
      <c r="W21" s="16" t="s">
        <v>76</v>
      </c>
      <c r="X21" s="16" t="s">
        <v>77</v>
      </c>
      <c r="Y21" s="16" t="s">
        <v>78</v>
      </c>
      <c r="Z21" s="16" t="s">
        <v>79</v>
      </c>
      <c r="AA21" s="16" t="s">
        <v>80</v>
      </c>
      <c r="AB21" s="73"/>
      <c r="AC21" s="16" t="s">
        <v>69</v>
      </c>
      <c r="AD21" s="16" t="s">
        <v>70</v>
      </c>
      <c r="AE21" s="16" t="s">
        <v>71</v>
      </c>
      <c r="AF21" s="16" t="s">
        <v>72</v>
      </c>
      <c r="AG21" s="16" t="s">
        <v>73</v>
      </c>
      <c r="AH21" s="16" t="s">
        <v>74</v>
      </c>
      <c r="AI21" s="16" t="s">
        <v>75</v>
      </c>
      <c r="AJ21" s="16" t="s">
        <v>76</v>
      </c>
      <c r="AK21" s="16" t="s">
        <v>77</v>
      </c>
      <c r="AL21" s="16" t="s">
        <v>78</v>
      </c>
      <c r="AM21" s="16" t="s">
        <v>79</v>
      </c>
      <c r="AN21" s="16" t="s">
        <v>80</v>
      </c>
      <c r="AO21" s="73"/>
      <c r="AP21" s="16" t="s">
        <v>69</v>
      </c>
      <c r="AQ21" s="16" t="s">
        <v>70</v>
      </c>
      <c r="AR21" s="16" t="s">
        <v>71</v>
      </c>
      <c r="AS21" s="16" t="s">
        <v>72</v>
      </c>
      <c r="AT21" s="16" t="s">
        <v>73</v>
      </c>
      <c r="AU21" s="16" t="s">
        <v>74</v>
      </c>
      <c r="AV21" s="16" t="s">
        <v>75</v>
      </c>
      <c r="AW21" s="16" t="s">
        <v>76</v>
      </c>
      <c r="AX21" s="16" t="s">
        <v>77</v>
      </c>
      <c r="AY21" s="16" t="s">
        <v>78</v>
      </c>
      <c r="AZ21" s="16" t="s">
        <v>79</v>
      </c>
      <c r="BA21" s="16" t="s">
        <v>80</v>
      </c>
      <c r="BB21" s="73"/>
      <c r="BC21" s="16" t="s">
        <v>69</v>
      </c>
      <c r="BD21" s="16" t="s">
        <v>70</v>
      </c>
      <c r="BE21" s="16" t="s">
        <v>71</v>
      </c>
      <c r="BF21" s="16" t="s">
        <v>72</v>
      </c>
      <c r="BG21" s="16" t="s">
        <v>73</v>
      </c>
      <c r="BH21" s="16" t="s">
        <v>74</v>
      </c>
      <c r="BI21" s="16" t="s">
        <v>75</v>
      </c>
      <c r="BJ21" s="16" t="s">
        <v>76</v>
      </c>
      <c r="BK21" s="16" t="s">
        <v>77</v>
      </c>
      <c r="BL21" s="16" t="s">
        <v>78</v>
      </c>
      <c r="BM21" s="16" t="s">
        <v>79</v>
      </c>
      <c r="BN21" s="16" t="s">
        <v>80</v>
      </c>
      <c r="BO21" s="73"/>
      <c r="BP21" s="16" t="s">
        <v>69</v>
      </c>
      <c r="BQ21" s="16" t="s">
        <v>70</v>
      </c>
      <c r="BR21" s="16" t="s">
        <v>71</v>
      </c>
      <c r="BS21" s="16" t="s">
        <v>72</v>
      </c>
      <c r="BT21" s="16" t="s">
        <v>73</v>
      </c>
      <c r="BU21" s="16" t="s">
        <v>74</v>
      </c>
      <c r="BV21" s="16" t="s">
        <v>75</v>
      </c>
      <c r="BW21" s="16" t="s">
        <v>76</v>
      </c>
      <c r="BX21" s="16" t="s">
        <v>77</v>
      </c>
      <c r="BY21" s="16" t="s">
        <v>78</v>
      </c>
      <c r="BZ21" s="16" t="s">
        <v>79</v>
      </c>
      <c r="CA21" s="16" t="s">
        <v>80</v>
      </c>
      <c r="CB21" s="77"/>
      <c r="CC21" s="16" t="s">
        <v>69</v>
      </c>
      <c r="CD21" s="16" t="s">
        <v>70</v>
      </c>
      <c r="CE21" s="16" t="s">
        <v>71</v>
      </c>
      <c r="CF21" s="16" t="s">
        <v>72</v>
      </c>
      <c r="CG21" s="16" t="s">
        <v>73</v>
      </c>
      <c r="CH21" s="16" t="s">
        <v>74</v>
      </c>
      <c r="CI21" s="16" t="s">
        <v>75</v>
      </c>
      <c r="CJ21" s="16" t="s">
        <v>76</v>
      </c>
      <c r="CK21" s="16" t="s">
        <v>77</v>
      </c>
      <c r="CL21" s="16" t="s">
        <v>78</v>
      </c>
      <c r="CM21" s="16" t="s">
        <v>79</v>
      </c>
      <c r="CN21" s="16" t="s">
        <v>80</v>
      </c>
      <c r="CO21" s="77"/>
      <c r="CP21" s="16" t="s">
        <v>69</v>
      </c>
      <c r="CQ21" s="16" t="s">
        <v>70</v>
      </c>
      <c r="CR21" s="16" t="s">
        <v>71</v>
      </c>
      <c r="CS21" s="16" t="s">
        <v>72</v>
      </c>
      <c r="CT21" s="16" t="s">
        <v>73</v>
      </c>
      <c r="CU21" s="16" t="s">
        <v>74</v>
      </c>
      <c r="CV21" s="16" t="s">
        <v>75</v>
      </c>
      <c r="CW21" s="16" t="s">
        <v>76</v>
      </c>
      <c r="CX21" s="16" t="s">
        <v>77</v>
      </c>
      <c r="CY21" s="16" t="s">
        <v>78</v>
      </c>
      <c r="CZ21" s="16" t="s">
        <v>79</v>
      </c>
      <c r="DA21" s="16" t="s">
        <v>80</v>
      </c>
      <c r="DB21" s="77"/>
      <c r="DC21" s="16" t="s">
        <v>69</v>
      </c>
      <c r="DD21" s="16" t="s">
        <v>70</v>
      </c>
      <c r="DE21" s="16" t="s">
        <v>71</v>
      </c>
      <c r="DF21" s="16" t="s">
        <v>72</v>
      </c>
      <c r="DG21" s="16" t="s">
        <v>73</v>
      </c>
      <c r="DH21" s="16" t="s">
        <v>74</v>
      </c>
      <c r="DI21" s="16" t="s">
        <v>75</v>
      </c>
      <c r="DJ21" s="16" t="s">
        <v>76</v>
      </c>
      <c r="DK21" s="16" t="s">
        <v>77</v>
      </c>
      <c r="DL21" s="16" t="s">
        <v>78</v>
      </c>
      <c r="DM21" s="16" t="s">
        <v>79</v>
      </c>
      <c r="DN21" s="16" t="s">
        <v>80</v>
      </c>
      <c r="DO21" s="77"/>
      <c r="DP21" s="16" t="s">
        <v>69</v>
      </c>
      <c r="DQ21" s="16" t="s">
        <v>70</v>
      </c>
      <c r="DR21" s="16" t="s">
        <v>71</v>
      </c>
      <c r="DS21" s="16" t="s">
        <v>72</v>
      </c>
      <c r="DT21" s="16" t="s">
        <v>73</v>
      </c>
      <c r="DU21" s="16" t="s">
        <v>74</v>
      </c>
      <c r="DV21" s="16" t="s">
        <v>75</v>
      </c>
      <c r="DW21" s="16" t="s">
        <v>76</v>
      </c>
      <c r="DX21" s="16" t="s">
        <v>77</v>
      </c>
      <c r="DY21" s="16" t="s">
        <v>78</v>
      </c>
      <c r="DZ21" s="16" t="s">
        <v>79</v>
      </c>
      <c r="EA21" s="16" t="s">
        <v>80</v>
      </c>
      <c r="EB21" s="77"/>
      <c r="EC21" s="16" t="s">
        <v>69</v>
      </c>
      <c r="ED21" s="16" t="s">
        <v>70</v>
      </c>
      <c r="EE21" s="16" t="s">
        <v>71</v>
      </c>
      <c r="EF21" s="16" t="s">
        <v>72</v>
      </c>
      <c r="EG21" s="16" t="s">
        <v>73</v>
      </c>
      <c r="EH21" s="16" t="s">
        <v>74</v>
      </c>
      <c r="EI21" s="16" t="s">
        <v>75</v>
      </c>
      <c r="EJ21" s="16" t="s">
        <v>76</v>
      </c>
      <c r="EK21" s="16" t="s">
        <v>77</v>
      </c>
      <c r="EL21" s="16" t="s">
        <v>78</v>
      </c>
      <c r="EM21" s="16" t="s">
        <v>79</v>
      </c>
      <c r="EN21" s="16" t="s">
        <v>80</v>
      </c>
      <c r="EO21" s="77"/>
      <c r="EP21" s="16" t="s">
        <v>69</v>
      </c>
      <c r="EQ21" s="16" t="s">
        <v>70</v>
      </c>
      <c r="ER21" s="16" t="s">
        <v>71</v>
      </c>
      <c r="ES21" s="16" t="s">
        <v>72</v>
      </c>
      <c r="ET21" s="16" t="s">
        <v>73</v>
      </c>
      <c r="EU21" s="16" t="s">
        <v>74</v>
      </c>
      <c r="EV21" s="16" t="s">
        <v>75</v>
      </c>
      <c r="EW21" s="16" t="s">
        <v>76</v>
      </c>
      <c r="EX21" s="16" t="s">
        <v>77</v>
      </c>
      <c r="EY21" s="16" t="s">
        <v>78</v>
      </c>
      <c r="EZ21" s="16" t="s">
        <v>79</v>
      </c>
      <c r="FA21" s="16" t="s">
        <v>80</v>
      </c>
      <c r="FB21" s="77"/>
      <c r="FC21" s="16" t="s">
        <v>69</v>
      </c>
      <c r="FD21" s="16" t="s">
        <v>70</v>
      </c>
      <c r="FE21" s="16" t="s">
        <v>71</v>
      </c>
      <c r="FF21" s="16" t="s">
        <v>72</v>
      </c>
      <c r="FG21" s="16" t="s">
        <v>73</v>
      </c>
      <c r="FH21" s="16" t="s">
        <v>74</v>
      </c>
      <c r="FI21" s="16" t="s">
        <v>75</v>
      </c>
      <c r="FJ21" s="16" t="s">
        <v>76</v>
      </c>
      <c r="FK21" s="16" t="s">
        <v>77</v>
      </c>
      <c r="FL21" s="16" t="s">
        <v>78</v>
      </c>
      <c r="FM21" s="16" t="s">
        <v>79</v>
      </c>
      <c r="FN21" s="16" t="s">
        <v>80</v>
      </c>
      <c r="FO21" s="77"/>
    </row>
    <row r="22" spans="1:171" ht="15.95" customHeight="1">
      <c r="A22" s="17" t="s">
        <v>125</v>
      </c>
      <c r="B22" s="17" t="s">
        <v>18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 t="shared" ref="EB22:EB27" si="17"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 t="shared" ref="EO22:EO27" si="18"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 t="shared" ref="FB22:FB27" si="19"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>
        <v>147</v>
      </c>
      <c r="FH22" s="18">
        <v>167</v>
      </c>
      <c r="FI22" s="18">
        <v>18</v>
      </c>
      <c r="FJ22" s="18">
        <v>61</v>
      </c>
      <c r="FK22" s="18"/>
      <c r="FL22" s="18"/>
      <c r="FM22" s="18"/>
      <c r="FN22" s="18"/>
      <c r="FO22" s="18">
        <f t="shared" ref="FO22:FO27" si="20">SUM(FC22:FN22)</f>
        <v>3520</v>
      </c>
    </row>
    <row r="23" spans="1:171" ht="15.95" customHeight="1">
      <c r="A23" s="17" t="s">
        <v>126</v>
      </c>
      <c r="B23" s="17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si="17"/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si="18"/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si="19"/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/>
      <c r="FL23" s="18"/>
      <c r="FM23" s="18"/>
      <c r="FN23" s="18"/>
      <c r="FO23" s="18">
        <f t="shared" si="20"/>
        <v>0</v>
      </c>
    </row>
    <row r="24" spans="1:171" ht="15.95" customHeight="1">
      <c r="A24" s="17" t="s">
        <v>127</v>
      </c>
      <c r="B24" s="17" t="s">
        <v>20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>SUM(C24:N24)</f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>SUM(P24:AA24)</f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>SUM(AC24:AN24)</f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>SUM(AP24:BA24)</f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>SUM(BC24:BN24)</f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>SUM(BP24:CA24)</f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>SUM(CC24:CN24)</f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>SUM(CP24:DA24)</f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>SUM(DC24:DN24)</f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17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18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19"/>
        <v>6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/>
      <c r="FL24" s="18"/>
      <c r="FM24" s="18"/>
      <c r="FN24" s="18"/>
      <c r="FO24" s="18">
        <f t="shared" si="20"/>
        <v>0</v>
      </c>
    </row>
    <row r="25" spans="1:171" ht="15.95" customHeight="1">
      <c r="A25" s="17" t="s">
        <v>128</v>
      </c>
      <c r="B25" s="17" t="s">
        <v>21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SUM(C25:N25)</f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>SUM(P25:AA25)</f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>SUM(AC25:AN25)</f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>SUM(AP25:BA25)</f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>SUM(BC25:BN25)</f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>SUM(BP25:CA25)</f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>SUM(CC25:CN25)</f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>SUM(CP25:DA25)</f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>SUM(DC25:DN25)</f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17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18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19"/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/>
      <c r="FL25" s="18"/>
      <c r="FM25" s="18"/>
      <c r="FN25" s="18"/>
      <c r="FO25" s="18">
        <f t="shared" si="20"/>
        <v>0</v>
      </c>
    </row>
    <row r="26" spans="1:171" ht="15.95" customHeight="1">
      <c r="A26" s="17" t="s">
        <v>129</v>
      </c>
      <c r="B26" s="1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>SUM(C26:N26)</f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>SUM(P26:AA26)</f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>SUM(AC26:AN26)</f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>SUM(AP26:BA26)</f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>SUM(BC26:BN26)</f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>SUM(BP26:CA26)</f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>SUM(CC26:CN26)</f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>SUM(CP26:DA26)</f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>SUM(DC26:DN26)</f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17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18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19"/>
        <v>23</v>
      </c>
      <c r="FC26" s="18">
        <v>2</v>
      </c>
      <c r="FD26" s="18">
        <v>0</v>
      </c>
      <c r="FE26" s="18">
        <v>0</v>
      </c>
      <c r="FF26" s="18">
        <v>0</v>
      </c>
      <c r="FG26" s="18">
        <v>0</v>
      </c>
      <c r="FH26" s="18">
        <v>90</v>
      </c>
      <c r="FI26" s="18">
        <v>0</v>
      </c>
      <c r="FJ26" s="18">
        <v>0</v>
      </c>
      <c r="FK26" s="18"/>
      <c r="FL26" s="18"/>
      <c r="FM26" s="18"/>
      <c r="FN26" s="18"/>
      <c r="FO26" s="18">
        <f t="shared" si="20"/>
        <v>92</v>
      </c>
    </row>
    <row r="27" spans="1:171" ht="15.95" customHeight="1">
      <c r="A27" s="19" t="s">
        <v>86</v>
      </c>
      <c r="B27" s="19"/>
      <c r="C27" s="20">
        <f t="shared" ref="C27:BS27" si="21">SUM(C22:C26)</f>
        <v>1284</v>
      </c>
      <c r="D27" s="20">
        <f t="shared" si="21"/>
        <v>1415</v>
      </c>
      <c r="E27" s="20">
        <f t="shared" si="21"/>
        <v>877</v>
      </c>
      <c r="F27" s="20">
        <f t="shared" si="21"/>
        <v>812</v>
      </c>
      <c r="G27" s="20">
        <f t="shared" si="21"/>
        <v>722</v>
      </c>
      <c r="H27" s="20">
        <f t="shared" si="21"/>
        <v>663</v>
      </c>
      <c r="I27" s="20">
        <f t="shared" si="21"/>
        <v>1165</v>
      </c>
      <c r="J27" s="20">
        <f t="shared" si="21"/>
        <v>897</v>
      </c>
      <c r="K27" s="20">
        <f t="shared" si="21"/>
        <v>862</v>
      </c>
      <c r="L27" s="20">
        <f t="shared" si="21"/>
        <v>840</v>
      </c>
      <c r="M27" s="20">
        <f t="shared" si="21"/>
        <v>737</v>
      </c>
      <c r="N27" s="20">
        <f t="shared" si="21"/>
        <v>1044</v>
      </c>
      <c r="O27" s="20">
        <f t="shared" si="21"/>
        <v>11318</v>
      </c>
      <c r="P27" s="20">
        <f t="shared" si="21"/>
        <v>1809</v>
      </c>
      <c r="Q27" s="20">
        <f t="shared" si="21"/>
        <v>1572</v>
      </c>
      <c r="R27" s="20">
        <f t="shared" si="21"/>
        <v>972</v>
      </c>
      <c r="S27" s="20">
        <f t="shared" si="21"/>
        <v>949</v>
      </c>
      <c r="T27" s="20">
        <f t="shared" si="21"/>
        <v>820</v>
      </c>
      <c r="U27" s="20">
        <f t="shared" si="21"/>
        <v>833</v>
      </c>
      <c r="V27" s="20">
        <f t="shared" si="21"/>
        <v>1196</v>
      </c>
      <c r="W27" s="20">
        <f t="shared" si="21"/>
        <v>1109</v>
      </c>
      <c r="X27" s="20">
        <f t="shared" si="21"/>
        <v>1085</v>
      </c>
      <c r="Y27" s="20">
        <f t="shared" si="21"/>
        <v>811</v>
      </c>
      <c r="Z27" s="20">
        <f t="shared" si="21"/>
        <v>1106</v>
      </c>
      <c r="AA27" s="20">
        <f t="shared" si="21"/>
        <v>1047</v>
      </c>
      <c r="AB27" s="20">
        <f>SUM(AB22:AB26)</f>
        <v>13309</v>
      </c>
      <c r="AC27" s="20">
        <f t="shared" si="21"/>
        <v>1376</v>
      </c>
      <c r="AD27" s="20">
        <f t="shared" si="21"/>
        <v>1368</v>
      </c>
      <c r="AE27" s="20">
        <f t="shared" si="21"/>
        <v>1106</v>
      </c>
      <c r="AF27" s="20">
        <f t="shared" si="21"/>
        <v>730</v>
      </c>
      <c r="AG27" s="20">
        <f t="shared" si="21"/>
        <v>775</v>
      </c>
      <c r="AH27" s="20">
        <f t="shared" si="21"/>
        <v>713</v>
      </c>
      <c r="AI27" s="20">
        <f t="shared" si="21"/>
        <v>801</v>
      </c>
      <c r="AJ27" s="20">
        <f t="shared" si="21"/>
        <v>26</v>
      </c>
      <c r="AK27" s="20">
        <f t="shared" si="21"/>
        <v>223</v>
      </c>
      <c r="AL27" s="20">
        <f t="shared" si="21"/>
        <v>509</v>
      </c>
      <c r="AM27" s="20">
        <f t="shared" si="21"/>
        <v>450</v>
      </c>
      <c r="AN27" s="20">
        <f t="shared" si="21"/>
        <v>657</v>
      </c>
      <c r="AO27" s="20">
        <f t="shared" si="21"/>
        <v>8734</v>
      </c>
      <c r="AP27" s="20">
        <f t="shared" si="21"/>
        <v>732</v>
      </c>
      <c r="AQ27" s="20">
        <f t="shared" si="21"/>
        <v>465</v>
      </c>
      <c r="AR27" s="20">
        <f t="shared" si="21"/>
        <v>510</v>
      </c>
      <c r="AS27" s="20">
        <f t="shared" si="21"/>
        <v>563</v>
      </c>
      <c r="AT27" s="20">
        <f t="shared" si="21"/>
        <v>426</v>
      </c>
      <c r="AU27" s="20">
        <f t="shared" si="21"/>
        <v>371</v>
      </c>
      <c r="AV27" s="20">
        <f t="shared" si="21"/>
        <v>486</v>
      </c>
      <c r="AW27" s="20">
        <f t="shared" si="21"/>
        <v>412</v>
      </c>
      <c r="AX27" s="20">
        <f t="shared" si="21"/>
        <v>294</v>
      </c>
      <c r="AY27" s="20">
        <f t="shared" si="21"/>
        <v>371</v>
      </c>
      <c r="AZ27" s="20">
        <f t="shared" si="21"/>
        <v>288</v>
      </c>
      <c r="BA27" s="20">
        <f t="shared" si="21"/>
        <v>515</v>
      </c>
      <c r="BB27" s="20">
        <f>SUM(BB22:BB26)</f>
        <v>5433</v>
      </c>
      <c r="BC27" s="20">
        <f t="shared" si="21"/>
        <v>542</v>
      </c>
      <c r="BD27" s="20">
        <f t="shared" si="21"/>
        <v>413</v>
      </c>
      <c r="BE27" s="20">
        <f t="shared" si="21"/>
        <v>353</v>
      </c>
      <c r="BF27" s="20">
        <f t="shared" si="21"/>
        <v>365</v>
      </c>
      <c r="BG27" s="20">
        <f t="shared" si="21"/>
        <v>311</v>
      </c>
      <c r="BH27" s="20">
        <f t="shared" si="21"/>
        <v>325</v>
      </c>
      <c r="BI27" s="20">
        <f t="shared" si="21"/>
        <v>69</v>
      </c>
      <c r="BJ27" s="20">
        <f t="shared" si="21"/>
        <v>0</v>
      </c>
      <c r="BK27" s="20">
        <f t="shared" si="21"/>
        <v>29</v>
      </c>
      <c r="BL27" s="20">
        <f t="shared" si="21"/>
        <v>41</v>
      </c>
      <c r="BM27" s="20">
        <f t="shared" si="21"/>
        <v>11</v>
      </c>
      <c r="BN27" s="20">
        <f t="shared" si="21"/>
        <v>0</v>
      </c>
      <c r="BO27" s="20">
        <f t="shared" si="21"/>
        <v>2459</v>
      </c>
      <c r="BP27" s="20">
        <f t="shared" si="21"/>
        <v>4</v>
      </c>
      <c r="BQ27" s="20">
        <f t="shared" si="21"/>
        <v>4</v>
      </c>
      <c r="BR27" s="20">
        <f t="shared" si="21"/>
        <v>3</v>
      </c>
      <c r="BS27" s="20">
        <f t="shared" si="21"/>
        <v>116</v>
      </c>
      <c r="BT27" s="20">
        <f t="shared" ref="BT27:BY27" si="22">SUM(BT22:BT26)</f>
        <v>40</v>
      </c>
      <c r="BU27" s="20">
        <f t="shared" si="22"/>
        <v>7</v>
      </c>
      <c r="BV27" s="20">
        <f t="shared" si="22"/>
        <v>5</v>
      </c>
      <c r="BW27" s="20">
        <f t="shared" si="22"/>
        <v>26</v>
      </c>
      <c r="BX27" s="20">
        <f t="shared" si="22"/>
        <v>0</v>
      </c>
      <c r="BY27" s="20">
        <f t="shared" si="22"/>
        <v>12</v>
      </c>
      <c r="BZ27" s="20">
        <f t="shared" ref="BZ27:CL27" si="23">SUM(BZ22:BZ26)</f>
        <v>16</v>
      </c>
      <c r="CA27" s="20">
        <f t="shared" si="23"/>
        <v>8</v>
      </c>
      <c r="CB27" s="20">
        <f t="shared" si="23"/>
        <v>241</v>
      </c>
      <c r="CC27" s="20">
        <f t="shared" si="23"/>
        <v>52</v>
      </c>
      <c r="CD27" s="20">
        <f t="shared" si="23"/>
        <v>9</v>
      </c>
      <c r="CE27" s="20">
        <f t="shared" si="23"/>
        <v>9</v>
      </c>
      <c r="CF27" s="20">
        <f t="shared" si="23"/>
        <v>20</v>
      </c>
      <c r="CG27" s="20">
        <f t="shared" si="23"/>
        <v>114</v>
      </c>
      <c r="CH27" s="20">
        <f t="shared" si="23"/>
        <v>0</v>
      </c>
      <c r="CI27" s="20">
        <f t="shared" si="23"/>
        <v>5</v>
      </c>
      <c r="CJ27" s="20">
        <f t="shared" si="23"/>
        <v>18</v>
      </c>
      <c r="CK27" s="20">
        <f t="shared" si="23"/>
        <v>0</v>
      </c>
      <c r="CL27" s="20">
        <f t="shared" si="23"/>
        <v>0</v>
      </c>
      <c r="CM27" s="20">
        <f t="shared" ref="CM27:CY27" si="24">SUM(CM22:CM26)</f>
        <v>12</v>
      </c>
      <c r="CN27" s="20">
        <f t="shared" si="24"/>
        <v>5</v>
      </c>
      <c r="CO27" s="20">
        <f t="shared" si="24"/>
        <v>244</v>
      </c>
      <c r="CP27" s="20">
        <f t="shared" si="24"/>
        <v>492</v>
      </c>
      <c r="CQ27" s="20">
        <f t="shared" si="24"/>
        <v>159</v>
      </c>
      <c r="CR27" s="20">
        <f t="shared" si="24"/>
        <v>54</v>
      </c>
      <c r="CS27" s="20">
        <f t="shared" si="24"/>
        <v>11</v>
      </c>
      <c r="CT27" s="20">
        <f t="shared" si="24"/>
        <v>55</v>
      </c>
      <c r="CU27" s="20">
        <f t="shared" si="24"/>
        <v>19</v>
      </c>
      <c r="CV27" s="20">
        <f t="shared" si="24"/>
        <v>54</v>
      </c>
      <c r="CW27" s="20">
        <f t="shared" si="24"/>
        <v>12</v>
      </c>
      <c r="CX27" s="20">
        <f t="shared" si="24"/>
        <v>19</v>
      </c>
      <c r="CY27" s="20">
        <f t="shared" si="24"/>
        <v>23</v>
      </c>
      <c r="CZ27" s="20">
        <f t="shared" ref="CZ27:DL27" si="25">SUM(CZ22:CZ26)</f>
        <v>65</v>
      </c>
      <c r="DA27" s="20">
        <f t="shared" si="25"/>
        <v>575</v>
      </c>
      <c r="DB27" s="20">
        <f t="shared" si="25"/>
        <v>1538</v>
      </c>
      <c r="DC27" s="20">
        <f t="shared" si="25"/>
        <v>12</v>
      </c>
      <c r="DD27" s="20">
        <f t="shared" si="25"/>
        <v>140</v>
      </c>
      <c r="DE27" s="20">
        <f t="shared" si="25"/>
        <v>93</v>
      </c>
      <c r="DF27" s="20">
        <f t="shared" si="25"/>
        <v>1122</v>
      </c>
      <c r="DG27" s="20">
        <f t="shared" si="25"/>
        <v>1653</v>
      </c>
      <c r="DH27" s="20">
        <f t="shared" si="25"/>
        <v>1874</v>
      </c>
      <c r="DI27" s="20">
        <f t="shared" si="25"/>
        <v>2276</v>
      </c>
      <c r="DJ27" s="20">
        <f t="shared" si="25"/>
        <v>2006</v>
      </c>
      <c r="DK27" s="20">
        <f t="shared" si="25"/>
        <v>2159</v>
      </c>
      <c r="DL27" s="20">
        <f t="shared" si="25"/>
        <v>1752</v>
      </c>
      <c r="DM27" s="20">
        <f t="shared" ref="DM27:EA27" si="26">SUM(DM22:DM26)</f>
        <v>2344</v>
      </c>
      <c r="DN27" s="20">
        <f t="shared" si="26"/>
        <v>2831</v>
      </c>
      <c r="DO27" s="20">
        <f t="shared" si="26"/>
        <v>18262</v>
      </c>
      <c r="DP27" s="20">
        <f t="shared" si="26"/>
        <v>2492</v>
      </c>
      <c r="DQ27" s="20">
        <f t="shared" si="26"/>
        <v>1741</v>
      </c>
      <c r="DR27" s="20">
        <f t="shared" si="26"/>
        <v>1560</v>
      </c>
      <c r="DS27" s="20">
        <f t="shared" si="26"/>
        <v>508</v>
      </c>
      <c r="DT27" s="20">
        <f t="shared" si="26"/>
        <v>1</v>
      </c>
      <c r="DU27" s="20">
        <f t="shared" si="26"/>
        <v>1</v>
      </c>
      <c r="DV27" s="20">
        <f t="shared" si="26"/>
        <v>0</v>
      </c>
      <c r="DW27" s="20">
        <f t="shared" si="26"/>
        <v>0</v>
      </c>
      <c r="DX27" s="20">
        <f t="shared" si="26"/>
        <v>0</v>
      </c>
      <c r="DY27" s="20">
        <f t="shared" si="26"/>
        <v>221</v>
      </c>
      <c r="DZ27" s="20">
        <f t="shared" si="26"/>
        <v>557</v>
      </c>
      <c r="EA27" s="20">
        <f t="shared" si="26"/>
        <v>855</v>
      </c>
      <c r="EB27" s="20">
        <f t="shared" si="17"/>
        <v>7936</v>
      </c>
      <c r="EC27" s="20">
        <f t="shared" ref="EC27:EN27" si="27">SUM(EC22:EC26)</f>
        <v>940</v>
      </c>
      <c r="ED27" s="20">
        <f t="shared" si="27"/>
        <v>755</v>
      </c>
      <c r="EE27" s="20">
        <f t="shared" si="27"/>
        <v>694</v>
      </c>
      <c r="EF27" s="20">
        <f t="shared" si="27"/>
        <v>121</v>
      </c>
      <c r="EG27" s="20">
        <f t="shared" si="27"/>
        <v>0</v>
      </c>
      <c r="EH27" s="20">
        <f t="shared" si="27"/>
        <v>14</v>
      </c>
      <c r="EI27" s="20">
        <f t="shared" si="27"/>
        <v>213</v>
      </c>
      <c r="EJ27" s="20">
        <f t="shared" si="27"/>
        <v>524</v>
      </c>
      <c r="EK27" s="20">
        <f t="shared" si="27"/>
        <v>628</v>
      </c>
      <c r="EL27" s="20">
        <f t="shared" si="27"/>
        <v>962</v>
      </c>
      <c r="EM27" s="20">
        <f t="shared" si="27"/>
        <v>1050</v>
      </c>
      <c r="EN27" s="20">
        <f t="shared" si="27"/>
        <v>2301</v>
      </c>
      <c r="EO27" s="20">
        <f t="shared" si="18"/>
        <v>8202</v>
      </c>
      <c r="EP27" s="20">
        <f t="shared" ref="EP27:FA27" si="28">SUM(EP22:EP26)</f>
        <v>2896</v>
      </c>
      <c r="EQ27" s="20">
        <f>SUM(EQ22:EQ26)</f>
        <v>2524</v>
      </c>
      <c r="ER27" s="20">
        <f t="shared" si="28"/>
        <v>1994</v>
      </c>
      <c r="ES27" s="20">
        <f t="shared" si="28"/>
        <v>2602</v>
      </c>
      <c r="ET27" s="20">
        <f t="shared" si="28"/>
        <v>1860</v>
      </c>
      <c r="EU27" s="20">
        <f t="shared" si="28"/>
        <v>1517</v>
      </c>
      <c r="EV27" s="20">
        <f t="shared" si="28"/>
        <v>1915</v>
      </c>
      <c r="EW27" s="20">
        <f t="shared" si="28"/>
        <v>1986</v>
      </c>
      <c r="EX27" s="20">
        <f t="shared" si="28"/>
        <v>2000</v>
      </c>
      <c r="EY27" s="20">
        <f t="shared" si="28"/>
        <v>1801</v>
      </c>
      <c r="EZ27" s="20">
        <f t="shared" si="28"/>
        <v>1250</v>
      </c>
      <c r="FA27" s="20">
        <f t="shared" si="28"/>
        <v>1264</v>
      </c>
      <c r="FB27" s="20">
        <f t="shared" si="19"/>
        <v>23609</v>
      </c>
      <c r="FC27" s="20">
        <f>SUM(FC22:FC26)</f>
        <v>917</v>
      </c>
      <c r="FD27" s="20">
        <f>SUM(FD22:FD26)</f>
        <v>1801</v>
      </c>
      <c r="FE27" s="20">
        <f t="shared" ref="FE27:FN27" si="29">SUM(FE22:FE26)</f>
        <v>262</v>
      </c>
      <c r="FF27" s="20">
        <f t="shared" si="29"/>
        <v>149</v>
      </c>
      <c r="FG27" s="20">
        <f t="shared" si="29"/>
        <v>147</v>
      </c>
      <c r="FH27" s="20">
        <f t="shared" si="29"/>
        <v>257</v>
      </c>
      <c r="FI27" s="20">
        <f t="shared" si="29"/>
        <v>18</v>
      </c>
      <c r="FJ27" s="20">
        <f t="shared" si="29"/>
        <v>61</v>
      </c>
      <c r="FK27" s="20">
        <f t="shared" si="29"/>
        <v>0</v>
      </c>
      <c r="FL27" s="20">
        <f t="shared" si="29"/>
        <v>0</v>
      </c>
      <c r="FM27" s="20">
        <f t="shared" si="29"/>
        <v>0</v>
      </c>
      <c r="FN27" s="20">
        <f t="shared" si="29"/>
        <v>0</v>
      </c>
      <c r="FO27" s="20">
        <f t="shared" si="20"/>
        <v>3612</v>
      </c>
    </row>
    <row r="28" spans="1:171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5" customHeight="1">
      <c r="A30" s="15" t="s">
        <v>130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5" customHeight="1">
      <c r="A32" s="15" t="s">
        <v>114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5" customHeight="1">
      <c r="A33" s="15"/>
      <c r="B33" s="15"/>
    </row>
    <row r="34" spans="1:171" ht="15.95" customHeight="1">
      <c r="A34" s="75" t="s">
        <v>45</v>
      </c>
      <c r="B34" s="22"/>
      <c r="C34" s="74">
        <v>2011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 t="s">
        <v>56</v>
      </c>
      <c r="P34" s="74">
        <v>2012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2" t="s">
        <v>57</v>
      </c>
      <c r="AC34" s="74">
        <v>2013</v>
      </c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2" t="s">
        <v>58</v>
      </c>
      <c r="AP34" s="74">
        <v>2014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2" t="s">
        <v>59</v>
      </c>
      <c r="BC34" s="74">
        <v>2015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2" t="s">
        <v>60</v>
      </c>
      <c r="BP34" s="74">
        <v>2016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7" t="s">
        <v>61</v>
      </c>
      <c r="CC34" s="74">
        <v>2017</v>
      </c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7" t="s">
        <v>62</v>
      </c>
      <c r="CP34" s="74">
        <v>2018</v>
      </c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7" t="s">
        <v>63</v>
      </c>
      <c r="DC34" s="74">
        <v>2019</v>
      </c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7" t="s">
        <v>64</v>
      </c>
      <c r="DP34" s="74">
        <v>2020</v>
      </c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7" t="s">
        <v>65</v>
      </c>
      <c r="EC34" s="74">
        <v>2021</v>
      </c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7" t="s">
        <v>66</v>
      </c>
      <c r="EP34" s="74">
        <v>2022</v>
      </c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7" t="s">
        <v>67</v>
      </c>
      <c r="FC34" s="74">
        <v>2023</v>
      </c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7" t="s">
        <v>68</v>
      </c>
    </row>
    <row r="35" spans="1:171" ht="15.95" customHeight="1">
      <c r="A35" s="76"/>
      <c r="B35" s="23"/>
      <c r="C35" s="16" t="s">
        <v>69</v>
      </c>
      <c r="D35" s="16" t="s">
        <v>70</v>
      </c>
      <c r="E35" s="16" t="s">
        <v>71</v>
      </c>
      <c r="F35" s="16" t="s">
        <v>72</v>
      </c>
      <c r="G35" s="16" t="s">
        <v>73</v>
      </c>
      <c r="H35" s="16" t="s">
        <v>74</v>
      </c>
      <c r="I35" s="16" t="s">
        <v>75</v>
      </c>
      <c r="J35" s="16" t="s">
        <v>76</v>
      </c>
      <c r="K35" s="16" t="s">
        <v>77</v>
      </c>
      <c r="L35" s="16" t="s">
        <v>78</v>
      </c>
      <c r="M35" s="16" t="s">
        <v>79</v>
      </c>
      <c r="N35" s="16" t="s">
        <v>80</v>
      </c>
      <c r="O35" s="73"/>
      <c r="P35" s="16" t="s">
        <v>69</v>
      </c>
      <c r="Q35" s="16" t="s">
        <v>70</v>
      </c>
      <c r="R35" s="16" t="s">
        <v>71</v>
      </c>
      <c r="S35" s="16" t="s">
        <v>72</v>
      </c>
      <c r="T35" s="16" t="s">
        <v>73</v>
      </c>
      <c r="U35" s="16" t="s">
        <v>74</v>
      </c>
      <c r="V35" s="16" t="s">
        <v>75</v>
      </c>
      <c r="W35" s="16" t="s">
        <v>76</v>
      </c>
      <c r="X35" s="16" t="s">
        <v>77</v>
      </c>
      <c r="Y35" s="16" t="s">
        <v>78</v>
      </c>
      <c r="Z35" s="16" t="s">
        <v>79</v>
      </c>
      <c r="AA35" s="16" t="s">
        <v>80</v>
      </c>
      <c r="AB35" s="73"/>
      <c r="AC35" s="16" t="s">
        <v>69</v>
      </c>
      <c r="AD35" s="16" t="s">
        <v>70</v>
      </c>
      <c r="AE35" s="16" t="s">
        <v>71</v>
      </c>
      <c r="AF35" s="16" t="s">
        <v>72</v>
      </c>
      <c r="AG35" s="16" t="s">
        <v>73</v>
      </c>
      <c r="AH35" s="16" t="s">
        <v>74</v>
      </c>
      <c r="AI35" s="16" t="s">
        <v>75</v>
      </c>
      <c r="AJ35" s="16" t="s">
        <v>76</v>
      </c>
      <c r="AK35" s="16" t="s">
        <v>77</v>
      </c>
      <c r="AL35" s="16" t="s">
        <v>78</v>
      </c>
      <c r="AM35" s="16" t="s">
        <v>79</v>
      </c>
      <c r="AN35" s="16" t="s">
        <v>80</v>
      </c>
      <c r="AO35" s="73"/>
      <c r="AP35" s="16" t="s">
        <v>69</v>
      </c>
      <c r="AQ35" s="16" t="s">
        <v>70</v>
      </c>
      <c r="AR35" s="16" t="s">
        <v>71</v>
      </c>
      <c r="AS35" s="16" t="s">
        <v>72</v>
      </c>
      <c r="AT35" s="16" t="s">
        <v>73</v>
      </c>
      <c r="AU35" s="16" t="s">
        <v>74</v>
      </c>
      <c r="AV35" s="16" t="s">
        <v>75</v>
      </c>
      <c r="AW35" s="16" t="s">
        <v>76</v>
      </c>
      <c r="AX35" s="16" t="s">
        <v>77</v>
      </c>
      <c r="AY35" s="16" t="s">
        <v>78</v>
      </c>
      <c r="AZ35" s="16" t="s">
        <v>79</v>
      </c>
      <c r="BA35" s="16" t="s">
        <v>80</v>
      </c>
      <c r="BB35" s="73"/>
      <c r="BC35" s="16" t="s">
        <v>69</v>
      </c>
      <c r="BD35" s="16" t="s">
        <v>70</v>
      </c>
      <c r="BE35" s="16" t="s">
        <v>71</v>
      </c>
      <c r="BF35" s="16" t="s">
        <v>72</v>
      </c>
      <c r="BG35" s="16" t="s">
        <v>73</v>
      </c>
      <c r="BH35" s="16" t="s">
        <v>74</v>
      </c>
      <c r="BI35" s="16" t="s">
        <v>75</v>
      </c>
      <c r="BJ35" s="16" t="s">
        <v>76</v>
      </c>
      <c r="BK35" s="16" t="s">
        <v>77</v>
      </c>
      <c r="BL35" s="16" t="s">
        <v>78</v>
      </c>
      <c r="BM35" s="16" t="s">
        <v>79</v>
      </c>
      <c r="BN35" s="16" t="s">
        <v>80</v>
      </c>
      <c r="BO35" s="73"/>
      <c r="BP35" s="16" t="s">
        <v>69</v>
      </c>
      <c r="BQ35" s="16" t="s">
        <v>70</v>
      </c>
      <c r="BR35" s="16" t="s">
        <v>71</v>
      </c>
      <c r="BS35" s="16" t="s">
        <v>72</v>
      </c>
      <c r="BT35" s="16" t="s">
        <v>73</v>
      </c>
      <c r="BU35" s="16" t="s">
        <v>74</v>
      </c>
      <c r="BV35" s="16" t="s">
        <v>75</v>
      </c>
      <c r="BW35" s="16" t="s">
        <v>76</v>
      </c>
      <c r="BX35" s="16" t="s">
        <v>77</v>
      </c>
      <c r="BY35" s="16" t="s">
        <v>78</v>
      </c>
      <c r="BZ35" s="16" t="s">
        <v>79</v>
      </c>
      <c r="CA35" s="16" t="s">
        <v>80</v>
      </c>
      <c r="CB35" s="77"/>
      <c r="CC35" s="16" t="s">
        <v>69</v>
      </c>
      <c r="CD35" s="16" t="s">
        <v>70</v>
      </c>
      <c r="CE35" s="16" t="s">
        <v>71</v>
      </c>
      <c r="CF35" s="16" t="s">
        <v>72</v>
      </c>
      <c r="CG35" s="16" t="s">
        <v>73</v>
      </c>
      <c r="CH35" s="16" t="s">
        <v>74</v>
      </c>
      <c r="CI35" s="16" t="s">
        <v>75</v>
      </c>
      <c r="CJ35" s="16" t="s">
        <v>76</v>
      </c>
      <c r="CK35" s="16" t="s">
        <v>77</v>
      </c>
      <c r="CL35" s="16" t="s">
        <v>78</v>
      </c>
      <c r="CM35" s="16" t="s">
        <v>79</v>
      </c>
      <c r="CN35" s="16" t="s">
        <v>80</v>
      </c>
      <c r="CO35" s="77"/>
      <c r="CP35" s="16" t="s">
        <v>69</v>
      </c>
      <c r="CQ35" s="16" t="s">
        <v>70</v>
      </c>
      <c r="CR35" s="16" t="s">
        <v>71</v>
      </c>
      <c r="CS35" s="16" t="s">
        <v>72</v>
      </c>
      <c r="CT35" s="16" t="s">
        <v>73</v>
      </c>
      <c r="CU35" s="16" t="s">
        <v>74</v>
      </c>
      <c r="CV35" s="16" t="s">
        <v>75</v>
      </c>
      <c r="CW35" s="16" t="s">
        <v>76</v>
      </c>
      <c r="CX35" s="16" t="s">
        <v>77</v>
      </c>
      <c r="CY35" s="16" t="s">
        <v>78</v>
      </c>
      <c r="CZ35" s="16" t="s">
        <v>79</v>
      </c>
      <c r="DA35" s="16" t="s">
        <v>80</v>
      </c>
      <c r="DB35" s="77"/>
      <c r="DC35" s="16" t="s">
        <v>69</v>
      </c>
      <c r="DD35" s="16" t="s">
        <v>70</v>
      </c>
      <c r="DE35" s="16" t="s">
        <v>71</v>
      </c>
      <c r="DF35" s="16" t="s">
        <v>72</v>
      </c>
      <c r="DG35" s="16" t="s">
        <v>73</v>
      </c>
      <c r="DH35" s="16" t="s">
        <v>74</v>
      </c>
      <c r="DI35" s="16" t="s">
        <v>75</v>
      </c>
      <c r="DJ35" s="16" t="s">
        <v>76</v>
      </c>
      <c r="DK35" s="16" t="s">
        <v>77</v>
      </c>
      <c r="DL35" s="16" t="s">
        <v>78</v>
      </c>
      <c r="DM35" s="16" t="s">
        <v>79</v>
      </c>
      <c r="DN35" s="16" t="s">
        <v>80</v>
      </c>
      <c r="DO35" s="77"/>
      <c r="DP35" s="16" t="s">
        <v>69</v>
      </c>
      <c r="DQ35" s="16" t="s">
        <v>70</v>
      </c>
      <c r="DR35" s="16" t="s">
        <v>71</v>
      </c>
      <c r="DS35" s="16" t="s">
        <v>72</v>
      </c>
      <c r="DT35" s="16" t="s">
        <v>73</v>
      </c>
      <c r="DU35" s="16" t="s">
        <v>74</v>
      </c>
      <c r="DV35" s="16" t="s">
        <v>75</v>
      </c>
      <c r="DW35" s="16" t="s">
        <v>76</v>
      </c>
      <c r="DX35" s="16" t="s">
        <v>77</v>
      </c>
      <c r="DY35" s="16" t="s">
        <v>78</v>
      </c>
      <c r="DZ35" s="16" t="s">
        <v>79</v>
      </c>
      <c r="EA35" s="16" t="s">
        <v>80</v>
      </c>
      <c r="EB35" s="77"/>
      <c r="EC35" s="16" t="s">
        <v>69</v>
      </c>
      <c r="ED35" s="16" t="s">
        <v>70</v>
      </c>
      <c r="EE35" s="16" t="s">
        <v>71</v>
      </c>
      <c r="EF35" s="16" t="s">
        <v>72</v>
      </c>
      <c r="EG35" s="16" t="s">
        <v>73</v>
      </c>
      <c r="EH35" s="16" t="s">
        <v>74</v>
      </c>
      <c r="EI35" s="16" t="s">
        <v>75</v>
      </c>
      <c r="EJ35" s="16" t="s">
        <v>76</v>
      </c>
      <c r="EK35" s="16" t="s">
        <v>77</v>
      </c>
      <c r="EL35" s="16" t="s">
        <v>78</v>
      </c>
      <c r="EM35" s="16" t="s">
        <v>79</v>
      </c>
      <c r="EN35" s="16" t="s">
        <v>80</v>
      </c>
      <c r="EO35" s="77"/>
      <c r="EP35" s="16" t="s">
        <v>69</v>
      </c>
      <c r="EQ35" s="16" t="s">
        <v>70</v>
      </c>
      <c r="ER35" s="16" t="s">
        <v>71</v>
      </c>
      <c r="ES35" s="16" t="s">
        <v>72</v>
      </c>
      <c r="ET35" s="16" t="s">
        <v>73</v>
      </c>
      <c r="EU35" s="16" t="s">
        <v>74</v>
      </c>
      <c r="EV35" s="16" t="s">
        <v>75</v>
      </c>
      <c r="EW35" s="16" t="s">
        <v>76</v>
      </c>
      <c r="EX35" s="16" t="s">
        <v>77</v>
      </c>
      <c r="EY35" s="16" t="s">
        <v>78</v>
      </c>
      <c r="EZ35" s="16" t="s">
        <v>79</v>
      </c>
      <c r="FA35" s="16" t="s">
        <v>80</v>
      </c>
      <c r="FB35" s="77"/>
      <c r="FC35" s="16" t="s">
        <v>69</v>
      </c>
      <c r="FD35" s="16" t="s">
        <v>70</v>
      </c>
      <c r="FE35" s="16" t="s">
        <v>71</v>
      </c>
      <c r="FF35" s="16" t="s">
        <v>72</v>
      </c>
      <c r="FG35" s="16" t="s">
        <v>73</v>
      </c>
      <c r="FH35" s="16" t="s">
        <v>74</v>
      </c>
      <c r="FI35" s="16" t="s">
        <v>75</v>
      </c>
      <c r="FJ35" s="16" t="s">
        <v>76</v>
      </c>
      <c r="FK35" s="16" t="s">
        <v>77</v>
      </c>
      <c r="FL35" s="16" t="s">
        <v>78</v>
      </c>
      <c r="FM35" s="16" t="s">
        <v>79</v>
      </c>
      <c r="FN35" s="16" t="s">
        <v>80</v>
      </c>
      <c r="FO35" s="77"/>
    </row>
    <row r="36" spans="1:171" ht="15.95" customHeight="1">
      <c r="A36" s="17" t="s">
        <v>125</v>
      </c>
      <c r="B36" s="17" t="s">
        <v>18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 t="shared" ref="EB36:EB41" si="30"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 t="shared" ref="EO36:EO41" si="31"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 t="shared" ref="FB36:FB41" si="32"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>
        <v>219769.31</v>
      </c>
      <c r="FH36" s="18">
        <v>191352.54000000004</v>
      </c>
      <c r="FI36" s="18">
        <v>182778.20999999996</v>
      </c>
      <c r="FJ36" s="18">
        <v>196610.01</v>
      </c>
      <c r="FK36" s="18"/>
      <c r="FL36" s="18"/>
      <c r="FM36" s="18"/>
      <c r="FN36" s="18"/>
      <c r="FO36" s="18">
        <f t="shared" ref="FO36:FO41" si="33">SUM(FC36:FN36)</f>
        <v>1645283.1400000001</v>
      </c>
    </row>
    <row r="37" spans="1:171" ht="15.95" customHeight="1">
      <c r="A37" s="17" t="s">
        <v>126</v>
      </c>
      <c r="B37" s="17" t="s">
        <v>19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si="30"/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si="31"/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si="32"/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>
        <v>7876.4</v>
      </c>
      <c r="FH37" s="18">
        <v>7056.6999999999989</v>
      </c>
      <c r="FI37" s="18">
        <v>10971.100000000002</v>
      </c>
      <c r="FJ37" s="18">
        <v>9197.8999999999978</v>
      </c>
      <c r="FK37" s="18"/>
      <c r="FL37" s="18"/>
      <c r="FM37" s="18"/>
      <c r="FN37" s="18"/>
      <c r="FO37" s="18">
        <f t="shared" si="33"/>
        <v>84724.699999999983</v>
      </c>
    </row>
    <row r="38" spans="1:171" ht="15.95" customHeight="1">
      <c r="A38" s="17" t="s">
        <v>127</v>
      </c>
      <c r="B38" s="17" t="s">
        <v>20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>SUM(C38:N38)</f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>SUM(P38:AA38)</f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>SUM(AC38:AN38)</f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>SUM(AP38:BA38)</f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>SUM(BC38:BN38)</f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>SUM(BP38:CA38)</f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>SUM(CC38:CN38)</f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>SUM(CP38:DA38)</f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>SUM(DC38:DN38)</f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30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31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32"/>
        <v>528926.79</v>
      </c>
      <c r="FC38" s="18">
        <v>8738.2999999999993</v>
      </c>
      <c r="FD38" s="18">
        <v>0</v>
      </c>
      <c r="FE38" s="18">
        <v>0</v>
      </c>
      <c r="FF38" s="18">
        <v>5909.4</v>
      </c>
      <c r="FG38" s="18">
        <v>42794.1</v>
      </c>
      <c r="FH38" s="18">
        <v>42162.200000000004</v>
      </c>
      <c r="FI38" s="18">
        <v>46566.200000000012</v>
      </c>
      <c r="FJ38" s="18">
        <v>50999.1</v>
      </c>
      <c r="FK38" s="18"/>
      <c r="FL38" s="18"/>
      <c r="FM38" s="18"/>
      <c r="FN38" s="18"/>
      <c r="FO38" s="18">
        <f t="shared" si="33"/>
        <v>197169.30000000002</v>
      </c>
    </row>
    <row r="39" spans="1:171" ht="15.95" customHeight="1">
      <c r="A39" s="17" t="s">
        <v>128</v>
      </c>
      <c r="B39" s="17" t="s">
        <v>21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>SUM(C39:N39)</f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>SUM(P39:AA39)</f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>SUM(AC39:AN39)</f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>SUM(AP39:BA39)</f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>SUM(BC39:BN39)</f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>SUM(BP39:CA39)</f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>SUM(CC39:CN39)</f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>SUM(CP39:DA39)</f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>SUM(DC39:DN39)</f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30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31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32"/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>
        <v>58893.5</v>
      </c>
      <c r="FH39" s="18">
        <v>56374.749999999993</v>
      </c>
      <c r="FI39" s="18">
        <v>56746.690000000017</v>
      </c>
      <c r="FJ39" s="18">
        <v>60671.100000000013</v>
      </c>
      <c r="FK39" s="18"/>
      <c r="FL39" s="18"/>
      <c r="FM39" s="18"/>
      <c r="FN39" s="18"/>
      <c r="FO39" s="18">
        <f t="shared" si="33"/>
        <v>615778.15</v>
      </c>
    </row>
    <row r="40" spans="1:171" ht="15.95" customHeight="1">
      <c r="A40" s="17" t="s">
        <v>129</v>
      </c>
      <c r="B40" s="17" t="s">
        <v>22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>SUM(C40:N40)</f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>SUM(P40:AA40)</f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>SUM(AC40:AN40)</f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>SUM(AP40:BA40)</f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>SUM(BC40:BN40)</f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>SUM(BP40:CA40)</f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>SUM(CC40:CN40)</f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>SUM(CP40:DA40)</f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>SUM(DC40:DN40)</f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30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31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32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>
        <v>109210.39999999997</v>
      </c>
      <c r="FH40" s="18">
        <v>120142.3</v>
      </c>
      <c r="FI40" s="18">
        <v>86700.799999999988</v>
      </c>
      <c r="FJ40" s="18">
        <v>65423.400000000009</v>
      </c>
      <c r="FK40" s="18"/>
      <c r="FL40" s="18"/>
      <c r="FM40" s="18"/>
      <c r="FN40" s="18"/>
      <c r="FO40" s="18">
        <f t="shared" si="33"/>
        <v>680876.29999999993</v>
      </c>
    </row>
    <row r="41" spans="1:171" ht="15.95" customHeight="1">
      <c r="A41" s="19" t="s">
        <v>86</v>
      </c>
      <c r="B41" s="19"/>
      <c r="C41" s="20">
        <f t="shared" ref="C41:BS41" si="34">SUM(C36:C40)</f>
        <v>384358.26</v>
      </c>
      <c r="D41" s="20">
        <f t="shared" si="34"/>
        <v>446161.821</v>
      </c>
      <c r="E41" s="20">
        <f t="shared" si="34"/>
        <v>490077.23</v>
      </c>
      <c r="F41" s="20">
        <f t="shared" si="34"/>
        <v>448189.55599999998</v>
      </c>
      <c r="G41" s="20">
        <f t="shared" si="34"/>
        <v>499951.80000000005</v>
      </c>
      <c r="H41" s="20">
        <f t="shared" si="34"/>
        <v>460609.87299999996</v>
      </c>
      <c r="I41" s="20">
        <f t="shared" si="34"/>
        <v>471859.73000000004</v>
      </c>
      <c r="J41" s="20">
        <f t="shared" si="34"/>
        <v>485234.3499999998</v>
      </c>
      <c r="K41" s="20">
        <f t="shared" si="34"/>
        <v>557454.90000000037</v>
      </c>
      <c r="L41" s="20">
        <f t="shared" si="34"/>
        <v>485321.45000000007</v>
      </c>
      <c r="M41" s="20">
        <f t="shared" si="34"/>
        <v>490949.87999999995</v>
      </c>
      <c r="N41" s="20">
        <f t="shared" si="34"/>
        <v>529445</v>
      </c>
      <c r="O41" s="20">
        <f t="shared" si="34"/>
        <v>5749613.8500000006</v>
      </c>
      <c r="P41" s="20">
        <f t="shared" si="34"/>
        <v>426050.23</v>
      </c>
      <c r="Q41" s="20">
        <f t="shared" si="34"/>
        <v>437437.11</v>
      </c>
      <c r="R41" s="20">
        <f t="shared" si="34"/>
        <v>517091.41999999987</v>
      </c>
      <c r="S41" s="20">
        <f t="shared" si="34"/>
        <v>439607.47000000003</v>
      </c>
      <c r="T41" s="20">
        <f t="shared" si="34"/>
        <v>552856.6</v>
      </c>
      <c r="U41" s="20">
        <f t="shared" si="34"/>
        <v>450015.30000000005</v>
      </c>
      <c r="V41" s="20">
        <f t="shared" si="34"/>
        <v>481447.85</v>
      </c>
      <c r="W41" s="20">
        <f t="shared" si="34"/>
        <v>475341.43000000005</v>
      </c>
      <c r="X41" s="20">
        <f t="shared" si="34"/>
        <v>482242.18999999994</v>
      </c>
      <c r="Y41" s="20">
        <f t="shared" si="34"/>
        <v>496971.46999999991</v>
      </c>
      <c r="Z41" s="20">
        <f t="shared" si="34"/>
        <v>493907.63000000012</v>
      </c>
      <c r="AA41" s="20">
        <f t="shared" si="34"/>
        <v>496922.23</v>
      </c>
      <c r="AB41" s="20">
        <f>SUM(AB36:AB40)</f>
        <v>5749890.9300000006</v>
      </c>
      <c r="AC41" s="20">
        <f t="shared" si="34"/>
        <v>436037.04000000015</v>
      </c>
      <c r="AD41" s="20">
        <f t="shared" si="34"/>
        <v>421817.28999999992</v>
      </c>
      <c r="AE41" s="20">
        <f t="shared" si="34"/>
        <v>476222.10599999991</v>
      </c>
      <c r="AF41" s="20">
        <f t="shared" si="34"/>
        <v>517133.94000000006</v>
      </c>
      <c r="AG41" s="20">
        <f t="shared" si="34"/>
        <v>527639.18999999983</v>
      </c>
      <c r="AH41" s="20">
        <f t="shared" si="34"/>
        <v>511065.43999999994</v>
      </c>
      <c r="AI41" s="20">
        <f t="shared" si="34"/>
        <v>499361.44999999995</v>
      </c>
      <c r="AJ41" s="20">
        <f t="shared" si="34"/>
        <v>496125.72</v>
      </c>
      <c r="AK41" s="20">
        <f t="shared" si="34"/>
        <v>521393.87</v>
      </c>
      <c r="AL41" s="20">
        <f t="shared" si="34"/>
        <v>545433.38</v>
      </c>
      <c r="AM41" s="20">
        <f t="shared" si="34"/>
        <v>539060.00000000012</v>
      </c>
      <c r="AN41" s="20">
        <f t="shared" si="34"/>
        <v>517983.12999999971</v>
      </c>
      <c r="AO41" s="20">
        <f t="shared" si="34"/>
        <v>6009272.5559999999</v>
      </c>
      <c r="AP41" s="20">
        <f t="shared" si="34"/>
        <v>426999.1</v>
      </c>
      <c r="AQ41" s="20">
        <f t="shared" si="34"/>
        <v>413196.07999999973</v>
      </c>
      <c r="AR41" s="20">
        <f t="shared" si="34"/>
        <v>483196.35</v>
      </c>
      <c r="AS41" s="20">
        <f t="shared" si="34"/>
        <v>421654.73000000004</v>
      </c>
      <c r="AT41" s="20">
        <f t="shared" si="34"/>
        <v>496015.76999999996</v>
      </c>
      <c r="AU41" s="20">
        <f t="shared" si="34"/>
        <v>443394.58</v>
      </c>
      <c r="AV41" s="20">
        <f t="shared" si="34"/>
        <v>430492.45999999996</v>
      </c>
      <c r="AW41" s="20">
        <f t="shared" si="34"/>
        <v>442523.05</v>
      </c>
      <c r="AX41" s="20">
        <f t="shared" si="34"/>
        <v>459656.28999999986</v>
      </c>
      <c r="AY41" s="20">
        <f t="shared" si="34"/>
        <v>459320.63</v>
      </c>
      <c r="AZ41" s="20">
        <f t="shared" si="34"/>
        <v>462566.81000000006</v>
      </c>
      <c r="BA41" s="20">
        <f t="shared" si="34"/>
        <v>490332.44999999995</v>
      </c>
      <c r="BB41" s="20">
        <f>SUM(BB36:BB40)</f>
        <v>5429348.3000000007</v>
      </c>
      <c r="BC41" s="20">
        <f t="shared" si="34"/>
        <v>415500.77999999991</v>
      </c>
      <c r="BD41" s="20">
        <f t="shared" si="34"/>
        <v>402869.10999999993</v>
      </c>
      <c r="BE41" s="20">
        <f t="shared" si="34"/>
        <v>493067.04000000004</v>
      </c>
      <c r="BF41" s="20">
        <f t="shared" si="34"/>
        <v>438030.6</v>
      </c>
      <c r="BG41" s="20">
        <f t="shared" si="34"/>
        <v>464247.19999999995</v>
      </c>
      <c r="BH41" s="20">
        <f t="shared" si="34"/>
        <v>424113.64999999991</v>
      </c>
      <c r="BI41" s="20">
        <f t="shared" si="34"/>
        <v>422250.14999999985</v>
      </c>
      <c r="BJ41" s="20">
        <f t="shared" si="34"/>
        <v>451600.79999999993</v>
      </c>
      <c r="BK41" s="20">
        <f t="shared" si="34"/>
        <v>447894.56000000017</v>
      </c>
      <c r="BL41" s="20">
        <f t="shared" si="34"/>
        <v>432942.67499999999</v>
      </c>
      <c r="BM41" s="20">
        <f t="shared" si="34"/>
        <v>424827.40250000008</v>
      </c>
      <c r="BN41" s="20">
        <f t="shared" si="34"/>
        <v>417498.21999999986</v>
      </c>
      <c r="BO41" s="20">
        <f t="shared" si="34"/>
        <v>5234842.1874999991</v>
      </c>
      <c r="BP41" s="20">
        <f t="shared" si="34"/>
        <v>384014.08999999997</v>
      </c>
      <c r="BQ41" s="20">
        <f t="shared" si="34"/>
        <v>369662.87</v>
      </c>
      <c r="BR41" s="20">
        <f t="shared" si="34"/>
        <v>393429.06799999997</v>
      </c>
      <c r="BS41" s="20">
        <f t="shared" si="34"/>
        <v>421198.2099999999</v>
      </c>
      <c r="BT41" s="20">
        <f t="shared" ref="BT41:BY41" si="35">SUM(BT36:BT40)</f>
        <v>427081.34</v>
      </c>
      <c r="BU41" s="20">
        <f t="shared" si="35"/>
        <v>424809.68499999982</v>
      </c>
      <c r="BV41" s="20">
        <f t="shared" si="35"/>
        <v>404012.12</v>
      </c>
      <c r="BW41" s="20">
        <f t="shared" si="35"/>
        <v>392974.55000000005</v>
      </c>
      <c r="BX41" s="20">
        <f t="shared" si="35"/>
        <v>426049.18</v>
      </c>
      <c r="BY41" s="20">
        <f t="shared" si="35"/>
        <v>421515.13</v>
      </c>
      <c r="BZ41" s="20">
        <f t="shared" ref="BZ41:CL41" si="36">SUM(BZ36:BZ40)</f>
        <v>433588.48999999987</v>
      </c>
      <c r="CA41" s="20">
        <f t="shared" si="36"/>
        <v>480725.64999999997</v>
      </c>
      <c r="CB41" s="20">
        <f t="shared" si="36"/>
        <v>4979060.3829999994</v>
      </c>
      <c r="CC41" s="20">
        <f t="shared" si="36"/>
        <v>359439.22</v>
      </c>
      <c r="CD41" s="20">
        <f t="shared" si="36"/>
        <v>361078.29599999997</v>
      </c>
      <c r="CE41" s="20">
        <f t="shared" si="36"/>
        <v>414311.79999999987</v>
      </c>
      <c r="CF41" s="20">
        <f t="shared" si="36"/>
        <v>363680.86</v>
      </c>
      <c r="CG41" s="20">
        <f t="shared" si="36"/>
        <v>429026.87000000011</v>
      </c>
      <c r="CH41" s="20">
        <f t="shared" si="36"/>
        <v>380837.94999999995</v>
      </c>
      <c r="CI41" s="20">
        <f t="shared" si="36"/>
        <v>489259.41</v>
      </c>
      <c r="CJ41" s="20">
        <f t="shared" si="36"/>
        <v>461706.81999999995</v>
      </c>
      <c r="CK41" s="20">
        <f t="shared" si="36"/>
        <v>443371.79899999994</v>
      </c>
      <c r="CL41" s="20">
        <f t="shared" si="36"/>
        <v>413963.60000000003</v>
      </c>
      <c r="CM41" s="20">
        <f t="shared" ref="CM41:CY41" si="37">SUM(CM36:CM40)</f>
        <v>427651.66500000004</v>
      </c>
      <c r="CN41" s="20">
        <f t="shared" si="37"/>
        <v>473990.7900000001</v>
      </c>
      <c r="CO41" s="20">
        <f t="shared" si="37"/>
        <v>5018319.08</v>
      </c>
      <c r="CP41" s="20">
        <f t="shared" si="37"/>
        <v>387378.36000000004</v>
      </c>
      <c r="CQ41" s="20">
        <f t="shared" si="37"/>
        <v>371150.29999999993</v>
      </c>
      <c r="CR41" s="20">
        <f t="shared" si="37"/>
        <v>406184.84</v>
      </c>
      <c r="CS41" s="20">
        <f t="shared" si="37"/>
        <v>383820.90999999992</v>
      </c>
      <c r="CT41" s="20">
        <f t="shared" si="37"/>
        <v>407524.08999999985</v>
      </c>
      <c r="CU41" s="20">
        <f t="shared" si="37"/>
        <v>402249.06799999997</v>
      </c>
      <c r="CV41" s="20">
        <f t="shared" si="37"/>
        <v>405885.43999999994</v>
      </c>
      <c r="CW41" s="20">
        <f t="shared" si="37"/>
        <v>428426.74000000005</v>
      </c>
      <c r="CX41" s="20">
        <f t="shared" si="37"/>
        <v>410146.11000000004</v>
      </c>
      <c r="CY41" s="20">
        <f t="shared" si="37"/>
        <v>416149.68999999994</v>
      </c>
      <c r="CZ41" s="20">
        <f t="shared" ref="CZ41:DL41" si="38">SUM(CZ36:CZ40)</f>
        <v>413964.01999999996</v>
      </c>
      <c r="DA41" s="20">
        <f t="shared" si="38"/>
        <v>433638.80999999994</v>
      </c>
      <c r="DB41" s="20">
        <f t="shared" si="38"/>
        <v>4866518.3780000005</v>
      </c>
      <c r="DC41" s="20">
        <f t="shared" si="38"/>
        <v>369527.28999999992</v>
      </c>
      <c r="DD41" s="20">
        <f t="shared" si="38"/>
        <v>417594.55</v>
      </c>
      <c r="DE41" s="20">
        <f t="shared" si="38"/>
        <v>403528.99999999994</v>
      </c>
      <c r="DF41" s="20">
        <f t="shared" si="38"/>
        <v>388508.60000000003</v>
      </c>
      <c r="DG41" s="20">
        <f t="shared" si="38"/>
        <v>406788.6999999999</v>
      </c>
      <c r="DH41" s="20">
        <f t="shared" si="38"/>
        <v>361290.97999999986</v>
      </c>
      <c r="DI41" s="20">
        <f t="shared" si="38"/>
        <v>437512.81999999989</v>
      </c>
      <c r="DJ41" s="20">
        <f t="shared" si="38"/>
        <v>539959.65</v>
      </c>
      <c r="DK41" s="20">
        <f t="shared" si="38"/>
        <v>431339.10700000002</v>
      </c>
      <c r="DL41" s="20">
        <f t="shared" si="38"/>
        <v>445567.1100000001</v>
      </c>
      <c r="DM41" s="20">
        <f t="shared" ref="DM41:EA41" si="39">SUM(DM36:DM40)</f>
        <v>438275.24999999994</v>
      </c>
      <c r="DN41" s="20">
        <f t="shared" si="39"/>
        <v>508667.79999999987</v>
      </c>
      <c r="DO41" s="20">
        <f t="shared" si="39"/>
        <v>5148560.8569999998</v>
      </c>
      <c r="DP41" s="20">
        <f t="shared" si="39"/>
        <v>406097.32000000007</v>
      </c>
      <c r="DQ41" s="20">
        <f t="shared" si="39"/>
        <v>417922.03000000009</v>
      </c>
      <c r="DR41" s="20">
        <f t="shared" si="39"/>
        <v>227133.92999999996</v>
      </c>
      <c r="DS41" s="20">
        <f t="shared" si="39"/>
        <v>42338.86</v>
      </c>
      <c r="DT41" s="20">
        <f t="shared" si="39"/>
        <v>47204.299999999996</v>
      </c>
      <c r="DU41" s="20">
        <f t="shared" si="39"/>
        <v>32975.519999999997</v>
      </c>
      <c r="DV41" s="20">
        <f t="shared" si="39"/>
        <v>53653.279999999999</v>
      </c>
      <c r="DW41" s="20">
        <f t="shared" si="39"/>
        <v>56260.229999999996</v>
      </c>
      <c r="DX41" s="20">
        <f t="shared" si="39"/>
        <v>68077.33</v>
      </c>
      <c r="DY41" s="20">
        <f t="shared" si="39"/>
        <v>153624.4</v>
      </c>
      <c r="DZ41" s="20">
        <f t="shared" si="39"/>
        <v>176758.6</v>
      </c>
      <c r="EA41" s="20">
        <f t="shared" si="39"/>
        <v>387154.34999999986</v>
      </c>
      <c r="EB41" s="20">
        <f t="shared" si="30"/>
        <v>2069200.1500000001</v>
      </c>
      <c r="EC41" s="20">
        <f t="shared" ref="EC41:EN41" si="40">SUM(EC36:EC40)</f>
        <v>205929</v>
      </c>
      <c r="ED41" s="20">
        <f t="shared" si="40"/>
        <v>203350.8</v>
      </c>
      <c r="EE41" s="20">
        <f t="shared" si="40"/>
        <v>287222.31</v>
      </c>
      <c r="EF41" s="20">
        <f t="shared" si="40"/>
        <v>205598.93</v>
      </c>
      <c r="EG41" s="20">
        <f t="shared" si="40"/>
        <v>243316.34999999998</v>
      </c>
      <c r="EH41" s="20">
        <f t="shared" si="40"/>
        <v>207196.13</v>
      </c>
      <c r="EI41" s="20">
        <f t="shared" si="40"/>
        <v>246032.3</v>
      </c>
      <c r="EJ41" s="20">
        <f t="shared" si="40"/>
        <v>268148.77</v>
      </c>
      <c r="EK41" s="20">
        <f t="shared" si="40"/>
        <v>305641.76000000013</v>
      </c>
      <c r="EL41" s="20">
        <f t="shared" si="40"/>
        <v>318566.35000000009</v>
      </c>
      <c r="EM41" s="20">
        <f t="shared" si="40"/>
        <v>319747.5</v>
      </c>
      <c r="EN41" s="20">
        <f t="shared" si="40"/>
        <v>370059.27000000014</v>
      </c>
      <c r="EO41" s="20">
        <f t="shared" si="31"/>
        <v>3180809.47</v>
      </c>
      <c r="EP41" s="20">
        <f t="shared" ref="EP41:FA41" si="41">SUM(EP36:EP40)</f>
        <v>259421.52999999994</v>
      </c>
      <c r="EQ41" s="20">
        <f t="shared" si="41"/>
        <v>275162.35000000003</v>
      </c>
      <c r="ER41" s="20">
        <f t="shared" si="41"/>
        <v>308340</v>
      </c>
      <c r="ES41" s="20">
        <f t="shared" si="41"/>
        <v>387652.39999999991</v>
      </c>
      <c r="ET41" s="20">
        <f t="shared" si="41"/>
        <v>305321.23</v>
      </c>
      <c r="EU41" s="20">
        <f t="shared" si="41"/>
        <v>263890.63000000006</v>
      </c>
      <c r="EV41" s="20">
        <f t="shared" si="41"/>
        <v>336677.03000000014</v>
      </c>
      <c r="EW41" s="20">
        <f t="shared" si="41"/>
        <v>365383.47000000009</v>
      </c>
      <c r="EX41" s="20">
        <f t="shared" si="41"/>
        <v>355956.78</v>
      </c>
      <c r="EY41" s="20">
        <f t="shared" si="41"/>
        <v>332050.74</v>
      </c>
      <c r="EZ41" s="20">
        <f t="shared" si="41"/>
        <v>340751.17999999988</v>
      </c>
      <c r="FA41" s="20">
        <f t="shared" si="41"/>
        <v>459025.97</v>
      </c>
      <c r="FB41" s="20">
        <f t="shared" si="32"/>
        <v>3989633.3099999996</v>
      </c>
      <c r="FC41" s="20">
        <f t="shared" ref="FC41:FN41" si="42">SUM(FC36:FC40)</f>
        <v>573228.20000000007</v>
      </c>
      <c r="FD41" s="20">
        <f t="shared" si="42"/>
        <v>404339.36000000016</v>
      </c>
      <c r="FE41" s="20">
        <f t="shared" si="42"/>
        <v>322157.19</v>
      </c>
      <c r="FF41" s="20">
        <f t="shared" si="42"/>
        <v>301810.13</v>
      </c>
      <c r="FG41" s="20">
        <f t="shared" si="42"/>
        <v>438543.70999999996</v>
      </c>
      <c r="FH41" s="20">
        <f t="shared" si="42"/>
        <v>417088.49000000005</v>
      </c>
      <c r="FI41" s="20">
        <f t="shared" si="42"/>
        <v>383763</v>
      </c>
      <c r="FJ41" s="20">
        <f t="shared" si="42"/>
        <v>382901.51000000007</v>
      </c>
      <c r="FK41" s="20">
        <f t="shared" si="42"/>
        <v>0</v>
      </c>
      <c r="FL41" s="20">
        <f t="shared" si="42"/>
        <v>0</v>
      </c>
      <c r="FM41" s="20">
        <f t="shared" si="42"/>
        <v>0</v>
      </c>
      <c r="FN41" s="20">
        <f t="shared" si="42"/>
        <v>0</v>
      </c>
      <c r="FO41" s="20">
        <f t="shared" si="33"/>
        <v>3223831.5900000008</v>
      </c>
    </row>
    <row r="42" spans="1:171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5" customHeight="1">
      <c r="A43" s="15" t="s">
        <v>115</v>
      </c>
      <c r="B43" s="15"/>
    </row>
    <row r="44" spans="1:171" ht="15.95" customHeight="1">
      <c r="A44" s="15"/>
      <c r="B44" s="15"/>
    </row>
    <row r="45" spans="1:171" ht="15.95" customHeight="1">
      <c r="A45" s="75" t="s">
        <v>45</v>
      </c>
      <c r="B45" s="22"/>
      <c r="C45" s="74">
        <v>2011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2" t="s">
        <v>56</v>
      </c>
      <c r="P45" s="74">
        <v>2012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2" t="s">
        <v>57</v>
      </c>
      <c r="AC45" s="74">
        <v>2013</v>
      </c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2" t="s">
        <v>58</v>
      </c>
      <c r="AP45" s="74">
        <v>2014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2" t="s">
        <v>59</v>
      </c>
      <c r="BC45" s="74">
        <v>2015</v>
      </c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2" t="s">
        <v>60</v>
      </c>
      <c r="BP45" s="74">
        <v>2016</v>
      </c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7" t="s">
        <v>61</v>
      </c>
      <c r="CC45" s="74">
        <v>2017</v>
      </c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7" t="s">
        <v>62</v>
      </c>
      <c r="CP45" s="74">
        <v>2018</v>
      </c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7" t="s">
        <v>63</v>
      </c>
      <c r="DC45" s="74">
        <v>2019</v>
      </c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7" t="s">
        <v>64</v>
      </c>
      <c r="DP45" s="74">
        <v>2020</v>
      </c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7" t="s">
        <v>65</v>
      </c>
      <c r="EC45" s="74">
        <v>2021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7" t="s">
        <v>66</v>
      </c>
      <c r="EP45" s="74">
        <v>2022</v>
      </c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7" t="s">
        <v>67</v>
      </c>
      <c r="FC45" s="74">
        <v>2023</v>
      </c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7" t="s">
        <v>68</v>
      </c>
    </row>
    <row r="46" spans="1:171" ht="15.95" customHeight="1">
      <c r="A46" s="76"/>
      <c r="B46" s="23"/>
      <c r="C46" s="16" t="s">
        <v>69</v>
      </c>
      <c r="D46" s="16" t="s">
        <v>70</v>
      </c>
      <c r="E46" s="16" t="s">
        <v>71</v>
      </c>
      <c r="F46" s="16" t="s">
        <v>72</v>
      </c>
      <c r="G46" s="16" t="s">
        <v>73</v>
      </c>
      <c r="H46" s="16" t="s">
        <v>74</v>
      </c>
      <c r="I46" s="16" t="s">
        <v>75</v>
      </c>
      <c r="J46" s="16" t="s">
        <v>76</v>
      </c>
      <c r="K46" s="16" t="s">
        <v>77</v>
      </c>
      <c r="L46" s="16" t="s">
        <v>78</v>
      </c>
      <c r="M46" s="16" t="s">
        <v>79</v>
      </c>
      <c r="N46" s="16" t="s">
        <v>80</v>
      </c>
      <c r="O46" s="73"/>
      <c r="P46" s="16" t="s">
        <v>69</v>
      </c>
      <c r="Q46" s="16" t="s">
        <v>70</v>
      </c>
      <c r="R46" s="16" t="s">
        <v>71</v>
      </c>
      <c r="S46" s="16" t="s">
        <v>72</v>
      </c>
      <c r="T46" s="16" t="s">
        <v>73</v>
      </c>
      <c r="U46" s="16" t="s">
        <v>74</v>
      </c>
      <c r="V46" s="16" t="s">
        <v>75</v>
      </c>
      <c r="W46" s="16" t="s">
        <v>76</v>
      </c>
      <c r="X46" s="16" t="s">
        <v>77</v>
      </c>
      <c r="Y46" s="16" t="s">
        <v>78</v>
      </c>
      <c r="Z46" s="16" t="s">
        <v>79</v>
      </c>
      <c r="AA46" s="16" t="s">
        <v>80</v>
      </c>
      <c r="AB46" s="73"/>
      <c r="AC46" s="16" t="s">
        <v>69</v>
      </c>
      <c r="AD46" s="16" t="s">
        <v>70</v>
      </c>
      <c r="AE46" s="16" t="s">
        <v>71</v>
      </c>
      <c r="AF46" s="16" t="s">
        <v>72</v>
      </c>
      <c r="AG46" s="16" t="s">
        <v>73</v>
      </c>
      <c r="AH46" s="16" t="s">
        <v>74</v>
      </c>
      <c r="AI46" s="16" t="s">
        <v>75</v>
      </c>
      <c r="AJ46" s="16" t="s">
        <v>76</v>
      </c>
      <c r="AK46" s="16" t="s">
        <v>77</v>
      </c>
      <c r="AL46" s="16" t="s">
        <v>78</v>
      </c>
      <c r="AM46" s="16" t="s">
        <v>79</v>
      </c>
      <c r="AN46" s="16" t="s">
        <v>80</v>
      </c>
      <c r="AO46" s="73"/>
      <c r="AP46" s="16" t="s">
        <v>69</v>
      </c>
      <c r="AQ46" s="16" t="s">
        <v>70</v>
      </c>
      <c r="AR46" s="16" t="s">
        <v>71</v>
      </c>
      <c r="AS46" s="16" t="s">
        <v>72</v>
      </c>
      <c r="AT46" s="16" t="s">
        <v>73</v>
      </c>
      <c r="AU46" s="16" t="s">
        <v>74</v>
      </c>
      <c r="AV46" s="16" t="s">
        <v>75</v>
      </c>
      <c r="AW46" s="16" t="s">
        <v>76</v>
      </c>
      <c r="AX46" s="16" t="s">
        <v>77</v>
      </c>
      <c r="AY46" s="16" t="s">
        <v>78</v>
      </c>
      <c r="AZ46" s="16" t="s">
        <v>79</v>
      </c>
      <c r="BA46" s="16" t="s">
        <v>80</v>
      </c>
      <c r="BB46" s="73"/>
      <c r="BC46" s="16" t="s">
        <v>69</v>
      </c>
      <c r="BD46" s="16" t="s">
        <v>70</v>
      </c>
      <c r="BE46" s="16" t="s">
        <v>71</v>
      </c>
      <c r="BF46" s="16" t="s">
        <v>72</v>
      </c>
      <c r="BG46" s="16" t="s">
        <v>73</v>
      </c>
      <c r="BH46" s="16" t="s">
        <v>74</v>
      </c>
      <c r="BI46" s="16" t="s">
        <v>75</v>
      </c>
      <c r="BJ46" s="16" t="s">
        <v>76</v>
      </c>
      <c r="BK46" s="16" t="s">
        <v>77</v>
      </c>
      <c r="BL46" s="16" t="s">
        <v>78</v>
      </c>
      <c r="BM46" s="16" t="s">
        <v>79</v>
      </c>
      <c r="BN46" s="16" t="s">
        <v>80</v>
      </c>
      <c r="BO46" s="73"/>
      <c r="BP46" s="16" t="s">
        <v>69</v>
      </c>
      <c r="BQ46" s="16" t="s">
        <v>70</v>
      </c>
      <c r="BR46" s="16" t="s">
        <v>71</v>
      </c>
      <c r="BS46" s="16" t="s">
        <v>72</v>
      </c>
      <c r="BT46" s="16" t="s">
        <v>73</v>
      </c>
      <c r="BU46" s="16" t="s">
        <v>74</v>
      </c>
      <c r="BV46" s="16" t="s">
        <v>75</v>
      </c>
      <c r="BW46" s="16" t="s">
        <v>76</v>
      </c>
      <c r="BX46" s="16" t="s">
        <v>77</v>
      </c>
      <c r="BY46" s="16" t="s">
        <v>78</v>
      </c>
      <c r="BZ46" s="16" t="s">
        <v>79</v>
      </c>
      <c r="CA46" s="16" t="s">
        <v>80</v>
      </c>
      <c r="CB46" s="77"/>
      <c r="CC46" s="16" t="s">
        <v>69</v>
      </c>
      <c r="CD46" s="16" t="s">
        <v>70</v>
      </c>
      <c r="CE46" s="16" t="s">
        <v>71</v>
      </c>
      <c r="CF46" s="16" t="s">
        <v>72</v>
      </c>
      <c r="CG46" s="16" t="s">
        <v>73</v>
      </c>
      <c r="CH46" s="16" t="s">
        <v>74</v>
      </c>
      <c r="CI46" s="16" t="s">
        <v>75</v>
      </c>
      <c r="CJ46" s="16" t="s">
        <v>76</v>
      </c>
      <c r="CK46" s="16" t="s">
        <v>77</v>
      </c>
      <c r="CL46" s="16" t="s">
        <v>78</v>
      </c>
      <c r="CM46" s="16" t="s">
        <v>79</v>
      </c>
      <c r="CN46" s="16" t="s">
        <v>80</v>
      </c>
      <c r="CO46" s="77"/>
      <c r="CP46" s="16" t="s">
        <v>69</v>
      </c>
      <c r="CQ46" s="16" t="s">
        <v>70</v>
      </c>
      <c r="CR46" s="16" t="s">
        <v>71</v>
      </c>
      <c r="CS46" s="16" t="s">
        <v>72</v>
      </c>
      <c r="CT46" s="16" t="s">
        <v>73</v>
      </c>
      <c r="CU46" s="16" t="s">
        <v>74</v>
      </c>
      <c r="CV46" s="16" t="s">
        <v>75</v>
      </c>
      <c r="CW46" s="16" t="s">
        <v>76</v>
      </c>
      <c r="CX46" s="16" t="s">
        <v>77</v>
      </c>
      <c r="CY46" s="16" t="s">
        <v>78</v>
      </c>
      <c r="CZ46" s="16" t="s">
        <v>79</v>
      </c>
      <c r="DA46" s="16" t="s">
        <v>80</v>
      </c>
      <c r="DB46" s="77"/>
      <c r="DC46" s="16" t="s">
        <v>69</v>
      </c>
      <c r="DD46" s="16" t="s">
        <v>70</v>
      </c>
      <c r="DE46" s="16" t="s">
        <v>71</v>
      </c>
      <c r="DF46" s="16" t="s">
        <v>72</v>
      </c>
      <c r="DG46" s="16" t="s">
        <v>73</v>
      </c>
      <c r="DH46" s="16" t="s">
        <v>74</v>
      </c>
      <c r="DI46" s="16" t="s">
        <v>75</v>
      </c>
      <c r="DJ46" s="16" t="s">
        <v>76</v>
      </c>
      <c r="DK46" s="16" t="s">
        <v>77</v>
      </c>
      <c r="DL46" s="16" t="s">
        <v>78</v>
      </c>
      <c r="DM46" s="16" t="s">
        <v>79</v>
      </c>
      <c r="DN46" s="16" t="s">
        <v>80</v>
      </c>
      <c r="DO46" s="77"/>
      <c r="DP46" s="16" t="s">
        <v>69</v>
      </c>
      <c r="DQ46" s="16" t="s">
        <v>70</v>
      </c>
      <c r="DR46" s="16" t="s">
        <v>71</v>
      </c>
      <c r="DS46" s="16" t="s">
        <v>72</v>
      </c>
      <c r="DT46" s="16" t="s">
        <v>73</v>
      </c>
      <c r="DU46" s="16" t="s">
        <v>74</v>
      </c>
      <c r="DV46" s="16" t="s">
        <v>75</v>
      </c>
      <c r="DW46" s="16" t="s">
        <v>76</v>
      </c>
      <c r="DX46" s="16" t="s">
        <v>77</v>
      </c>
      <c r="DY46" s="16" t="s">
        <v>78</v>
      </c>
      <c r="DZ46" s="16" t="s">
        <v>79</v>
      </c>
      <c r="EA46" s="16" t="s">
        <v>80</v>
      </c>
      <c r="EB46" s="77"/>
      <c r="EC46" s="16" t="s">
        <v>69</v>
      </c>
      <c r="ED46" s="16" t="s">
        <v>70</v>
      </c>
      <c r="EE46" s="16" t="s">
        <v>71</v>
      </c>
      <c r="EF46" s="16" t="s">
        <v>72</v>
      </c>
      <c r="EG46" s="16" t="s">
        <v>73</v>
      </c>
      <c r="EH46" s="16" t="s">
        <v>74</v>
      </c>
      <c r="EI46" s="16" t="s">
        <v>75</v>
      </c>
      <c r="EJ46" s="16" t="s">
        <v>76</v>
      </c>
      <c r="EK46" s="16" t="s">
        <v>77</v>
      </c>
      <c r="EL46" s="16" t="s">
        <v>78</v>
      </c>
      <c r="EM46" s="16" t="s">
        <v>79</v>
      </c>
      <c r="EN46" s="16" t="s">
        <v>80</v>
      </c>
      <c r="EO46" s="77"/>
      <c r="EP46" s="16" t="s">
        <v>69</v>
      </c>
      <c r="EQ46" s="16" t="s">
        <v>70</v>
      </c>
      <c r="ER46" s="16" t="s">
        <v>71</v>
      </c>
      <c r="ES46" s="16" t="s">
        <v>72</v>
      </c>
      <c r="ET46" s="16" t="s">
        <v>73</v>
      </c>
      <c r="EU46" s="16" t="s">
        <v>74</v>
      </c>
      <c r="EV46" s="16" t="s">
        <v>75</v>
      </c>
      <c r="EW46" s="16" t="s">
        <v>76</v>
      </c>
      <c r="EX46" s="16" t="s">
        <v>77</v>
      </c>
      <c r="EY46" s="16" t="s">
        <v>78</v>
      </c>
      <c r="EZ46" s="16" t="s">
        <v>79</v>
      </c>
      <c r="FA46" s="16" t="s">
        <v>80</v>
      </c>
      <c r="FB46" s="77"/>
      <c r="FC46" s="16" t="s">
        <v>69</v>
      </c>
      <c r="FD46" s="16" t="s">
        <v>70</v>
      </c>
      <c r="FE46" s="16" t="s">
        <v>71</v>
      </c>
      <c r="FF46" s="16" t="s">
        <v>72</v>
      </c>
      <c r="FG46" s="16" t="s">
        <v>73</v>
      </c>
      <c r="FH46" s="16" t="s">
        <v>74</v>
      </c>
      <c r="FI46" s="16" t="s">
        <v>75</v>
      </c>
      <c r="FJ46" s="16" t="s">
        <v>76</v>
      </c>
      <c r="FK46" s="16" t="s">
        <v>77</v>
      </c>
      <c r="FL46" s="16" t="s">
        <v>78</v>
      </c>
      <c r="FM46" s="16" t="s">
        <v>79</v>
      </c>
      <c r="FN46" s="16" t="s">
        <v>80</v>
      </c>
      <c r="FO46" s="77"/>
    </row>
    <row r="47" spans="1:171" ht="15.95" customHeight="1">
      <c r="A47" s="17" t="s">
        <v>125</v>
      </c>
      <c r="B47" s="17" t="s">
        <v>18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 t="shared" ref="EB47:EB52" si="43"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 t="shared" ref="EO47:EO52" si="44"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 t="shared" ref="FB47:FB52" si="45"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/>
      <c r="FL47" s="18"/>
      <c r="FM47" s="18"/>
      <c r="FN47" s="18"/>
      <c r="FO47" s="18">
        <f t="shared" ref="FO47:FO52" si="46">SUM(FC47:FN47)</f>
        <v>0</v>
      </c>
    </row>
    <row r="48" spans="1:171" ht="15.95" customHeight="1">
      <c r="A48" s="17" t="s">
        <v>126</v>
      </c>
      <c r="B48" s="17" t="s">
        <v>19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si="43"/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si="44"/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si="45"/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/>
      <c r="FL48" s="18"/>
      <c r="FM48" s="18"/>
      <c r="FN48" s="18"/>
      <c r="FO48" s="18">
        <f t="shared" si="46"/>
        <v>0</v>
      </c>
    </row>
    <row r="49" spans="1:171" ht="15.95" customHeight="1">
      <c r="A49" s="17" t="s">
        <v>127</v>
      </c>
      <c r="B49" s="17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>SUM(C49:N49)</f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SUM(P49:AA49)</f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>SUM(AC49:AN49)</f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>SUM(AP49:BA49)</f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>SUM(BC49:BN49)</f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>SUM(BP49:CA49)</f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>SUM(CC49:CN49)</f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43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44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45"/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/>
      <c r="FL49" s="18"/>
      <c r="FM49" s="18"/>
      <c r="FN49" s="18"/>
      <c r="FO49" s="18">
        <f t="shared" si="46"/>
        <v>0</v>
      </c>
    </row>
    <row r="50" spans="1:171" ht="15.95" customHeight="1">
      <c r="A50" s="17" t="s">
        <v>128</v>
      </c>
      <c r="B50" s="17" t="s">
        <v>21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>SUM(C50:N50)</f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SUM(P50:AA50)</f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>SUM(AC50:AN50)</f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>SUM(AP50:BA50)</f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>SUM(BC50:BN50)</f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>SUM(BP50:CA50)</f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>SUM(CC50:CN50)</f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43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44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45"/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/>
      <c r="FL50" s="18"/>
      <c r="FM50" s="18"/>
      <c r="FN50" s="18"/>
      <c r="FO50" s="18">
        <f t="shared" si="46"/>
        <v>0</v>
      </c>
    </row>
    <row r="51" spans="1:171" ht="15.95" customHeight="1">
      <c r="A51" s="17" t="s">
        <v>129</v>
      </c>
      <c r="B51" s="17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>SUM(C51:N51)</f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SUM(P51:AA51)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>SUM(AC51:AN51)</f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>SUM(AP51:BA51)</f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>SUM(BC51:BN51)</f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>SUM(BP51:CA51)</f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>SUM(CC51:CN51)</f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43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44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45"/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/>
      <c r="FL51" s="18"/>
      <c r="FM51" s="18"/>
      <c r="FN51" s="18"/>
      <c r="FO51" s="18">
        <f t="shared" si="46"/>
        <v>0</v>
      </c>
    </row>
    <row r="52" spans="1:171" ht="15.95" customHeight="1">
      <c r="A52" s="19" t="s">
        <v>86</v>
      </c>
      <c r="B52" s="19"/>
      <c r="C52" s="20">
        <f t="shared" ref="C52:BS52" si="47">SUM(C47:C51)</f>
        <v>0</v>
      </c>
      <c r="D52" s="20">
        <f t="shared" si="47"/>
        <v>0</v>
      </c>
      <c r="E52" s="20">
        <f t="shared" si="47"/>
        <v>0</v>
      </c>
      <c r="F52" s="20">
        <f t="shared" si="47"/>
        <v>0</v>
      </c>
      <c r="G52" s="20">
        <f t="shared" si="47"/>
        <v>0</v>
      </c>
      <c r="H52" s="20">
        <f t="shared" si="47"/>
        <v>0</v>
      </c>
      <c r="I52" s="20">
        <f t="shared" si="47"/>
        <v>0</v>
      </c>
      <c r="J52" s="20">
        <f t="shared" si="47"/>
        <v>0</v>
      </c>
      <c r="K52" s="20">
        <f t="shared" si="47"/>
        <v>0</v>
      </c>
      <c r="L52" s="20">
        <f t="shared" si="47"/>
        <v>0</v>
      </c>
      <c r="M52" s="20">
        <f t="shared" si="47"/>
        <v>0</v>
      </c>
      <c r="N52" s="20">
        <f t="shared" si="47"/>
        <v>0</v>
      </c>
      <c r="O52" s="20">
        <f t="shared" si="47"/>
        <v>0</v>
      </c>
      <c r="P52" s="20">
        <f t="shared" si="47"/>
        <v>0</v>
      </c>
      <c r="Q52" s="20">
        <f t="shared" si="47"/>
        <v>0</v>
      </c>
      <c r="R52" s="20">
        <f t="shared" si="47"/>
        <v>0</v>
      </c>
      <c r="S52" s="20">
        <f t="shared" si="47"/>
        <v>0</v>
      </c>
      <c r="T52" s="20">
        <f t="shared" si="47"/>
        <v>0</v>
      </c>
      <c r="U52" s="20">
        <f t="shared" si="47"/>
        <v>0</v>
      </c>
      <c r="V52" s="20">
        <f t="shared" si="47"/>
        <v>0</v>
      </c>
      <c r="W52" s="20">
        <f t="shared" si="47"/>
        <v>0</v>
      </c>
      <c r="X52" s="20">
        <f t="shared" si="47"/>
        <v>0</v>
      </c>
      <c r="Y52" s="20">
        <f t="shared" si="47"/>
        <v>0</v>
      </c>
      <c r="Z52" s="20">
        <f t="shared" si="47"/>
        <v>0</v>
      </c>
      <c r="AA52" s="20">
        <f t="shared" si="47"/>
        <v>0</v>
      </c>
      <c r="AB52" s="20">
        <f>SUM(AB47:AB51)</f>
        <v>0</v>
      </c>
      <c r="AC52" s="20">
        <f t="shared" si="47"/>
        <v>0</v>
      </c>
      <c r="AD52" s="20">
        <f t="shared" si="47"/>
        <v>0</v>
      </c>
      <c r="AE52" s="20">
        <f t="shared" si="47"/>
        <v>0</v>
      </c>
      <c r="AF52" s="20">
        <f t="shared" si="47"/>
        <v>0</v>
      </c>
      <c r="AG52" s="20">
        <f t="shared" si="47"/>
        <v>0</v>
      </c>
      <c r="AH52" s="20">
        <f t="shared" si="47"/>
        <v>128</v>
      </c>
      <c r="AI52" s="20">
        <f t="shared" si="47"/>
        <v>0</v>
      </c>
      <c r="AJ52" s="20">
        <f t="shared" si="47"/>
        <v>0</v>
      </c>
      <c r="AK52" s="20">
        <f t="shared" si="47"/>
        <v>0</v>
      </c>
      <c r="AL52" s="20">
        <f t="shared" si="47"/>
        <v>0</v>
      </c>
      <c r="AM52" s="20">
        <f t="shared" si="47"/>
        <v>0</v>
      </c>
      <c r="AN52" s="20">
        <f t="shared" si="47"/>
        <v>0</v>
      </c>
      <c r="AO52" s="20">
        <f t="shared" si="47"/>
        <v>128</v>
      </c>
      <c r="AP52" s="20">
        <f t="shared" si="47"/>
        <v>0</v>
      </c>
      <c r="AQ52" s="20">
        <f t="shared" si="47"/>
        <v>0</v>
      </c>
      <c r="AR52" s="20">
        <f t="shared" si="47"/>
        <v>0</v>
      </c>
      <c r="AS52" s="20">
        <f t="shared" si="47"/>
        <v>0</v>
      </c>
      <c r="AT52" s="20">
        <f t="shared" si="47"/>
        <v>0</v>
      </c>
      <c r="AU52" s="20">
        <f t="shared" si="47"/>
        <v>0</v>
      </c>
      <c r="AV52" s="20">
        <f t="shared" si="47"/>
        <v>0</v>
      </c>
      <c r="AW52" s="20">
        <f t="shared" si="47"/>
        <v>0</v>
      </c>
      <c r="AX52" s="20">
        <f t="shared" si="47"/>
        <v>119.8</v>
      </c>
      <c r="AY52" s="20">
        <f t="shared" si="47"/>
        <v>0</v>
      </c>
      <c r="AZ52" s="20">
        <f t="shared" si="47"/>
        <v>0</v>
      </c>
      <c r="BA52" s="20">
        <f t="shared" si="47"/>
        <v>0</v>
      </c>
      <c r="BB52" s="20">
        <f>SUM(BB47:BB51)</f>
        <v>119.8</v>
      </c>
      <c r="BC52" s="20">
        <f t="shared" si="47"/>
        <v>0</v>
      </c>
      <c r="BD52" s="20">
        <f t="shared" si="47"/>
        <v>0</v>
      </c>
      <c r="BE52" s="20">
        <f t="shared" si="47"/>
        <v>0</v>
      </c>
      <c r="BF52" s="20">
        <f t="shared" si="47"/>
        <v>0</v>
      </c>
      <c r="BG52" s="20">
        <f t="shared" si="47"/>
        <v>0</v>
      </c>
      <c r="BH52" s="20">
        <f t="shared" si="47"/>
        <v>0</v>
      </c>
      <c r="BI52" s="20">
        <f t="shared" si="47"/>
        <v>0</v>
      </c>
      <c r="BJ52" s="20">
        <f t="shared" si="47"/>
        <v>0</v>
      </c>
      <c r="BK52" s="20">
        <f t="shared" si="47"/>
        <v>0</v>
      </c>
      <c r="BL52" s="20">
        <f t="shared" si="47"/>
        <v>0</v>
      </c>
      <c r="BM52" s="20">
        <f t="shared" si="47"/>
        <v>0</v>
      </c>
      <c r="BN52" s="20">
        <f t="shared" si="47"/>
        <v>0</v>
      </c>
      <c r="BO52" s="20">
        <f t="shared" si="47"/>
        <v>0</v>
      </c>
      <c r="BP52" s="20">
        <f t="shared" si="47"/>
        <v>0</v>
      </c>
      <c r="BQ52" s="20">
        <f t="shared" si="47"/>
        <v>0</v>
      </c>
      <c r="BR52" s="20">
        <f t="shared" si="47"/>
        <v>0</v>
      </c>
      <c r="BS52" s="20">
        <f t="shared" si="47"/>
        <v>0</v>
      </c>
      <c r="BT52" s="20">
        <f t="shared" ref="BT52:BY52" si="48">SUM(BT47:BT51)</f>
        <v>0</v>
      </c>
      <c r="BU52" s="20">
        <f t="shared" si="48"/>
        <v>0</v>
      </c>
      <c r="BV52" s="20">
        <f t="shared" si="48"/>
        <v>0</v>
      </c>
      <c r="BW52" s="20">
        <f t="shared" si="48"/>
        <v>0</v>
      </c>
      <c r="BX52" s="20">
        <f t="shared" si="48"/>
        <v>0</v>
      </c>
      <c r="BY52" s="20">
        <f t="shared" si="48"/>
        <v>0</v>
      </c>
      <c r="BZ52" s="20">
        <f t="shared" ref="BZ52:CL52" si="49">SUM(BZ47:BZ51)</f>
        <v>0</v>
      </c>
      <c r="CA52" s="20">
        <f t="shared" si="49"/>
        <v>0</v>
      </c>
      <c r="CB52" s="20">
        <f t="shared" si="49"/>
        <v>0</v>
      </c>
      <c r="CC52" s="20">
        <f t="shared" si="49"/>
        <v>0</v>
      </c>
      <c r="CD52" s="20">
        <f t="shared" si="49"/>
        <v>0</v>
      </c>
      <c r="CE52" s="20">
        <f t="shared" si="49"/>
        <v>0</v>
      </c>
      <c r="CF52" s="20">
        <f t="shared" si="49"/>
        <v>0</v>
      </c>
      <c r="CG52" s="20">
        <f t="shared" si="49"/>
        <v>0</v>
      </c>
      <c r="CH52" s="20">
        <f t="shared" si="49"/>
        <v>0</v>
      </c>
      <c r="CI52" s="20">
        <f t="shared" si="49"/>
        <v>0</v>
      </c>
      <c r="CJ52" s="20">
        <f t="shared" si="49"/>
        <v>0</v>
      </c>
      <c r="CK52" s="20">
        <f t="shared" si="49"/>
        <v>0</v>
      </c>
      <c r="CL52" s="20">
        <f t="shared" si="49"/>
        <v>0</v>
      </c>
      <c r="CM52" s="20">
        <f t="shared" ref="CM52:CY52" si="50">SUM(CM47:CM51)</f>
        <v>0</v>
      </c>
      <c r="CN52" s="20">
        <f t="shared" si="50"/>
        <v>0</v>
      </c>
      <c r="CO52" s="20">
        <f t="shared" si="50"/>
        <v>0</v>
      </c>
      <c r="CP52" s="20">
        <f t="shared" si="50"/>
        <v>0</v>
      </c>
      <c r="CQ52" s="20">
        <f t="shared" si="50"/>
        <v>0</v>
      </c>
      <c r="CR52" s="20">
        <f t="shared" si="50"/>
        <v>0</v>
      </c>
      <c r="CS52" s="20">
        <f t="shared" si="50"/>
        <v>0</v>
      </c>
      <c r="CT52" s="20">
        <f t="shared" si="50"/>
        <v>0</v>
      </c>
      <c r="CU52" s="20">
        <f t="shared" si="50"/>
        <v>0</v>
      </c>
      <c r="CV52" s="20">
        <f t="shared" si="50"/>
        <v>0</v>
      </c>
      <c r="CW52" s="20">
        <f t="shared" si="50"/>
        <v>0</v>
      </c>
      <c r="CX52" s="20">
        <f t="shared" si="50"/>
        <v>0</v>
      </c>
      <c r="CY52" s="20">
        <f t="shared" si="50"/>
        <v>0</v>
      </c>
      <c r="CZ52" s="20">
        <f>SUM(CZ47:CZ51)</f>
        <v>0</v>
      </c>
      <c r="DA52" s="20">
        <f>SUM(DA47:DA51)</f>
        <v>0</v>
      </c>
      <c r="DB52" s="20">
        <f t="shared" ref="DB52:DL52" si="51">SUM(DB47:DB51)</f>
        <v>0</v>
      </c>
      <c r="DC52" s="20">
        <f t="shared" si="51"/>
        <v>0</v>
      </c>
      <c r="DD52" s="20">
        <f t="shared" si="51"/>
        <v>0</v>
      </c>
      <c r="DE52" s="20">
        <f t="shared" si="51"/>
        <v>0</v>
      </c>
      <c r="DF52" s="20">
        <f t="shared" si="51"/>
        <v>0</v>
      </c>
      <c r="DG52" s="20">
        <f t="shared" si="51"/>
        <v>0</v>
      </c>
      <c r="DH52" s="20">
        <f t="shared" si="51"/>
        <v>0</v>
      </c>
      <c r="DI52" s="20">
        <f t="shared" si="51"/>
        <v>0</v>
      </c>
      <c r="DJ52" s="20">
        <f t="shared" si="51"/>
        <v>0</v>
      </c>
      <c r="DK52" s="20">
        <f t="shared" si="51"/>
        <v>0</v>
      </c>
      <c r="DL52" s="20">
        <f t="shared" si="51"/>
        <v>0</v>
      </c>
      <c r="DM52" s="20">
        <f>SUM(DM47:DM51)</f>
        <v>0</v>
      </c>
      <c r="DN52" s="20">
        <f>SUM(DN47:DN51)</f>
        <v>58</v>
      </c>
      <c r="DO52" s="20">
        <f>SUM(DO47:DO51)</f>
        <v>58</v>
      </c>
      <c r="DP52" s="20">
        <f>SUM(DP47:DP51)</f>
        <v>0</v>
      </c>
      <c r="DQ52" s="20">
        <f>SUM(DQ47:DQ51)</f>
        <v>0</v>
      </c>
      <c r="DR52" s="20">
        <f t="shared" ref="DR52:DW52" si="52">SUM(DR47:DR51)</f>
        <v>0</v>
      </c>
      <c r="DS52" s="20">
        <f t="shared" si="52"/>
        <v>0</v>
      </c>
      <c r="DT52" s="20">
        <f t="shared" si="52"/>
        <v>0</v>
      </c>
      <c r="DU52" s="20">
        <f t="shared" si="52"/>
        <v>0</v>
      </c>
      <c r="DV52" s="20">
        <f t="shared" si="52"/>
        <v>0</v>
      </c>
      <c r="DW52" s="20">
        <f t="shared" si="52"/>
        <v>0</v>
      </c>
      <c r="DX52" s="20">
        <f>SUM(DX47:DX51)</f>
        <v>0</v>
      </c>
      <c r="DY52" s="20">
        <f>SUM(DY47:DY51)</f>
        <v>0</v>
      </c>
      <c r="DZ52" s="20">
        <f>SUM(DZ47:DZ51)</f>
        <v>0</v>
      </c>
      <c r="EA52" s="20">
        <f>SUM(EA47:EA51)</f>
        <v>0</v>
      </c>
      <c r="EB52" s="20">
        <f t="shared" si="43"/>
        <v>0</v>
      </c>
      <c r="EC52" s="20">
        <f t="shared" ref="EC52:EH52" si="53">SUM(EC47:EC51)</f>
        <v>0</v>
      </c>
      <c r="ED52" s="20">
        <f t="shared" si="53"/>
        <v>0</v>
      </c>
      <c r="EE52" s="20">
        <f t="shared" si="53"/>
        <v>0</v>
      </c>
      <c r="EF52" s="20">
        <f t="shared" si="53"/>
        <v>0</v>
      </c>
      <c r="EG52" s="20">
        <f t="shared" si="53"/>
        <v>0</v>
      </c>
      <c r="EH52" s="20">
        <f t="shared" si="53"/>
        <v>0</v>
      </c>
      <c r="EI52" s="20">
        <f t="shared" ref="EI52:EN52" si="54">SUM(EI47:EI51)</f>
        <v>0</v>
      </c>
      <c r="EJ52" s="20">
        <f t="shared" si="54"/>
        <v>0</v>
      </c>
      <c r="EK52" s="20">
        <f t="shared" si="54"/>
        <v>0</v>
      </c>
      <c r="EL52" s="20">
        <f t="shared" si="54"/>
        <v>0</v>
      </c>
      <c r="EM52" s="20">
        <f t="shared" si="54"/>
        <v>0</v>
      </c>
      <c r="EN52" s="20">
        <f t="shared" si="54"/>
        <v>0</v>
      </c>
      <c r="EO52" s="20">
        <f t="shared" si="44"/>
        <v>0</v>
      </c>
      <c r="EP52" s="20">
        <f t="shared" ref="EP52:FA52" si="55">SUM(EP47:EP51)</f>
        <v>0</v>
      </c>
      <c r="EQ52" s="20">
        <f t="shared" si="55"/>
        <v>0</v>
      </c>
      <c r="ER52" s="20">
        <f t="shared" si="55"/>
        <v>0</v>
      </c>
      <c r="ES52" s="20">
        <f t="shared" si="55"/>
        <v>0</v>
      </c>
      <c r="ET52" s="20">
        <f t="shared" si="55"/>
        <v>0</v>
      </c>
      <c r="EU52" s="20">
        <f t="shared" si="55"/>
        <v>0</v>
      </c>
      <c r="EV52" s="20">
        <f t="shared" si="55"/>
        <v>0</v>
      </c>
      <c r="EW52" s="20">
        <f t="shared" si="55"/>
        <v>0</v>
      </c>
      <c r="EX52" s="20">
        <f t="shared" si="55"/>
        <v>0</v>
      </c>
      <c r="EY52" s="20">
        <f t="shared" si="55"/>
        <v>0</v>
      </c>
      <c r="EZ52" s="20">
        <f t="shared" si="55"/>
        <v>0</v>
      </c>
      <c r="FA52" s="20">
        <f t="shared" si="55"/>
        <v>0</v>
      </c>
      <c r="FB52" s="20">
        <f t="shared" si="45"/>
        <v>0</v>
      </c>
      <c r="FC52" s="20">
        <f t="shared" ref="FC52:FN52" si="56">SUM(FC47:FC51)</f>
        <v>0</v>
      </c>
      <c r="FD52" s="20">
        <f t="shared" si="56"/>
        <v>0</v>
      </c>
      <c r="FE52" s="20">
        <f t="shared" si="56"/>
        <v>0</v>
      </c>
      <c r="FF52" s="20">
        <f t="shared" si="56"/>
        <v>0</v>
      </c>
      <c r="FG52" s="20">
        <f t="shared" si="56"/>
        <v>0</v>
      </c>
      <c r="FH52" s="20">
        <f t="shared" si="56"/>
        <v>0</v>
      </c>
      <c r="FI52" s="20">
        <f t="shared" si="56"/>
        <v>0</v>
      </c>
      <c r="FJ52" s="20">
        <f t="shared" si="56"/>
        <v>0</v>
      </c>
      <c r="FK52" s="20">
        <f t="shared" si="56"/>
        <v>0</v>
      </c>
      <c r="FL52" s="20">
        <f t="shared" si="56"/>
        <v>0</v>
      </c>
      <c r="FM52" s="20">
        <f t="shared" si="56"/>
        <v>0</v>
      </c>
      <c r="FN52" s="20">
        <f t="shared" si="56"/>
        <v>0</v>
      </c>
      <c r="FO52" s="20">
        <f t="shared" si="46"/>
        <v>0</v>
      </c>
    </row>
    <row r="53" spans="1:171" s="44" customFormat="1" ht="15.95" customHeight="1">
      <c r="A53" s="52"/>
      <c r="B53" s="43"/>
      <c r="C53" s="42">
        <f t="shared" ref="C53:AH53" si="57">+C52/1000</f>
        <v>0</v>
      </c>
      <c r="D53" s="42">
        <f t="shared" si="57"/>
        <v>0</v>
      </c>
      <c r="E53" s="42">
        <f t="shared" si="57"/>
        <v>0</v>
      </c>
      <c r="F53" s="42">
        <f t="shared" si="57"/>
        <v>0</v>
      </c>
      <c r="G53" s="42">
        <f t="shared" si="57"/>
        <v>0</v>
      </c>
      <c r="H53" s="42">
        <f t="shared" si="57"/>
        <v>0</v>
      </c>
      <c r="I53" s="42">
        <f t="shared" si="57"/>
        <v>0</v>
      </c>
      <c r="J53" s="42">
        <f t="shared" si="57"/>
        <v>0</v>
      </c>
      <c r="K53" s="42">
        <f t="shared" si="57"/>
        <v>0</v>
      </c>
      <c r="L53" s="42">
        <f t="shared" si="57"/>
        <v>0</v>
      </c>
      <c r="M53" s="42">
        <f t="shared" si="57"/>
        <v>0</v>
      </c>
      <c r="N53" s="42">
        <f t="shared" si="57"/>
        <v>0</v>
      </c>
      <c r="O53" s="42">
        <f t="shared" si="57"/>
        <v>0</v>
      </c>
      <c r="P53" s="42">
        <f t="shared" si="57"/>
        <v>0</v>
      </c>
      <c r="Q53" s="42">
        <f t="shared" si="57"/>
        <v>0</v>
      </c>
      <c r="R53" s="42">
        <f t="shared" si="57"/>
        <v>0</v>
      </c>
      <c r="S53" s="42">
        <f t="shared" si="57"/>
        <v>0</v>
      </c>
      <c r="T53" s="42">
        <f t="shared" si="57"/>
        <v>0</v>
      </c>
      <c r="U53" s="42">
        <f t="shared" si="57"/>
        <v>0</v>
      </c>
      <c r="V53" s="42">
        <f t="shared" si="57"/>
        <v>0</v>
      </c>
      <c r="W53" s="42">
        <f t="shared" si="57"/>
        <v>0</v>
      </c>
      <c r="X53" s="42">
        <f t="shared" si="57"/>
        <v>0</v>
      </c>
      <c r="Y53" s="42">
        <f t="shared" si="57"/>
        <v>0</v>
      </c>
      <c r="Z53" s="42">
        <f t="shared" si="57"/>
        <v>0</v>
      </c>
      <c r="AA53" s="42">
        <f t="shared" si="57"/>
        <v>0</v>
      </c>
      <c r="AB53" s="42">
        <f t="shared" si="57"/>
        <v>0</v>
      </c>
      <c r="AC53" s="42">
        <f t="shared" si="57"/>
        <v>0</v>
      </c>
      <c r="AD53" s="42">
        <f t="shared" si="57"/>
        <v>0</v>
      </c>
      <c r="AE53" s="42">
        <f t="shared" si="57"/>
        <v>0</v>
      </c>
      <c r="AF53" s="42">
        <f t="shared" si="57"/>
        <v>0</v>
      </c>
      <c r="AG53" s="42">
        <f t="shared" si="57"/>
        <v>0</v>
      </c>
      <c r="AH53" s="42">
        <f t="shared" si="57"/>
        <v>0.128</v>
      </c>
      <c r="AI53" s="42">
        <f t="shared" ref="AI53:BN53" si="58">+AI52/1000</f>
        <v>0</v>
      </c>
      <c r="AJ53" s="42">
        <f t="shared" si="58"/>
        <v>0</v>
      </c>
      <c r="AK53" s="42">
        <f t="shared" si="58"/>
        <v>0</v>
      </c>
      <c r="AL53" s="42">
        <f t="shared" si="58"/>
        <v>0</v>
      </c>
      <c r="AM53" s="42">
        <f t="shared" si="58"/>
        <v>0</v>
      </c>
      <c r="AN53" s="42">
        <f t="shared" si="58"/>
        <v>0</v>
      </c>
      <c r="AO53" s="42">
        <f t="shared" si="58"/>
        <v>0.128</v>
      </c>
      <c r="AP53" s="42">
        <f t="shared" si="58"/>
        <v>0</v>
      </c>
      <c r="AQ53" s="42">
        <f t="shared" si="58"/>
        <v>0</v>
      </c>
      <c r="AR53" s="42">
        <f t="shared" si="58"/>
        <v>0</v>
      </c>
      <c r="AS53" s="42">
        <f t="shared" si="58"/>
        <v>0</v>
      </c>
      <c r="AT53" s="42">
        <f t="shared" si="58"/>
        <v>0</v>
      </c>
      <c r="AU53" s="42">
        <f t="shared" si="58"/>
        <v>0</v>
      </c>
      <c r="AV53" s="42">
        <f t="shared" si="58"/>
        <v>0</v>
      </c>
      <c r="AW53" s="42">
        <f t="shared" si="58"/>
        <v>0</v>
      </c>
      <c r="AX53" s="42">
        <f t="shared" si="58"/>
        <v>0.1198</v>
      </c>
      <c r="AY53" s="42">
        <f t="shared" si="58"/>
        <v>0</v>
      </c>
      <c r="AZ53" s="42">
        <f t="shared" si="58"/>
        <v>0</v>
      </c>
      <c r="BA53" s="42">
        <f t="shared" si="58"/>
        <v>0</v>
      </c>
      <c r="BB53" s="42">
        <f t="shared" si="58"/>
        <v>0.1198</v>
      </c>
      <c r="BC53" s="42">
        <f t="shared" si="58"/>
        <v>0</v>
      </c>
      <c r="BD53" s="42">
        <f t="shared" si="58"/>
        <v>0</v>
      </c>
      <c r="BE53" s="42">
        <f t="shared" si="58"/>
        <v>0</v>
      </c>
      <c r="BF53" s="42">
        <f t="shared" si="58"/>
        <v>0</v>
      </c>
      <c r="BG53" s="42">
        <f t="shared" si="58"/>
        <v>0</v>
      </c>
      <c r="BH53" s="42">
        <f t="shared" si="58"/>
        <v>0</v>
      </c>
      <c r="BI53" s="42">
        <f t="shared" si="58"/>
        <v>0</v>
      </c>
      <c r="BJ53" s="42">
        <f t="shared" si="58"/>
        <v>0</v>
      </c>
      <c r="BK53" s="42">
        <f t="shared" si="58"/>
        <v>0</v>
      </c>
      <c r="BL53" s="42">
        <f t="shared" si="58"/>
        <v>0</v>
      </c>
      <c r="BM53" s="42">
        <f t="shared" si="58"/>
        <v>0</v>
      </c>
      <c r="BN53" s="42">
        <f t="shared" si="58"/>
        <v>0</v>
      </c>
      <c r="BO53" s="42">
        <f t="shared" ref="BO53:BY53" si="59">+BO52/1000</f>
        <v>0</v>
      </c>
      <c r="BP53" s="42">
        <f t="shared" si="59"/>
        <v>0</v>
      </c>
      <c r="BQ53" s="42">
        <f t="shared" si="59"/>
        <v>0</v>
      </c>
      <c r="BR53" s="42">
        <f t="shared" si="59"/>
        <v>0</v>
      </c>
      <c r="BS53" s="42">
        <f t="shared" si="59"/>
        <v>0</v>
      </c>
      <c r="BT53" s="42">
        <f t="shared" si="59"/>
        <v>0</v>
      </c>
      <c r="BU53" s="42">
        <f t="shared" si="59"/>
        <v>0</v>
      </c>
      <c r="BV53" s="42">
        <f t="shared" si="59"/>
        <v>0</v>
      </c>
      <c r="BW53" s="42">
        <f t="shared" si="59"/>
        <v>0</v>
      </c>
      <c r="BX53" s="42">
        <f t="shared" si="59"/>
        <v>0</v>
      </c>
      <c r="BY53" s="42">
        <f t="shared" si="59"/>
        <v>0</v>
      </c>
    </row>
    <row r="54" spans="1:171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5" customHeight="1">
      <c r="A55" s="15" t="s">
        <v>89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5" customHeight="1">
      <c r="A57" s="15" t="s">
        <v>116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5" customHeight="1">
      <c r="A58" s="15"/>
      <c r="B58" s="15"/>
    </row>
    <row r="59" spans="1:171" ht="15.95" customHeight="1">
      <c r="A59" s="75" t="s">
        <v>45</v>
      </c>
      <c r="B59" s="22"/>
      <c r="C59" s="74">
        <v>2011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2" t="s">
        <v>56</v>
      </c>
      <c r="P59" s="74">
        <v>2012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2" t="s">
        <v>57</v>
      </c>
      <c r="AC59" s="74">
        <v>2013</v>
      </c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2" t="s">
        <v>58</v>
      </c>
      <c r="AP59" s="74">
        <v>2014</v>
      </c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2" t="s">
        <v>59</v>
      </c>
      <c r="BC59" s="74">
        <v>2015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2" t="s">
        <v>60</v>
      </c>
      <c r="BP59" s="74">
        <v>2016</v>
      </c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7" t="s">
        <v>61</v>
      </c>
      <c r="CC59" s="74">
        <v>2017</v>
      </c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7" t="s">
        <v>62</v>
      </c>
      <c r="CP59" s="74">
        <v>2018</v>
      </c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7" t="s">
        <v>63</v>
      </c>
      <c r="DC59" s="74">
        <v>2019</v>
      </c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7" t="s">
        <v>64</v>
      </c>
      <c r="DP59" s="74">
        <v>2020</v>
      </c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7" t="s">
        <v>65</v>
      </c>
      <c r="EC59" s="74">
        <v>2021</v>
      </c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7" t="s">
        <v>66</v>
      </c>
      <c r="EP59" s="74">
        <v>2022</v>
      </c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7" t="s">
        <v>67</v>
      </c>
      <c r="FC59" s="74">
        <v>2023</v>
      </c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7" t="s">
        <v>68</v>
      </c>
    </row>
    <row r="60" spans="1:171" ht="15.95" customHeight="1">
      <c r="A60" s="76"/>
      <c r="B60" s="23"/>
      <c r="C60" s="16" t="s">
        <v>69</v>
      </c>
      <c r="D60" s="16" t="s">
        <v>70</v>
      </c>
      <c r="E60" s="16" t="s">
        <v>71</v>
      </c>
      <c r="F60" s="16" t="s">
        <v>72</v>
      </c>
      <c r="G60" s="16" t="s">
        <v>73</v>
      </c>
      <c r="H60" s="16" t="s">
        <v>74</v>
      </c>
      <c r="I60" s="16" t="s">
        <v>75</v>
      </c>
      <c r="J60" s="16" t="s">
        <v>76</v>
      </c>
      <c r="K60" s="16" t="s">
        <v>77</v>
      </c>
      <c r="L60" s="16" t="s">
        <v>78</v>
      </c>
      <c r="M60" s="16" t="s">
        <v>79</v>
      </c>
      <c r="N60" s="16" t="s">
        <v>80</v>
      </c>
      <c r="O60" s="73"/>
      <c r="P60" s="16" t="s">
        <v>69</v>
      </c>
      <c r="Q60" s="16" t="s">
        <v>70</v>
      </c>
      <c r="R60" s="16" t="s">
        <v>71</v>
      </c>
      <c r="S60" s="16" t="s">
        <v>72</v>
      </c>
      <c r="T60" s="16" t="s">
        <v>73</v>
      </c>
      <c r="U60" s="16" t="s">
        <v>74</v>
      </c>
      <c r="V60" s="16" t="s">
        <v>75</v>
      </c>
      <c r="W60" s="16" t="s">
        <v>76</v>
      </c>
      <c r="X60" s="16" t="s">
        <v>77</v>
      </c>
      <c r="Y60" s="16" t="s">
        <v>78</v>
      </c>
      <c r="Z60" s="16" t="s">
        <v>79</v>
      </c>
      <c r="AA60" s="16" t="s">
        <v>80</v>
      </c>
      <c r="AB60" s="73"/>
      <c r="AC60" s="16" t="s">
        <v>69</v>
      </c>
      <c r="AD60" s="16" t="s">
        <v>70</v>
      </c>
      <c r="AE60" s="16" t="s">
        <v>71</v>
      </c>
      <c r="AF60" s="16" t="s">
        <v>72</v>
      </c>
      <c r="AG60" s="16" t="s">
        <v>73</v>
      </c>
      <c r="AH60" s="16" t="s">
        <v>74</v>
      </c>
      <c r="AI60" s="16" t="s">
        <v>75</v>
      </c>
      <c r="AJ60" s="16" t="s">
        <v>76</v>
      </c>
      <c r="AK60" s="16" t="s">
        <v>77</v>
      </c>
      <c r="AL60" s="16" t="s">
        <v>78</v>
      </c>
      <c r="AM60" s="16" t="s">
        <v>79</v>
      </c>
      <c r="AN60" s="16" t="s">
        <v>80</v>
      </c>
      <c r="AO60" s="73"/>
      <c r="AP60" s="16" t="s">
        <v>69</v>
      </c>
      <c r="AQ60" s="16" t="s">
        <v>70</v>
      </c>
      <c r="AR60" s="16" t="s">
        <v>71</v>
      </c>
      <c r="AS60" s="16" t="s">
        <v>72</v>
      </c>
      <c r="AT60" s="16" t="s">
        <v>73</v>
      </c>
      <c r="AU60" s="16" t="s">
        <v>74</v>
      </c>
      <c r="AV60" s="16" t="s">
        <v>75</v>
      </c>
      <c r="AW60" s="16" t="s">
        <v>76</v>
      </c>
      <c r="AX60" s="16" t="s">
        <v>77</v>
      </c>
      <c r="AY60" s="16" t="s">
        <v>78</v>
      </c>
      <c r="AZ60" s="16" t="s">
        <v>79</v>
      </c>
      <c r="BA60" s="16" t="s">
        <v>80</v>
      </c>
      <c r="BB60" s="73"/>
      <c r="BC60" s="16" t="s">
        <v>69</v>
      </c>
      <c r="BD60" s="16" t="s">
        <v>70</v>
      </c>
      <c r="BE60" s="16" t="s">
        <v>71</v>
      </c>
      <c r="BF60" s="16" t="s">
        <v>72</v>
      </c>
      <c r="BG60" s="16" t="s">
        <v>73</v>
      </c>
      <c r="BH60" s="16" t="s">
        <v>74</v>
      </c>
      <c r="BI60" s="16" t="s">
        <v>75</v>
      </c>
      <c r="BJ60" s="16" t="s">
        <v>76</v>
      </c>
      <c r="BK60" s="16" t="s">
        <v>77</v>
      </c>
      <c r="BL60" s="16" t="s">
        <v>78</v>
      </c>
      <c r="BM60" s="16" t="s">
        <v>79</v>
      </c>
      <c r="BN60" s="16" t="s">
        <v>80</v>
      </c>
      <c r="BO60" s="73"/>
      <c r="BP60" s="16" t="s">
        <v>69</v>
      </c>
      <c r="BQ60" s="16" t="s">
        <v>70</v>
      </c>
      <c r="BR60" s="16" t="s">
        <v>71</v>
      </c>
      <c r="BS60" s="16" t="s">
        <v>72</v>
      </c>
      <c r="BT60" s="16" t="s">
        <v>73</v>
      </c>
      <c r="BU60" s="16" t="s">
        <v>74</v>
      </c>
      <c r="BV60" s="16" t="s">
        <v>75</v>
      </c>
      <c r="BW60" s="16" t="s">
        <v>76</v>
      </c>
      <c r="BX60" s="16" t="s">
        <v>77</v>
      </c>
      <c r="BY60" s="16" t="s">
        <v>78</v>
      </c>
      <c r="BZ60" s="16" t="s">
        <v>79</v>
      </c>
      <c r="CA60" s="16" t="s">
        <v>80</v>
      </c>
      <c r="CB60" s="77"/>
      <c r="CC60" s="16" t="s">
        <v>69</v>
      </c>
      <c r="CD60" s="16" t="s">
        <v>70</v>
      </c>
      <c r="CE60" s="16" t="s">
        <v>71</v>
      </c>
      <c r="CF60" s="16" t="s">
        <v>72</v>
      </c>
      <c r="CG60" s="16" t="s">
        <v>73</v>
      </c>
      <c r="CH60" s="16" t="s">
        <v>74</v>
      </c>
      <c r="CI60" s="16" t="s">
        <v>75</v>
      </c>
      <c r="CJ60" s="16" t="s">
        <v>76</v>
      </c>
      <c r="CK60" s="16" t="s">
        <v>77</v>
      </c>
      <c r="CL60" s="16" t="s">
        <v>78</v>
      </c>
      <c r="CM60" s="16" t="s">
        <v>79</v>
      </c>
      <c r="CN60" s="16" t="s">
        <v>80</v>
      </c>
      <c r="CO60" s="77"/>
      <c r="CP60" s="16" t="s">
        <v>69</v>
      </c>
      <c r="CQ60" s="16" t="s">
        <v>70</v>
      </c>
      <c r="CR60" s="16" t="s">
        <v>71</v>
      </c>
      <c r="CS60" s="16" t="s">
        <v>72</v>
      </c>
      <c r="CT60" s="16" t="s">
        <v>73</v>
      </c>
      <c r="CU60" s="16" t="s">
        <v>74</v>
      </c>
      <c r="CV60" s="16" t="s">
        <v>75</v>
      </c>
      <c r="CW60" s="16" t="s">
        <v>76</v>
      </c>
      <c r="CX60" s="16" t="s">
        <v>77</v>
      </c>
      <c r="CY60" s="16" t="s">
        <v>78</v>
      </c>
      <c r="CZ60" s="16" t="s">
        <v>79</v>
      </c>
      <c r="DA60" s="16" t="s">
        <v>80</v>
      </c>
      <c r="DB60" s="77"/>
      <c r="DC60" s="16" t="s">
        <v>69</v>
      </c>
      <c r="DD60" s="16" t="s">
        <v>70</v>
      </c>
      <c r="DE60" s="16" t="s">
        <v>71</v>
      </c>
      <c r="DF60" s="16" t="s">
        <v>72</v>
      </c>
      <c r="DG60" s="16" t="s">
        <v>73</v>
      </c>
      <c r="DH60" s="16" t="s">
        <v>74</v>
      </c>
      <c r="DI60" s="16" t="s">
        <v>75</v>
      </c>
      <c r="DJ60" s="16" t="s">
        <v>76</v>
      </c>
      <c r="DK60" s="16" t="s">
        <v>77</v>
      </c>
      <c r="DL60" s="16" t="s">
        <v>78</v>
      </c>
      <c r="DM60" s="16" t="s">
        <v>79</v>
      </c>
      <c r="DN60" s="16" t="s">
        <v>80</v>
      </c>
      <c r="DO60" s="77"/>
      <c r="DP60" s="16" t="s">
        <v>69</v>
      </c>
      <c r="DQ60" s="16" t="s">
        <v>70</v>
      </c>
      <c r="DR60" s="16" t="s">
        <v>71</v>
      </c>
      <c r="DS60" s="16" t="s">
        <v>72</v>
      </c>
      <c r="DT60" s="16" t="s">
        <v>73</v>
      </c>
      <c r="DU60" s="16" t="s">
        <v>74</v>
      </c>
      <c r="DV60" s="16" t="s">
        <v>75</v>
      </c>
      <c r="DW60" s="16" t="s">
        <v>76</v>
      </c>
      <c r="DX60" s="16" t="s">
        <v>77</v>
      </c>
      <c r="DY60" s="16" t="s">
        <v>78</v>
      </c>
      <c r="DZ60" s="16" t="s">
        <v>79</v>
      </c>
      <c r="EA60" s="16" t="s">
        <v>80</v>
      </c>
      <c r="EB60" s="77"/>
      <c r="EC60" s="16" t="s">
        <v>69</v>
      </c>
      <c r="ED60" s="16" t="s">
        <v>70</v>
      </c>
      <c r="EE60" s="16" t="s">
        <v>71</v>
      </c>
      <c r="EF60" s="16" t="s">
        <v>72</v>
      </c>
      <c r="EG60" s="16" t="s">
        <v>73</v>
      </c>
      <c r="EH60" s="16" t="s">
        <v>74</v>
      </c>
      <c r="EI60" s="16" t="s">
        <v>75</v>
      </c>
      <c r="EJ60" s="16" t="s">
        <v>76</v>
      </c>
      <c r="EK60" s="16" t="s">
        <v>77</v>
      </c>
      <c r="EL60" s="16" t="s">
        <v>78</v>
      </c>
      <c r="EM60" s="16" t="s">
        <v>79</v>
      </c>
      <c r="EN60" s="16" t="s">
        <v>80</v>
      </c>
      <c r="EO60" s="77"/>
      <c r="EP60" s="16" t="s">
        <v>69</v>
      </c>
      <c r="EQ60" s="16" t="s">
        <v>70</v>
      </c>
      <c r="ER60" s="16" t="s">
        <v>71</v>
      </c>
      <c r="ES60" s="16" t="s">
        <v>72</v>
      </c>
      <c r="ET60" s="16" t="s">
        <v>73</v>
      </c>
      <c r="EU60" s="16" t="s">
        <v>74</v>
      </c>
      <c r="EV60" s="16" t="s">
        <v>75</v>
      </c>
      <c r="EW60" s="16" t="s">
        <v>76</v>
      </c>
      <c r="EX60" s="16" t="s">
        <v>77</v>
      </c>
      <c r="EY60" s="16" t="s">
        <v>78</v>
      </c>
      <c r="EZ60" s="16" t="s">
        <v>79</v>
      </c>
      <c r="FA60" s="16" t="s">
        <v>80</v>
      </c>
      <c r="FB60" s="77"/>
      <c r="FC60" s="16" t="s">
        <v>69</v>
      </c>
      <c r="FD60" s="16" t="s">
        <v>70</v>
      </c>
      <c r="FE60" s="16" t="s">
        <v>71</v>
      </c>
      <c r="FF60" s="16" t="s">
        <v>72</v>
      </c>
      <c r="FG60" s="16" t="s">
        <v>73</v>
      </c>
      <c r="FH60" s="16" t="s">
        <v>74</v>
      </c>
      <c r="FI60" s="16" t="s">
        <v>75</v>
      </c>
      <c r="FJ60" s="16" t="s">
        <v>76</v>
      </c>
      <c r="FK60" s="16" t="s">
        <v>77</v>
      </c>
      <c r="FL60" s="16" t="s">
        <v>78</v>
      </c>
      <c r="FM60" s="16" t="s">
        <v>79</v>
      </c>
      <c r="FN60" s="16" t="s">
        <v>80</v>
      </c>
      <c r="FO60" s="77"/>
    </row>
    <row r="61" spans="1:171" ht="15.95" customHeight="1">
      <c r="A61" s="17" t="s">
        <v>125</v>
      </c>
      <c r="B61" s="17" t="s">
        <v>18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 t="shared" ref="EB61:EB66" si="60"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 t="shared" ref="EO61:EO66" si="61"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 t="shared" ref="FB61:FB66" si="62"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>
        <v>1194</v>
      </c>
      <c r="FH61" s="18">
        <v>1110</v>
      </c>
      <c r="FI61" s="18">
        <v>1238</v>
      </c>
      <c r="FJ61" s="18">
        <v>1281</v>
      </c>
      <c r="FK61" s="18"/>
      <c r="FL61" s="18"/>
      <c r="FM61" s="18"/>
      <c r="FN61" s="18"/>
      <c r="FO61" s="18">
        <f t="shared" ref="FO61:FO66" si="63">SUM(FC61:FN61)</f>
        <v>9006</v>
      </c>
    </row>
    <row r="62" spans="1:171" ht="15.95" customHeight="1">
      <c r="A62" s="17" t="s">
        <v>126</v>
      </c>
      <c r="B62" s="17" t="s">
        <v>19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si="60"/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si="61"/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si="62"/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>
        <v>334</v>
      </c>
      <c r="FH62" s="18">
        <v>346</v>
      </c>
      <c r="FI62" s="18">
        <v>304</v>
      </c>
      <c r="FJ62" s="18">
        <v>371</v>
      </c>
      <c r="FK62" s="18"/>
      <c r="FL62" s="18"/>
      <c r="FM62" s="18"/>
      <c r="FN62" s="18"/>
      <c r="FO62" s="18">
        <f t="shared" si="63"/>
        <v>2601</v>
      </c>
    </row>
    <row r="63" spans="1:171" ht="15.95" customHeight="1">
      <c r="A63" s="17" t="s">
        <v>127</v>
      </c>
      <c r="B63" s="17" t="s">
        <v>20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>SUM(C63:N63)</f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>SUM(P63:AA63)</f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>SUM(AC63:AN63)</f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>SUM(AP63:BA63)</f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>SUM(BC63:BN63)</f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>SUM(BP63:CA63)</f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>SUM(CC63:CN63)</f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>SUM(CP63:DA63)</f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>SUM(DC63:DN63)</f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60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61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380</v>
      </c>
      <c r="EZ63" s="18">
        <v>400</v>
      </c>
      <c r="FA63" s="18">
        <v>342</v>
      </c>
      <c r="FB63" s="18">
        <f t="shared" si="62"/>
        <v>3738</v>
      </c>
      <c r="FC63" s="18">
        <v>78</v>
      </c>
      <c r="FD63" s="18">
        <v>0</v>
      </c>
      <c r="FE63" s="18">
        <v>0</v>
      </c>
      <c r="FF63" s="18">
        <v>28</v>
      </c>
      <c r="FG63" s="18">
        <v>237</v>
      </c>
      <c r="FH63" s="18">
        <v>258</v>
      </c>
      <c r="FI63" s="18">
        <v>307</v>
      </c>
      <c r="FJ63" s="18">
        <v>328</v>
      </c>
      <c r="FK63" s="18"/>
      <c r="FL63" s="18"/>
      <c r="FM63" s="18"/>
      <c r="FN63" s="18"/>
      <c r="FO63" s="18">
        <f t="shared" si="63"/>
        <v>1236</v>
      </c>
    </row>
    <row r="64" spans="1:171" ht="15.95" customHeight="1">
      <c r="A64" s="17" t="s">
        <v>128</v>
      </c>
      <c r="B64" s="17" t="s">
        <v>21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>SUM(C64:N64)</f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>SUM(P64:AA64)</f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>SUM(AC64:AN64)</f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>SUM(AP64:BA64)</f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>SUM(BC64:BN64)</f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>SUM(BP64:CA64)</f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>SUM(CC64:CN64)</f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>SUM(CP64:DA64)</f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>SUM(DC64:DN64)</f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60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61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269</v>
      </c>
      <c r="EZ64" s="18">
        <v>238</v>
      </c>
      <c r="FA64" s="18">
        <v>226</v>
      </c>
      <c r="FB64" s="18">
        <f t="shared" si="62"/>
        <v>2592</v>
      </c>
      <c r="FC64" s="18">
        <v>254</v>
      </c>
      <c r="FD64" s="18">
        <v>180</v>
      </c>
      <c r="FE64" s="18">
        <v>179</v>
      </c>
      <c r="FF64" s="18">
        <v>235</v>
      </c>
      <c r="FG64" s="18">
        <v>227</v>
      </c>
      <c r="FH64" s="18">
        <v>196</v>
      </c>
      <c r="FI64" s="18">
        <v>244</v>
      </c>
      <c r="FJ64" s="18">
        <v>248</v>
      </c>
      <c r="FK64" s="18"/>
      <c r="FL64" s="18"/>
      <c r="FM64" s="18"/>
      <c r="FN64" s="18"/>
      <c r="FO64" s="18">
        <f t="shared" si="63"/>
        <v>1763</v>
      </c>
    </row>
    <row r="65" spans="1:171" ht="15.95" customHeight="1">
      <c r="A65" s="17" t="s">
        <v>129</v>
      </c>
      <c r="B65" s="17" t="s">
        <v>22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>SUM(C65:N65)</f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>SUM(P65:AA65)</f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>SUM(AC65:AN65)</f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>SUM(AP65:BA65)</f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>SUM(BC65:BN65)</f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>SUM(BP65:CA65)</f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>SUM(CC65:CN65)</f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>SUM(CP65:DA65)</f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>SUM(DC65:DN65)</f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60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61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62"/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>
        <v>348</v>
      </c>
      <c r="FH65" s="18">
        <v>346</v>
      </c>
      <c r="FI65" s="18">
        <v>340</v>
      </c>
      <c r="FJ65" s="18">
        <v>385</v>
      </c>
      <c r="FK65" s="18"/>
      <c r="FL65" s="18"/>
      <c r="FM65" s="18"/>
      <c r="FN65" s="18"/>
      <c r="FO65" s="18">
        <f t="shared" si="63"/>
        <v>2807</v>
      </c>
    </row>
    <row r="66" spans="1:171" ht="15.95" customHeight="1">
      <c r="A66" s="19" t="s">
        <v>86</v>
      </c>
      <c r="B66" s="19"/>
      <c r="C66" s="20">
        <f t="shared" ref="C66:BS66" si="64">SUM(C61:C65)</f>
        <v>1880</v>
      </c>
      <c r="D66" s="20">
        <f t="shared" si="64"/>
        <v>2117</v>
      </c>
      <c r="E66" s="20">
        <f t="shared" si="64"/>
        <v>2159</v>
      </c>
      <c r="F66" s="20">
        <f t="shared" si="64"/>
        <v>2207</v>
      </c>
      <c r="G66" s="20">
        <f t="shared" si="64"/>
        <v>2298</v>
      </c>
      <c r="H66" s="20">
        <f t="shared" si="64"/>
        <v>2121</v>
      </c>
      <c r="I66" s="20">
        <f t="shared" si="64"/>
        <v>2102</v>
      </c>
      <c r="J66" s="20">
        <f t="shared" si="64"/>
        <v>2190</v>
      </c>
      <c r="K66" s="20">
        <f t="shared" si="64"/>
        <v>2165</v>
      </c>
      <c r="L66" s="20">
        <f t="shared" si="64"/>
        <v>2309</v>
      </c>
      <c r="M66" s="20">
        <f t="shared" si="64"/>
        <v>2573</v>
      </c>
      <c r="N66" s="20">
        <f t="shared" si="64"/>
        <v>2174</v>
      </c>
      <c r="O66" s="20">
        <f t="shared" si="64"/>
        <v>26295</v>
      </c>
      <c r="P66" s="20">
        <f t="shared" si="64"/>
        <v>2184</v>
      </c>
      <c r="Q66" s="20">
        <f t="shared" si="64"/>
        <v>2176</v>
      </c>
      <c r="R66" s="20">
        <f t="shared" si="64"/>
        <v>2408</v>
      </c>
      <c r="S66" s="20">
        <f t="shared" si="64"/>
        <v>2276</v>
      </c>
      <c r="T66" s="20">
        <f t="shared" si="64"/>
        <v>2410</v>
      </c>
      <c r="U66" s="20">
        <f t="shared" si="64"/>
        <v>2294</v>
      </c>
      <c r="V66" s="20">
        <f t="shared" si="64"/>
        <v>2394</v>
      </c>
      <c r="W66" s="20">
        <f t="shared" si="64"/>
        <v>2690</v>
      </c>
      <c r="X66" s="20">
        <f t="shared" si="64"/>
        <v>2188</v>
      </c>
      <c r="Y66" s="20">
        <f t="shared" si="64"/>
        <v>2336</v>
      </c>
      <c r="Z66" s="20">
        <f t="shared" si="64"/>
        <v>2179</v>
      </c>
      <c r="AA66" s="20">
        <f t="shared" si="64"/>
        <v>2273</v>
      </c>
      <c r="AB66" s="20">
        <f>SUM(AB61:AB65)</f>
        <v>27808</v>
      </c>
      <c r="AC66" s="20">
        <f t="shared" si="64"/>
        <v>2304</v>
      </c>
      <c r="AD66" s="20">
        <f t="shared" si="64"/>
        <v>2032</v>
      </c>
      <c r="AE66" s="20">
        <f t="shared" si="64"/>
        <v>2152</v>
      </c>
      <c r="AF66" s="20">
        <f t="shared" si="64"/>
        <v>2150</v>
      </c>
      <c r="AG66" s="20">
        <f t="shared" si="64"/>
        <v>2269</v>
      </c>
      <c r="AH66" s="20">
        <f t="shared" si="64"/>
        <v>2117</v>
      </c>
      <c r="AI66" s="20">
        <f t="shared" si="64"/>
        <v>2426</v>
      </c>
      <c r="AJ66" s="20">
        <f t="shared" si="64"/>
        <v>2614</v>
      </c>
      <c r="AK66" s="20">
        <f t="shared" si="64"/>
        <v>2621</v>
      </c>
      <c r="AL66" s="20">
        <f t="shared" si="64"/>
        <v>2879</v>
      </c>
      <c r="AM66" s="20">
        <f t="shared" si="64"/>
        <v>2366</v>
      </c>
      <c r="AN66" s="20">
        <f t="shared" si="64"/>
        <v>1961</v>
      </c>
      <c r="AO66" s="20">
        <f t="shared" si="64"/>
        <v>27891</v>
      </c>
      <c r="AP66" s="20">
        <f t="shared" si="64"/>
        <v>2204</v>
      </c>
      <c r="AQ66" s="20">
        <f t="shared" si="64"/>
        <v>2078</v>
      </c>
      <c r="AR66" s="20">
        <f t="shared" si="64"/>
        <v>2240</v>
      </c>
      <c r="AS66" s="20">
        <f t="shared" si="64"/>
        <v>2262</v>
      </c>
      <c r="AT66" s="20">
        <f t="shared" si="64"/>
        <v>2408</v>
      </c>
      <c r="AU66" s="20">
        <f t="shared" si="64"/>
        <v>2206</v>
      </c>
      <c r="AV66" s="20">
        <f t="shared" si="64"/>
        <v>2363</v>
      </c>
      <c r="AW66" s="20">
        <f t="shared" si="64"/>
        <v>2721</v>
      </c>
      <c r="AX66" s="20">
        <f t="shared" si="64"/>
        <v>2389</v>
      </c>
      <c r="AY66" s="20">
        <f t="shared" si="64"/>
        <v>2592</v>
      </c>
      <c r="AZ66" s="20">
        <f t="shared" si="64"/>
        <v>2402</v>
      </c>
      <c r="BA66" s="20">
        <f t="shared" si="64"/>
        <v>2341</v>
      </c>
      <c r="BB66" s="20">
        <f>SUM(BB61:BB65)</f>
        <v>28206</v>
      </c>
      <c r="BC66" s="20">
        <f t="shared" si="64"/>
        <v>2214</v>
      </c>
      <c r="BD66" s="20">
        <f t="shared" si="64"/>
        <v>2048</v>
      </c>
      <c r="BE66" s="20">
        <f t="shared" si="64"/>
        <v>2233</v>
      </c>
      <c r="BF66" s="20">
        <f t="shared" si="64"/>
        <v>2407</v>
      </c>
      <c r="BG66" s="20">
        <f t="shared" si="64"/>
        <v>2567</v>
      </c>
      <c r="BH66" s="20">
        <f t="shared" si="64"/>
        <v>2303</v>
      </c>
      <c r="BI66" s="20">
        <f t="shared" si="64"/>
        <v>2533</v>
      </c>
      <c r="BJ66" s="20">
        <f t="shared" si="64"/>
        <v>2715</v>
      </c>
      <c r="BK66" s="20">
        <f t="shared" si="64"/>
        <v>2586</v>
      </c>
      <c r="BL66" s="20">
        <f t="shared" si="64"/>
        <v>2629</v>
      </c>
      <c r="BM66" s="20">
        <f t="shared" si="64"/>
        <v>2443</v>
      </c>
      <c r="BN66" s="20">
        <f t="shared" si="64"/>
        <v>2507</v>
      </c>
      <c r="BO66" s="20">
        <f t="shared" si="64"/>
        <v>29185</v>
      </c>
      <c r="BP66" s="20">
        <f t="shared" si="64"/>
        <v>2386</v>
      </c>
      <c r="BQ66" s="20">
        <f t="shared" si="64"/>
        <v>2117</v>
      </c>
      <c r="BR66" s="20">
        <f t="shared" si="64"/>
        <v>2381</v>
      </c>
      <c r="BS66" s="20">
        <f t="shared" si="64"/>
        <v>2585</v>
      </c>
      <c r="BT66" s="20">
        <f t="shared" ref="BT66:BY66" si="65">SUM(BT61:BT65)</f>
        <v>2669</v>
      </c>
      <c r="BU66" s="20">
        <f t="shared" si="65"/>
        <v>2464</v>
      </c>
      <c r="BV66" s="20">
        <f t="shared" si="65"/>
        <v>2602</v>
      </c>
      <c r="BW66" s="20">
        <f t="shared" si="65"/>
        <v>2720</v>
      </c>
      <c r="BX66" s="20">
        <f t="shared" si="65"/>
        <v>2387</v>
      </c>
      <c r="BY66" s="20">
        <f t="shared" si="65"/>
        <v>2536</v>
      </c>
      <c r="BZ66" s="20">
        <f t="shared" ref="BZ66:CL66" si="66">SUM(BZ61:BZ65)</f>
        <v>2253</v>
      </c>
      <c r="CA66" s="20">
        <f t="shared" si="66"/>
        <v>2382</v>
      </c>
      <c r="CB66" s="20">
        <f t="shared" si="66"/>
        <v>29482</v>
      </c>
      <c r="CC66" s="20">
        <f t="shared" si="66"/>
        <v>2125</v>
      </c>
      <c r="CD66" s="20">
        <f t="shared" si="66"/>
        <v>1991</v>
      </c>
      <c r="CE66" s="20">
        <f t="shared" si="66"/>
        <v>2120</v>
      </c>
      <c r="CF66" s="20">
        <f t="shared" si="66"/>
        <v>2067</v>
      </c>
      <c r="CG66" s="20">
        <f t="shared" si="66"/>
        <v>2310</v>
      </c>
      <c r="CH66" s="20">
        <f t="shared" si="66"/>
        <v>2408</v>
      </c>
      <c r="CI66" s="20">
        <f t="shared" si="66"/>
        <v>2588</v>
      </c>
      <c r="CJ66" s="20">
        <f t="shared" si="66"/>
        <v>2627</v>
      </c>
      <c r="CK66" s="20">
        <f t="shared" si="66"/>
        <v>2678</v>
      </c>
      <c r="CL66" s="20">
        <f t="shared" si="66"/>
        <v>2782</v>
      </c>
      <c r="CM66" s="20">
        <f t="shared" ref="CM66:CY66" si="67">SUM(CM61:CM65)</f>
        <v>2458</v>
      </c>
      <c r="CN66" s="20">
        <f t="shared" si="67"/>
        <v>2690</v>
      </c>
      <c r="CO66" s="20">
        <f t="shared" si="67"/>
        <v>28844</v>
      </c>
      <c r="CP66" s="20">
        <f t="shared" si="67"/>
        <v>2571</v>
      </c>
      <c r="CQ66" s="20">
        <f t="shared" si="67"/>
        <v>2267</v>
      </c>
      <c r="CR66" s="20">
        <f t="shared" si="67"/>
        <v>2561</v>
      </c>
      <c r="CS66" s="20">
        <f t="shared" si="67"/>
        <v>2504</v>
      </c>
      <c r="CT66" s="20">
        <f t="shared" si="67"/>
        <v>2703</v>
      </c>
      <c r="CU66" s="20">
        <f t="shared" si="67"/>
        <v>2763</v>
      </c>
      <c r="CV66" s="20">
        <f t="shared" si="67"/>
        <v>3073</v>
      </c>
      <c r="CW66" s="20">
        <f t="shared" si="67"/>
        <v>3129</v>
      </c>
      <c r="CX66" s="20">
        <f t="shared" si="67"/>
        <v>2605</v>
      </c>
      <c r="CY66" s="20">
        <f t="shared" si="67"/>
        <v>2560</v>
      </c>
      <c r="CZ66" s="20">
        <f t="shared" ref="CZ66:DL66" si="68">SUM(CZ61:CZ65)</f>
        <v>2429</v>
      </c>
      <c r="DA66" s="20">
        <f t="shared" si="68"/>
        <v>2311</v>
      </c>
      <c r="DB66" s="20">
        <f t="shared" si="68"/>
        <v>31476</v>
      </c>
      <c r="DC66" s="20">
        <f t="shared" si="68"/>
        <v>2149</v>
      </c>
      <c r="DD66" s="20">
        <f t="shared" si="68"/>
        <v>2161</v>
      </c>
      <c r="DE66" s="20">
        <f t="shared" si="68"/>
        <v>2287</v>
      </c>
      <c r="DF66" s="20">
        <f t="shared" si="68"/>
        <v>2440</v>
      </c>
      <c r="DG66" s="20">
        <f t="shared" si="68"/>
        <v>2766</v>
      </c>
      <c r="DH66" s="20">
        <f t="shared" si="68"/>
        <v>2596</v>
      </c>
      <c r="DI66" s="20">
        <f t="shared" si="68"/>
        <v>2698</v>
      </c>
      <c r="DJ66" s="20">
        <f t="shared" si="68"/>
        <v>2871</v>
      </c>
      <c r="DK66" s="20">
        <f t="shared" si="68"/>
        <v>2734</v>
      </c>
      <c r="DL66" s="20">
        <f t="shared" si="68"/>
        <v>2490</v>
      </c>
      <c r="DM66" s="20">
        <f t="shared" ref="DM66:EA66" si="69">SUM(DM61:DM65)</f>
        <v>2423</v>
      </c>
      <c r="DN66" s="20">
        <f t="shared" si="69"/>
        <v>2524</v>
      </c>
      <c r="DO66" s="20">
        <f t="shared" si="69"/>
        <v>30139</v>
      </c>
      <c r="DP66" s="20">
        <f t="shared" si="69"/>
        <v>2572</v>
      </c>
      <c r="DQ66" s="20">
        <f t="shared" si="69"/>
        <v>2376</v>
      </c>
      <c r="DR66" s="20">
        <f t="shared" si="69"/>
        <v>1471</v>
      </c>
      <c r="DS66" s="20">
        <f t="shared" si="69"/>
        <v>294</v>
      </c>
      <c r="DT66" s="20">
        <f t="shared" si="69"/>
        <v>297</v>
      </c>
      <c r="DU66" s="20">
        <f t="shared" si="69"/>
        <v>323</v>
      </c>
      <c r="DV66" s="20">
        <f t="shared" si="69"/>
        <v>505</v>
      </c>
      <c r="DW66" s="20">
        <f t="shared" si="69"/>
        <v>688</v>
      </c>
      <c r="DX66" s="20">
        <f t="shared" si="69"/>
        <v>501</v>
      </c>
      <c r="DY66" s="20">
        <f t="shared" si="69"/>
        <v>1062</v>
      </c>
      <c r="DZ66" s="20">
        <f t="shared" si="69"/>
        <v>1127</v>
      </c>
      <c r="EA66" s="20">
        <f t="shared" si="69"/>
        <v>1457</v>
      </c>
      <c r="EB66" s="20">
        <f t="shared" si="60"/>
        <v>12673</v>
      </c>
      <c r="EC66" s="20">
        <f t="shared" ref="EC66:EN66" si="70">SUM(EC61:EC65)</f>
        <v>1434</v>
      </c>
      <c r="ED66" s="20">
        <f t="shared" si="70"/>
        <v>771</v>
      </c>
      <c r="EE66" s="20">
        <f t="shared" si="70"/>
        <v>1193</v>
      </c>
      <c r="EF66" s="20">
        <f t="shared" si="70"/>
        <v>1290</v>
      </c>
      <c r="EG66" s="20">
        <f t="shared" si="70"/>
        <v>1475</v>
      </c>
      <c r="EH66" s="20">
        <f t="shared" si="70"/>
        <v>1593</v>
      </c>
      <c r="EI66" s="20">
        <f t="shared" si="70"/>
        <v>1741</v>
      </c>
      <c r="EJ66" s="20">
        <f t="shared" si="70"/>
        <v>1714</v>
      </c>
      <c r="EK66" s="20">
        <f t="shared" si="70"/>
        <v>1694</v>
      </c>
      <c r="EL66" s="20">
        <f t="shared" si="70"/>
        <v>1863</v>
      </c>
      <c r="EM66" s="20">
        <f t="shared" si="70"/>
        <v>1896</v>
      </c>
      <c r="EN66" s="20">
        <f t="shared" si="70"/>
        <v>1827</v>
      </c>
      <c r="EO66" s="20">
        <f t="shared" si="61"/>
        <v>18491</v>
      </c>
      <c r="EP66" s="20">
        <f t="shared" ref="EP66:FA66" si="71">SUM(EP61:EP65)</f>
        <v>1643</v>
      </c>
      <c r="EQ66" s="20">
        <f t="shared" si="71"/>
        <v>1610</v>
      </c>
      <c r="ER66" s="20">
        <f t="shared" si="71"/>
        <v>1759</v>
      </c>
      <c r="ES66" s="20">
        <f t="shared" si="71"/>
        <v>1895</v>
      </c>
      <c r="ET66" s="20">
        <f t="shared" si="71"/>
        <v>1967</v>
      </c>
      <c r="EU66" s="20">
        <f t="shared" si="71"/>
        <v>1957</v>
      </c>
      <c r="EV66" s="20">
        <f t="shared" si="71"/>
        <v>2485</v>
      </c>
      <c r="EW66" s="20">
        <f t="shared" si="71"/>
        <v>2496</v>
      </c>
      <c r="EX66" s="20">
        <f t="shared" si="71"/>
        <v>2324</v>
      </c>
      <c r="EY66" s="20">
        <f t="shared" si="71"/>
        <v>2647</v>
      </c>
      <c r="EZ66" s="20">
        <f t="shared" si="71"/>
        <v>2629</v>
      </c>
      <c r="FA66" s="20">
        <f t="shared" si="71"/>
        <v>2282</v>
      </c>
      <c r="FB66" s="20">
        <f t="shared" si="62"/>
        <v>25694</v>
      </c>
      <c r="FC66" s="20">
        <f t="shared" ref="FC66:FN66" si="72">SUM(FC61:FC65)</f>
        <v>1906</v>
      </c>
      <c r="FD66" s="20">
        <f t="shared" si="72"/>
        <v>1776</v>
      </c>
      <c r="FE66" s="20">
        <f t="shared" si="72"/>
        <v>2003</v>
      </c>
      <c r="FF66" s="20">
        <f t="shared" si="72"/>
        <v>2086</v>
      </c>
      <c r="FG66" s="20">
        <f t="shared" si="72"/>
        <v>2340</v>
      </c>
      <c r="FH66" s="20">
        <f t="shared" si="72"/>
        <v>2256</v>
      </c>
      <c r="FI66" s="20">
        <f t="shared" si="72"/>
        <v>2433</v>
      </c>
      <c r="FJ66" s="20">
        <f t="shared" si="72"/>
        <v>2613</v>
      </c>
      <c r="FK66" s="20">
        <f t="shared" si="72"/>
        <v>0</v>
      </c>
      <c r="FL66" s="20">
        <f t="shared" si="72"/>
        <v>0</v>
      </c>
      <c r="FM66" s="20">
        <f t="shared" si="72"/>
        <v>0</v>
      </c>
      <c r="FN66" s="20">
        <f t="shared" si="72"/>
        <v>0</v>
      </c>
      <c r="FO66" s="20">
        <f t="shared" si="63"/>
        <v>17413</v>
      </c>
    </row>
    <row r="67" spans="1:171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5" customHeight="1">
      <c r="A68" s="15" t="s">
        <v>117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5" customHeight="1">
      <c r="A70" s="75" t="s">
        <v>45</v>
      </c>
      <c r="B70" s="22"/>
      <c r="C70" s="74">
        <v>2011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2" t="s">
        <v>56</v>
      </c>
      <c r="P70" s="74">
        <v>2012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2" t="s">
        <v>57</v>
      </c>
      <c r="AC70" s="74">
        <v>2013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2" t="s">
        <v>58</v>
      </c>
      <c r="AP70" s="74">
        <v>2014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2" t="s">
        <v>59</v>
      </c>
      <c r="BC70" s="74">
        <v>2015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2" t="s">
        <v>60</v>
      </c>
      <c r="BP70" s="74">
        <v>2016</v>
      </c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7" t="s">
        <v>61</v>
      </c>
      <c r="CC70" s="74">
        <v>2017</v>
      </c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7" t="s">
        <v>62</v>
      </c>
      <c r="CP70" s="74">
        <v>2018</v>
      </c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7" t="s">
        <v>63</v>
      </c>
      <c r="DC70" s="74">
        <v>2019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7" t="s">
        <v>64</v>
      </c>
      <c r="DP70" s="74">
        <v>2020</v>
      </c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7" t="s">
        <v>65</v>
      </c>
      <c r="EC70" s="74">
        <v>2021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7" t="s">
        <v>66</v>
      </c>
      <c r="EP70" s="74">
        <v>2022</v>
      </c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7" t="s">
        <v>67</v>
      </c>
      <c r="FC70" s="74">
        <v>2023</v>
      </c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7" t="s">
        <v>68</v>
      </c>
    </row>
    <row r="71" spans="1:171" ht="15.95" customHeight="1">
      <c r="A71" s="76"/>
      <c r="B71" s="23"/>
      <c r="C71" s="16" t="s">
        <v>69</v>
      </c>
      <c r="D71" s="16" t="s">
        <v>70</v>
      </c>
      <c r="E71" s="16" t="s">
        <v>71</v>
      </c>
      <c r="F71" s="16" t="s">
        <v>72</v>
      </c>
      <c r="G71" s="16" t="s">
        <v>73</v>
      </c>
      <c r="H71" s="16" t="s">
        <v>74</v>
      </c>
      <c r="I71" s="16" t="s">
        <v>75</v>
      </c>
      <c r="J71" s="16" t="s">
        <v>76</v>
      </c>
      <c r="K71" s="16" t="s">
        <v>77</v>
      </c>
      <c r="L71" s="16" t="s">
        <v>78</v>
      </c>
      <c r="M71" s="16" t="s">
        <v>79</v>
      </c>
      <c r="N71" s="16" t="s">
        <v>80</v>
      </c>
      <c r="O71" s="73"/>
      <c r="P71" s="16" t="s">
        <v>69</v>
      </c>
      <c r="Q71" s="16" t="s">
        <v>70</v>
      </c>
      <c r="R71" s="16" t="s">
        <v>71</v>
      </c>
      <c r="S71" s="16" t="s">
        <v>72</v>
      </c>
      <c r="T71" s="16" t="s">
        <v>73</v>
      </c>
      <c r="U71" s="16" t="s">
        <v>74</v>
      </c>
      <c r="V71" s="16" t="s">
        <v>75</v>
      </c>
      <c r="W71" s="16" t="s">
        <v>76</v>
      </c>
      <c r="X71" s="16" t="s">
        <v>77</v>
      </c>
      <c r="Y71" s="16" t="s">
        <v>78</v>
      </c>
      <c r="Z71" s="16" t="s">
        <v>79</v>
      </c>
      <c r="AA71" s="16" t="s">
        <v>80</v>
      </c>
      <c r="AB71" s="73"/>
      <c r="AC71" s="16" t="s">
        <v>69</v>
      </c>
      <c r="AD71" s="16" t="s">
        <v>70</v>
      </c>
      <c r="AE71" s="16" t="s">
        <v>71</v>
      </c>
      <c r="AF71" s="16" t="s">
        <v>72</v>
      </c>
      <c r="AG71" s="16" t="s">
        <v>73</v>
      </c>
      <c r="AH71" s="16" t="s">
        <v>74</v>
      </c>
      <c r="AI71" s="16" t="s">
        <v>75</v>
      </c>
      <c r="AJ71" s="16" t="s">
        <v>76</v>
      </c>
      <c r="AK71" s="16" t="s">
        <v>77</v>
      </c>
      <c r="AL71" s="16" t="s">
        <v>78</v>
      </c>
      <c r="AM71" s="16" t="s">
        <v>79</v>
      </c>
      <c r="AN71" s="16" t="s">
        <v>80</v>
      </c>
      <c r="AO71" s="73"/>
      <c r="AP71" s="16" t="s">
        <v>69</v>
      </c>
      <c r="AQ71" s="16" t="s">
        <v>70</v>
      </c>
      <c r="AR71" s="16" t="s">
        <v>71</v>
      </c>
      <c r="AS71" s="16" t="s">
        <v>72</v>
      </c>
      <c r="AT71" s="16" t="s">
        <v>73</v>
      </c>
      <c r="AU71" s="16" t="s">
        <v>74</v>
      </c>
      <c r="AV71" s="16" t="s">
        <v>75</v>
      </c>
      <c r="AW71" s="16" t="s">
        <v>76</v>
      </c>
      <c r="AX71" s="16" t="s">
        <v>77</v>
      </c>
      <c r="AY71" s="16" t="s">
        <v>78</v>
      </c>
      <c r="AZ71" s="16" t="s">
        <v>79</v>
      </c>
      <c r="BA71" s="16" t="s">
        <v>80</v>
      </c>
      <c r="BB71" s="73"/>
      <c r="BC71" s="16" t="s">
        <v>69</v>
      </c>
      <c r="BD71" s="16" t="s">
        <v>70</v>
      </c>
      <c r="BE71" s="16" t="s">
        <v>71</v>
      </c>
      <c r="BF71" s="16" t="s">
        <v>72</v>
      </c>
      <c r="BG71" s="16" t="s">
        <v>73</v>
      </c>
      <c r="BH71" s="16" t="s">
        <v>74</v>
      </c>
      <c r="BI71" s="16" t="s">
        <v>75</v>
      </c>
      <c r="BJ71" s="16" t="s">
        <v>76</v>
      </c>
      <c r="BK71" s="16" t="s">
        <v>77</v>
      </c>
      <c r="BL71" s="16" t="s">
        <v>78</v>
      </c>
      <c r="BM71" s="16" t="s">
        <v>79</v>
      </c>
      <c r="BN71" s="16" t="s">
        <v>80</v>
      </c>
      <c r="BO71" s="73"/>
      <c r="BP71" s="16" t="s">
        <v>69</v>
      </c>
      <c r="BQ71" s="16" t="s">
        <v>70</v>
      </c>
      <c r="BR71" s="16" t="s">
        <v>71</v>
      </c>
      <c r="BS71" s="16" t="s">
        <v>72</v>
      </c>
      <c r="BT71" s="16" t="s">
        <v>73</v>
      </c>
      <c r="BU71" s="16" t="s">
        <v>74</v>
      </c>
      <c r="BV71" s="16" t="s">
        <v>75</v>
      </c>
      <c r="BW71" s="16" t="s">
        <v>76</v>
      </c>
      <c r="BX71" s="16" t="s">
        <v>77</v>
      </c>
      <c r="BY71" s="16" t="s">
        <v>78</v>
      </c>
      <c r="BZ71" s="16" t="s">
        <v>79</v>
      </c>
      <c r="CA71" s="16" t="s">
        <v>80</v>
      </c>
      <c r="CB71" s="77"/>
      <c r="CC71" s="16" t="s">
        <v>69</v>
      </c>
      <c r="CD71" s="16" t="s">
        <v>70</v>
      </c>
      <c r="CE71" s="16" t="s">
        <v>71</v>
      </c>
      <c r="CF71" s="16" t="s">
        <v>72</v>
      </c>
      <c r="CG71" s="16" t="s">
        <v>73</v>
      </c>
      <c r="CH71" s="16" t="s">
        <v>74</v>
      </c>
      <c r="CI71" s="16" t="s">
        <v>75</v>
      </c>
      <c r="CJ71" s="16" t="s">
        <v>76</v>
      </c>
      <c r="CK71" s="16" t="s">
        <v>77</v>
      </c>
      <c r="CL71" s="16" t="s">
        <v>78</v>
      </c>
      <c r="CM71" s="16" t="s">
        <v>79</v>
      </c>
      <c r="CN71" s="16" t="s">
        <v>80</v>
      </c>
      <c r="CO71" s="77"/>
      <c r="CP71" s="16" t="s">
        <v>69</v>
      </c>
      <c r="CQ71" s="16" t="s">
        <v>70</v>
      </c>
      <c r="CR71" s="16" t="s">
        <v>71</v>
      </c>
      <c r="CS71" s="16" t="s">
        <v>72</v>
      </c>
      <c r="CT71" s="16" t="s">
        <v>73</v>
      </c>
      <c r="CU71" s="16" t="s">
        <v>74</v>
      </c>
      <c r="CV71" s="16" t="s">
        <v>75</v>
      </c>
      <c r="CW71" s="16" t="s">
        <v>76</v>
      </c>
      <c r="CX71" s="16" t="s">
        <v>77</v>
      </c>
      <c r="CY71" s="16" t="s">
        <v>78</v>
      </c>
      <c r="CZ71" s="16" t="s">
        <v>79</v>
      </c>
      <c r="DA71" s="16" t="s">
        <v>80</v>
      </c>
      <c r="DB71" s="77"/>
      <c r="DC71" s="16" t="s">
        <v>69</v>
      </c>
      <c r="DD71" s="16" t="s">
        <v>70</v>
      </c>
      <c r="DE71" s="16" t="s">
        <v>71</v>
      </c>
      <c r="DF71" s="16" t="s">
        <v>72</v>
      </c>
      <c r="DG71" s="16" t="s">
        <v>73</v>
      </c>
      <c r="DH71" s="16" t="s">
        <v>74</v>
      </c>
      <c r="DI71" s="16" t="s">
        <v>75</v>
      </c>
      <c r="DJ71" s="16" t="s">
        <v>76</v>
      </c>
      <c r="DK71" s="16" t="s">
        <v>77</v>
      </c>
      <c r="DL71" s="16" t="s">
        <v>78</v>
      </c>
      <c r="DM71" s="16" t="s">
        <v>79</v>
      </c>
      <c r="DN71" s="16" t="s">
        <v>80</v>
      </c>
      <c r="DO71" s="77"/>
      <c r="DP71" s="16" t="s">
        <v>69</v>
      </c>
      <c r="DQ71" s="16" t="s">
        <v>70</v>
      </c>
      <c r="DR71" s="16" t="s">
        <v>71</v>
      </c>
      <c r="DS71" s="16" t="s">
        <v>72</v>
      </c>
      <c r="DT71" s="16" t="s">
        <v>73</v>
      </c>
      <c r="DU71" s="16" t="s">
        <v>74</v>
      </c>
      <c r="DV71" s="16" t="s">
        <v>75</v>
      </c>
      <c r="DW71" s="16" t="s">
        <v>76</v>
      </c>
      <c r="DX71" s="16" t="s">
        <v>77</v>
      </c>
      <c r="DY71" s="16" t="s">
        <v>78</v>
      </c>
      <c r="DZ71" s="16" t="s">
        <v>79</v>
      </c>
      <c r="EA71" s="16" t="s">
        <v>80</v>
      </c>
      <c r="EB71" s="77"/>
      <c r="EC71" s="16" t="s">
        <v>69</v>
      </c>
      <c r="ED71" s="16" t="s">
        <v>70</v>
      </c>
      <c r="EE71" s="16" t="s">
        <v>71</v>
      </c>
      <c r="EF71" s="16" t="s">
        <v>72</v>
      </c>
      <c r="EG71" s="16" t="s">
        <v>73</v>
      </c>
      <c r="EH71" s="16" t="s">
        <v>74</v>
      </c>
      <c r="EI71" s="16" t="s">
        <v>75</v>
      </c>
      <c r="EJ71" s="16" t="s">
        <v>76</v>
      </c>
      <c r="EK71" s="16" t="s">
        <v>77</v>
      </c>
      <c r="EL71" s="16" t="s">
        <v>78</v>
      </c>
      <c r="EM71" s="16" t="s">
        <v>79</v>
      </c>
      <c r="EN71" s="16" t="s">
        <v>80</v>
      </c>
      <c r="EO71" s="77"/>
      <c r="EP71" s="16" t="s">
        <v>69</v>
      </c>
      <c r="EQ71" s="16" t="s">
        <v>70</v>
      </c>
      <c r="ER71" s="16" t="s">
        <v>71</v>
      </c>
      <c r="ES71" s="16" t="s">
        <v>72</v>
      </c>
      <c r="ET71" s="16" t="s">
        <v>73</v>
      </c>
      <c r="EU71" s="16" t="s">
        <v>74</v>
      </c>
      <c r="EV71" s="16" t="s">
        <v>75</v>
      </c>
      <c r="EW71" s="16" t="s">
        <v>76</v>
      </c>
      <c r="EX71" s="16" t="s">
        <v>77</v>
      </c>
      <c r="EY71" s="16" t="s">
        <v>78</v>
      </c>
      <c r="EZ71" s="16" t="s">
        <v>79</v>
      </c>
      <c r="FA71" s="16" t="s">
        <v>80</v>
      </c>
      <c r="FB71" s="77"/>
      <c r="FC71" s="16" t="s">
        <v>69</v>
      </c>
      <c r="FD71" s="16" t="s">
        <v>70</v>
      </c>
      <c r="FE71" s="16" t="s">
        <v>71</v>
      </c>
      <c r="FF71" s="16" t="s">
        <v>72</v>
      </c>
      <c r="FG71" s="16" t="s">
        <v>73</v>
      </c>
      <c r="FH71" s="16" t="s">
        <v>74</v>
      </c>
      <c r="FI71" s="16" t="s">
        <v>75</v>
      </c>
      <c r="FJ71" s="16" t="s">
        <v>76</v>
      </c>
      <c r="FK71" s="16" t="s">
        <v>77</v>
      </c>
      <c r="FL71" s="16" t="s">
        <v>78</v>
      </c>
      <c r="FM71" s="16" t="s">
        <v>79</v>
      </c>
      <c r="FN71" s="16" t="s">
        <v>80</v>
      </c>
      <c r="FO71" s="77"/>
    </row>
    <row r="72" spans="1:171" ht="15.95" customHeight="1">
      <c r="A72" s="17" t="s">
        <v>125</v>
      </c>
      <c r="B72" s="17" t="s">
        <v>18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 t="shared" ref="EB72:EB77" si="73"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 t="shared" ref="EO72:EO77" si="74"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 t="shared" ref="FB72:FB77" si="75"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>
        <v>6</v>
      </c>
      <c r="FH72" s="18">
        <v>6</v>
      </c>
      <c r="FI72" s="18">
        <v>4</v>
      </c>
      <c r="FJ72" s="18">
        <v>8</v>
      </c>
      <c r="FK72" s="18"/>
      <c r="FL72" s="18"/>
      <c r="FM72" s="18"/>
      <c r="FN72" s="18"/>
      <c r="FO72" s="18">
        <f t="shared" ref="FO72:FO77" si="76">SUM(FC72:FN72)</f>
        <v>68</v>
      </c>
    </row>
    <row r="73" spans="1:171" ht="15.95" customHeight="1">
      <c r="A73" s="17" t="s">
        <v>126</v>
      </c>
      <c r="B73" s="17" t="s">
        <v>19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73"/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74"/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75"/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/>
      <c r="FL73" s="18"/>
      <c r="FM73" s="18"/>
      <c r="FN73" s="18"/>
      <c r="FO73" s="18">
        <f t="shared" si="76"/>
        <v>0</v>
      </c>
    </row>
    <row r="74" spans="1:171" ht="15.95" customHeight="1">
      <c r="A74" s="17" t="s">
        <v>127</v>
      </c>
      <c r="B74" s="17" t="s">
        <v>20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>SUM(P74:AA74)</f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>SUM(AC74:AN74)</f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>SUM(AP74:BA74)</f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>SUM(BC74:BN74)</f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>SUM(BP74:CA74)</f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>SUM(CC74:CN74)</f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>SUM(CP74:DA74)</f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>SUM(DC74:DN74)</f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73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74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75"/>
        <v>5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1</v>
      </c>
      <c r="FK74" s="18"/>
      <c r="FL74" s="18"/>
      <c r="FM74" s="18"/>
      <c r="FN74" s="18"/>
      <c r="FO74" s="18">
        <f t="shared" si="76"/>
        <v>1</v>
      </c>
    </row>
    <row r="75" spans="1:171" ht="15.95" customHeight="1">
      <c r="A75" s="17" t="s">
        <v>128</v>
      </c>
      <c r="B75" s="17" t="s">
        <v>21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>SUM(C75:N75)</f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>SUM(P75:AA75)</f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>SUM(AC75:AN75)</f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>SUM(AP75:BA75)</f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>SUM(BC75:BN75)</f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>SUM(BP75:CA75)</f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>SUM(CC75:CN75)</f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>SUM(CP75:DA75)</f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>SUM(DC75:DN75)</f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73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74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75"/>
        <v>2</v>
      </c>
      <c r="FC75" s="18">
        <v>0</v>
      </c>
      <c r="FD75" s="18">
        <v>0</v>
      </c>
      <c r="FE75" s="18">
        <v>1</v>
      </c>
      <c r="FF75" s="18">
        <v>0</v>
      </c>
      <c r="FG75" s="18">
        <v>0</v>
      </c>
      <c r="FH75" s="18">
        <v>2</v>
      </c>
      <c r="FI75" s="18">
        <v>0</v>
      </c>
      <c r="FJ75" s="18">
        <v>0</v>
      </c>
      <c r="FK75" s="18"/>
      <c r="FL75" s="18"/>
      <c r="FM75" s="18"/>
      <c r="FN75" s="18"/>
      <c r="FO75" s="18">
        <f t="shared" si="76"/>
        <v>3</v>
      </c>
    </row>
    <row r="76" spans="1:171" ht="15.95" customHeight="1">
      <c r="A76" s="17" t="s">
        <v>129</v>
      </c>
      <c r="B76" s="17" t="s">
        <v>22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>SUM(C76:N76)</f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>SUM(P76:AA76)</f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>SUM(AC76:AN76)</f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>SUM(AP76:BA76)</f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>SUM(BC76:BN76)</f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>SUM(BP76:CA76)</f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>SUM(CC76:CN76)</f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>SUM(CP76:DA76)</f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>SUM(DC76:DN76)</f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73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74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75"/>
        <v>40</v>
      </c>
      <c r="FC76" s="18">
        <v>5</v>
      </c>
      <c r="FD76" s="18">
        <v>0</v>
      </c>
      <c r="FE76" s="18">
        <v>3</v>
      </c>
      <c r="FF76" s="18">
        <v>2</v>
      </c>
      <c r="FG76" s="18">
        <v>3</v>
      </c>
      <c r="FH76" s="18">
        <v>5</v>
      </c>
      <c r="FI76" s="18">
        <v>2</v>
      </c>
      <c r="FJ76" s="18">
        <v>2</v>
      </c>
      <c r="FK76" s="18"/>
      <c r="FL76" s="18"/>
      <c r="FM76" s="18"/>
      <c r="FN76" s="18"/>
      <c r="FO76" s="18">
        <f t="shared" si="76"/>
        <v>22</v>
      </c>
    </row>
    <row r="77" spans="1:171" ht="15.95" customHeight="1">
      <c r="A77" s="19" t="s">
        <v>86</v>
      </c>
      <c r="B77" s="19"/>
      <c r="C77" s="20">
        <f t="shared" ref="C77:BS77" si="77">SUM(C72:C76)</f>
        <v>21</v>
      </c>
      <c r="D77" s="20">
        <f t="shared" si="77"/>
        <v>32</v>
      </c>
      <c r="E77" s="20">
        <f t="shared" si="77"/>
        <v>27</v>
      </c>
      <c r="F77" s="20">
        <f t="shared" si="77"/>
        <v>25</v>
      </c>
      <c r="G77" s="20">
        <f t="shared" si="77"/>
        <v>23</v>
      </c>
      <c r="H77" s="20">
        <f t="shared" si="77"/>
        <v>22</v>
      </c>
      <c r="I77" s="20">
        <f t="shared" si="77"/>
        <v>32</v>
      </c>
      <c r="J77" s="20">
        <f t="shared" si="77"/>
        <v>34</v>
      </c>
      <c r="K77" s="20">
        <f t="shared" si="77"/>
        <v>18</v>
      </c>
      <c r="L77" s="20">
        <f t="shared" si="77"/>
        <v>22</v>
      </c>
      <c r="M77" s="20">
        <f t="shared" si="77"/>
        <v>26</v>
      </c>
      <c r="N77" s="20">
        <f t="shared" si="77"/>
        <v>27</v>
      </c>
      <c r="O77" s="20">
        <f t="shared" si="77"/>
        <v>309</v>
      </c>
      <c r="P77" s="20">
        <f t="shared" si="77"/>
        <v>63</v>
      </c>
      <c r="Q77" s="20">
        <f t="shared" si="77"/>
        <v>29</v>
      </c>
      <c r="R77" s="20">
        <f t="shared" si="77"/>
        <v>22</v>
      </c>
      <c r="S77" s="20">
        <f t="shared" si="77"/>
        <v>25</v>
      </c>
      <c r="T77" s="20">
        <f t="shared" si="77"/>
        <v>25</v>
      </c>
      <c r="U77" s="20">
        <f t="shared" si="77"/>
        <v>22</v>
      </c>
      <c r="V77" s="20">
        <f t="shared" si="77"/>
        <v>28</v>
      </c>
      <c r="W77" s="20">
        <f t="shared" si="77"/>
        <v>32</v>
      </c>
      <c r="X77" s="20">
        <f t="shared" si="77"/>
        <v>31</v>
      </c>
      <c r="Y77" s="20">
        <f t="shared" si="77"/>
        <v>29</v>
      </c>
      <c r="Z77" s="20">
        <f t="shared" si="77"/>
        <v>32</v>
      </c>
      <c r="AA77" s="20">
        <f t="shared" si="77"/>
        <v>32</v>
      </c>
      <c r="AB77" s="20">
        <f>SUM(AB72:AB76)</f>
        <v>370</v>
      </c>
      <c r="AC77" s="20">
        <f t="shared" si="77"/>
        <v>43</v>
      </c>
      <c r="AD77" s="20">
        <f t="shared" si="77"/>
        <v>24</v>
      </c>
      <c r="AE77" s="20">
        <f t="shared" si="77"/>
        <v>36</v>
      </c>
      <c r="AF77" s="20">
        <f t="shared" si="77"/>
        <v>20</v>
      </c>
      <c r="AG77" s="20">
        <f t="shared" si="77"/>
        <v>29</v>
      </c>
      <c r="AH77" s="20">
        <f t="shared" si="77"/>
        <v>26</v>
      </c>
      <c r="AI77" s="20">
        <f t="shared" si="77"/>
        <v>17</v>
      </c>
      <c r="AJ77" s="20">
        <f t="shared" si="77"/>
        <v>9</v>
      </c>
      <c r="AK77" s="20">
        <f t="shared" si="77"/>
        <v>15</v>
      </c>
      <c r="AL77" s="20">
        <f t="shared" si="77"/>
        <v>31</v>
      </c>
      <c r="AM77" s="20">
        <f t="shared" si="77"/>
        <v>30</v>
      </c>
      <c r="AN77" s="20">
        <f t="shared" si="77"/>
        <v>32</v>
      </c>
      <c r="AO77" s="20">
        <f t="shared" si="77"/>
        <v>312</v>
      </c>
      <c r="AP77" s="20">
        <f t="shared" si="77"/>
        <v>30</v>
      </c>
      <c r="AQ77" s="20">
        <f t="shared" si="77"/>
        <v>36</v>
      </c>
      <c r="AR77" s="20">
        <f t="shared" si="77"/>
        <v>36</v>
      </c>
      <c r="AS77" s="20">
        <f t="shared" si="77"/>
        <v>34</v>
      </c>
      <c r="AT77" s="20">
        <f t="shared" si="77"/>
        <v>31</v>
      </c>
      <c r="AU77" s="20">
        <f t="shared" si="77"/>
        <v>28</v>
      </c>
      <c r="AV77" s="20">
        <f t="shared" si="77"/>
        <v>37</v>
      </c>
      <c r="AW77" s="20">
        <f t="shared" si="77"/>
        <v>40</v>
      </c>
      <c r="AX77" s="20">
        <f t="shared" si="77"/>
        <v>42</v>
      </c>
      <c r="AY77" s="20">
        <f t="shared" si="77"/>
        <v>57</v>
      </c>
      <c r="AZ77" s="20">
        <f t="shared" si="77"/>
        <v>25</v>
      </c>
      <c r="BA77" s="20">
        <f t="shared" si="77"/>
        <v>36</v>
      </c>
      <c r="BB77" s="20">
        <f>SUM(BB72:BB76)</f>
        <v>432</v>
      </c>
      <c r="BC77" s="20">
        <f t="shared" si="77"/>
        <v>33</v>
      </c>
      <c r="BD77" s="20">
        <f t="shared" si="77"/>
        <v>27</v>
      </c>
      <c r="BE77" s="20">
        <f t="shared" si="77"/>
        <v>33</v>
      </c>
      <c r="BF77" s="20">
        <f t="shared" si="77"/>
        <v>29</v>
      </c>
      <c r="BG77" s="20">
        <f t="shared" si="77"/>
        <v>30</v>
      </c>
      <c r="BH77" s="20">
        <f t="shared" si="77"/>
        <v>33</v>
      </c>
      <c r="BI77" s="20">
        <f t="shared" si="77"/>
        <v>8</v>
      </c>
      <c r="BJ77" s="20">
        <f t="shared" si="77"/>
        <v>8</v>
      </c>
      <c r="BK77" s="20">
        <f t="shared" si="77"/>
        <v>8</v>
      </c>
      <c r="BL77" s="20">
        <f t="shared" si="77"/>
        <v>16</v>
      </c>
      <c r="BM77" s="20">
        <f t="shared" si="77"/>
        <v>9</v>
      </c>
      <c r="BN77" s="20">
        <f t="shared" si="77"/>
        <v>11</v>
      </c>
      <c r="BO77" s="20">
        <f t="shared" si="77"/>
        <v>245</v>
      </c>
      <c r="BP77" s="20">
        <f t="shared" si="77"/>
        <v>8</v>
      </c>
      <c r="BQ77" s="20">
        <f t="shared" si="77"/>
        <v>11</v>
      </c>
      <c r="BR77" s="20">
        <f t="shared" si="77"/>
        <v>7</v>
      </c>
      <c r="BS77" s="20">
        <f t="shared" si="77"/>
        <v>21</v>
      </c>
      <c r="BT77" s="20">
        <f t="shared" ref="BT77:BY77" si="78">SUM(BT72:BT76)</f>
        <v>11</v>
      </c>
      <c r="BU77" s="20">
        <f t="shared" si="78"/>
        <v>3</v>
      </c>
      <c r="BV77" s="20">
        <f t="shared" si="78"/>
        <v>8</v>
      </c>
      <c r="BW77" s="20">
        <f t="shared" si="78"/>
        <v>17</v>
      </c>
      <c r="BX77" s="20">
        <f t="shared" si="78"/>
        <v>7</v>
      </c>
      <c r="BY77" s="20">
        <f t="shared" si="78"/>
        <v>10</v>
      </c>
      <c r="BZ77" s="20">
        <f t="shared" ref="BZ77:CL77" si="79">SUM(BZ72:BZ76)</f>
        <v>10</v>
      </c>
      <c r="CA77" s="20">
        <f t="shared" si="79"/>
        <v>6</v>
      </c>
      <c r="CB77" s="20">
        <f t="shared" si="79"/>
        <v>119</v>
      </c>
      <c r="CC77" s="20">
        <f t="shared" si="79"/>
        <v>7</v>
      </c>
      <c r="CD77" s="20">
        <f t="shared" si="79"/>
        <v>18</v>
      </c>
      <c r="CE77" s="20">
        <f t="shared" si="79"/>
        <v>9</v>
      </c>
      <c r="CF77" s="20">
        <f t="shared" si="79"/>
        <v>10</v>
      </c>
      <c r="CG77" s="20">
        <f t="shared" si="79"/>
        <v>13</v>
      </c>
      <c r="CH77" s="20">
        <f t="shared" si="79"/>
        <v>5</v>
      </c>
      <c r="CI77" s="20">
        <f t="shared" si="79"/>
        <v>6</v>
      </c>
      <c r="CJ77" s="20">
        <f t="shared" si="79"/>
        <v>5</v>
      </c>
      <c r="CK77" s="20">
        <f t="shared" si="79"/>
        <v>2</v>
      </c>
      <c r="CL77" s="20">
        <f t="shared" si="79"/>
        <v>9</v>
      </c>
      <c r="CM77" s="20">
        <f t="shared" ref="CM77:CY77" si="80">SUM(CM72:CM76)</f>
        <v>7</v>
      </c>
      <c r="CN77" s="20">
        <f t="shared" si="80"/>
        <v>13</v>
      </c>
      <c r="CO77" s="20">
        <f t="shared" si="80"/>
        <v>104</v>
      </c>
      <c r="CP77" s="20">
        <f t="shared" si="80"/>
        <v>38</v>
      </c>
      <c r="CQ77" s="20">
        <f t="shared" si="80"/>
        <v>12</v>
      </c>
      <c r="CR77" s="20">
        <f t="shared" si="80"/>
        <v>18</v>
      </c>
      <c r="CS77" s="20">
        <f t="shared" si="80"/>
        <v>16</v>
      </c>
      <c r="CT77" s="20">
        <f t="shared" si="80"/>
        <v>19</v>
      </c>
      <c r="CU77" s="20">
        <f t="shared" si="80"/>
        <v>16</v>
      </c>
      <c r="CV77" s="20">
        <f t="shared" si="80"/>
        <v>10</v>
      </c>
      <c r="CW77" s="20">
        <f t="shared" si="80"/>
        <v>12</v>
      </c>
      <c r="CX77" s="20">
        <f t="shared" si="80"/>
        <v>8</v>
      </c>
      <c r="CY77" s="20">
        <f t="shared" si="80"/>
        <v>8</v>
      </c>
      <c r="CZ77" s="20">
        <f t="shared" ref="CZ77:DL77" si="81">SUM(CZ72:CZ76)</f>
        <v>15</v>
      </c>
      <c r="DA77" s="20">
        <f t="shared" si="81"/>
        <v>24</v>
      </c>
      <c r="DB77" s="20">
        <f t="shared" si="81"/>
        <v>196</v>
      </c>
      <c r="DC77" s="20">
        <f t="shared" si="81"/>
        <v>15</v>
      </c>
      <c r="DD77" s="20">
        <f t="shared" si="81"/>
        <v>12</v>
      </c>
      <c r="DE77" s="20">
        <f t="shared" si="81"/>
        <v>21</v>
      </c>
      <c r="DF77" s="20">
        <f t="shared" si="81"/>
        <v>30</v>
      </c>
      <c r="DG77" s="20">
        <f t="shared" si="81"/>
        <v>32</v>
      </c>
      <c r="DH77" s="20">
        <f t="shared" si="81"/>
        <v>24</v>
      </c>
      <c r="DI77" s="20">
        <f t="shared" si="81"/>
        <v>38</v>
      </c>
      <c r="DJ77" s="20">
        <f t="shared" si="81"/>
        <v>23</v>
      </c>
      <c r="DK77" s="20">
        <f t="shared" si="81"/>
        <v>38</v>
      </c>
      <c r="DL77" s="20">
        <f t="shared" si="81"/>
        <v>24</v>
      </c>
      <c r="DM77" s="20">
        <f t="shared" ref="DM77:EA77" si="82">SUM(DM72:DM76)</f>
        <v>27</v>
      </c>
      <c r="DN77" s="20">
        <f t="shared" si="82"/>
        <v>32</v>
      </c>
      <c r="DO77" s="20">
        <f t="shared" si="82"/>
        <v>316</v>
      </c>
      <c r="DP77" s="20">
        <f t="shared" si="82"/>
        <v>22</v>
      </c>
      <c r="DQ77" s="20">
        <f t="shared" si="82"/>
        <v>24</v>
      </c>
      <c r="DR77" s="20">
        <f t="shared" si="82"/>
        <v>35</v>
      </c>
      <c r="DS77" s="20">
        <f t="shared" si="82"/>
        <v>10</v>
      </c>
      <c r="DT77" s="20">
        <f t="shared" si="82"/>
        <v>5</v>
      </c>
      <c r="DU77" s="20">
        <f t="shared" si="82"/>
        <v>5</v>
      </c>
      <c r="DV77" s="20">
        <f t="shared" si="82"/>
        <v>2</v>
      </c>
      <c r="DW77" s="20">
        <f t="shared" si="82"/>
        <v>4</v>
      </c>
      <c r="DX77" s="20">
        <f t="shared" si="82"/>
        <v>3</v>
      </c>
      <c r="DY77" s="20">
        <f t="shared" si="82"/>
        <v>10</v>
      </c>
      <c r="DZ77" s="20">
        <f t="shared" si="82"/>
        <v>11</v>
      </c>
      <c r="EA77" s="20">
        <f t="shared" si="82"/>
        <v>12</v>
      </c>
      <c r="EB77" s="20">
        <f t="shared" si="73"/>
        <v>143</v>
      </c>
      <c r="EC77" s="20">
        <f t="shared" ref="EC77:EN77" si="83">SUM(EC72:EC76)</f>
        <v>8</v>
      </c>
      <c r="ED77" s="20">
        <f t="shared" si="83"/>
        <v>14</v>
      </c>
      <c r="EE77" s="20">
        <f t="shared" si="83"/>
        <v>10</v>
      </c>
      <c r="EF77" s="20">
        <f t="shared" si="83"/>
        <v>8</v>
      </c>
      <c r="EG77" s="20">
        <f t="shared" si="83"/>
        <v>1</v>
      </c>
      <c r="EH77" s="20">
        <f t="shared" si="83"/>
        <v>4</v>
      </c>
      <c r="EI77" s="20">
        <f t="shared" si="83"/>
        <v>12</v>
      </c>
      <c r="EJ77" s="20">
        <f t="shared" si="83"/>
        <v>12</v>
      </c>
      <c r="EK77" s="20">
        <f t="shared" si="83"/>
        <v>14</v>
      </c>
      <c r="EL77" s="20">
        <f t="shared" si="83"/>
        <v>15</v>
      </c>
      <c r="EM77" s="20">
        <f t="shared" si="83"/>
        <v>13</v>
      </c>
      <c r="EN77" s="20">
        <f t="shared" si="83"/>
        <v>24</v>
      </c>
      <c r="EO77" s="20">
        <f t="shared" si="74"/>
        <v>135</v>
      </c>
      <c r="EP77" s="20">
        <f t="shared" ref="EP77:FA77" si="84">SUM(EP72:EP76)</f>
        <v>27</v>
      </c>
      <c r="EQ77" s="20">
        <f t="shared" si="84"/>
        <v>19</v>
      </c>
      <c r="ER77" s="20">
        <f t="shared" si="84"/>
        <v>19</v>
      </c>
      <c r="ES77" s="20">
        <f t="shared" si="84"/>
        <v>34</v>
      </c>
      <c r="ET77" s="20">
        <f t="shared" si="84"/>
        <v>22</v>
      </c>
      <c r="EU77" s="20">
        <f t="shared" si="84"/>
        <v>21</v>
      </c>
      <c r="EV77" s="20">
        <f t="shared" si="84"/>
        <v>20</v>
      </c>
      <c r="EW77" s="20">
        <f t="shared" si="84"/>
        <v>24</v>
      </c>
      <c r="EX77" s="20">
        <f t="shared" si="84"/>
        <v>29</v>
      </c>
      <c r="EY77" s="20">
        <f t="shared" si="84"/>
        <v>23</v>
      </c>
      <c r="EZ77" s="20">
        <f t="shared" si="84"/>
        <v>26</v>
      </c>
      <c r="FA77" s="20">
        <f t="shared" si="84"/>
        <v>21</v>
      </c>
      <c r="FB77" s="20">
        <f t="shared" si="75"/>
        <v>285</v>
      </c>
      <c r="FC77" s="20">
        <f t="shared" ref="FC77:FN77" si="85">SUM(FC72:FC76)</f>
        <v>14</v>
      </c>
      <c r="FD77" s="20">
        <f t="shared" si="85"/>
        <v>17</v>
      </c>
      <c r="FE77" s="20">
        <f t="shared" si="85"/>
        <v>9</v>
      </c>
      <c r="FF77" s="20">
        <f t="shared" si="85"/>
        <v>15</v>
      </c>
      <c r="FG77" s="20">
        <f t="shared" si="85"/>
        <v>9</v>
      </c>
      <c r="FH77" s="20">
        <f t="shared" si="85"/>
        <v>13</v>
      </c>
      <c r="FI77" s="20">
        <f t="shared" si="85"/>
        <v>6</v>
      </c>
      <c r="FJ77" s="20">
        <f t="shared" si="85"/>
        <v>11</v>
      </c>
      <c r="FK77" s="20">
        <f t="shared" si="85"/>
        <v>0</v>
      </c>
      <c r="FL77" s="20">
        <f t="shared" si="85"/>
        <v>0</v>
      </c>
      <c r="FM77" s="20">
        <f t="shared" si="85"/>
        <v>0</v>
      </c>
      <c r="FN77" s="20">
        <f t="shared" si="85"/>
        <v>0</v>
      </c>
      <c r="FO77" s="20">
        <f t="shared" si="76"/>
        <v>94</v>
      </c>
    </row>
    <row r="78" spans="1:171" ht="15.95" customHeight="1">
      <c r="A78" s="52"/>
      <c r="B78" s="15"/>
    </row>
    <row r="79" spans="1:171" ht="15.95" customHeight="1">
      <c r="A79" s="52"/>
      <c r="B79" s="15"/>
    </row>
    <row r="80" spans="1:171" ht="15.95" customHeight="1">
      <c r="A80" s="15" t="s">
        <v>90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5" customHeight="1">
      <c r="A82" s="75" t="s">
        <v>131</v>
      </c>
      <c r="B82" s="22"/>
      <c r="C82" s="74">
        <v>2011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2" t="s">
        <v>56</v>
      </c>
      <c r="P82" s="74">
        <v>2012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2" t="s">
        <v>57</v>
      </c>
      <c r="AC82" s="74">
        <v>2013</v>
      </c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2" t="s">
        <v>58</v>
      </c>
      <c r="AP82" s="74">
        <v>2014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2" t="s">
        <v>59</v>
      </c>
      <c r="BC82" s="74">
        <v>2015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2" t="s">
        <v>60</v>
      </c>
      <c r="BP82" s="74">
        <v>2016</v>
      </c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7" t="s">
        <v>61</v>
      </c>
      <c r="CC82" s="74">
        <v>2017</v>
      </c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7" t="s">
        <v>62</v>
      </c>
      <c r="CP82" s="74">
        <v>2018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7" t="s">
        <v>63</v>
      </c>
      <c r="DC82" s="74">
        <v>2019</v>
      </c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7" t="s">
        <v>64</v>
      </c>
      <c r="DP82" s="74">
        <v>2020</v>
      </c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7" t="s">
        <v>65</v>
      </c>
      <c r="EC82" s="74">
        <v>2021</v>
      </c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7" t="s">
        <v>66</v>
      </c>
      <c r="EP82" s="74">
        <v>2022</v>
      </c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7" t="s">
        <v>67</v>
      </c>
      <c r="FC82" s="74">
        <v>2023</v>
      </c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7" t="s">
        <v>68</v>
      </c>
    </row>
    <row r="83" spans="1:171" ht="15.95" customHeight="1">
      <c r="A83" s="76"/>
      <c r="B83" s="23"/>
      <c r="C83" s="16" t="s">
        <v>69</v>
      </c>
      <c r="D83" s="16" t="s">
        <v>70</v>
      </c>
      <c r="E83" s="16" t="s">
        <v>71</v>
      </c>
      <c r="F83" s="16" t="s">
        <v>72</v>
      </c>
      <c r="G83" s="16" t="s">
        <v>73</v>
      </c>
      <c r="H83" s="16" t="s">
        <v>74</v>
      </c>
      <c r="I83" s="16" t="s">
        <v>75</v>
      </c>
      <c r="J83" s="16" t="s">
        <v>76</v>
      </c>
      <c r="K83" s="16" t="s">
        <v>77</v>
      </c>
      <c r="L83" s="16" t="s">
        <v>78</v>
      </c>
      <c r="M83" s="16" t="s">
        <v>79</v>
      </c>
      <c r="N83" s="16" t="s">
        <v>80</v>
      </c>
      <c r="O83" s="73"/>
      <c r="P83" s="16" t="s">
        <v>69</v>
      </c>
      <c r="Q83" s="16" t="s">
        <v>70</v>
      </c>
      <c r="R83" s="16" t="s">
        <v>71</v>
      </c>
      <c r="S83" s="16" t="s">
        <v>72</v>
      </c>
      <c r="T83" s="16" t="s">
        <v>73</v>
      </c>
      <c r="U83" s="16" t="s">
        <v>74</v>
      </c>
      <c r="V83" s="16" t="s">
        <v>75</v>
      </c>
      <c r="W83" s="16" t="s">
        <v>76</v>
      </c>
      <c r="X83" s="16" t="s">
        <v>77</v>
      </c>
      <c r="Y83" s="16" t="s">
        <v>78</v>
      </c>
      <c r="Z83" s="16" t="s">
        <v>79</v>
      </c>
      <c r="AA83" s="16" t="s">
        <v>80</v>
      </c>
      <c r="AB83" s="73"/>
      <c r="AC83" s="16" t="s">
        <v>69</v>
      </c>
      <c r="AD83" s="16" t="s">
        <v>70</v>
      </c>
      <c r="AE83" s="16" t="s">
        <v>71</v>
      </c>
      <c r="AF83" s="16" t="s">
        <v>72</v>
      </c>
      <c r="AG83" s="16" t="s">
        <v>73</v>
      </c>
      <c r="AH83" s="16" t="s">
        <v>74</v>
      </c>
      <c r="AI83" s="16" t="s">
        <v>75</v>
      </c>
      <c r="AJ83" s="16" t="s">
        <v>76</v>
      </c>
      <c r="AK83" s="16" t="s">
        <v>77</v>
      </c>
      <c r="AL83" s="16" t="s">
        <v>78</v>
      </c>
      <c r="AM83" s="16" t="s">
        <v>79</v>
      </c>
      <c r="AN83" s="16" t="s">
        <v>80</v>
      </c>
      <c r="AO83" s="73"/>
      <c r="AP83" s="16" t="s">
        <v>69</v>
      </c>
      <c r="AQ83" s="16" t="s">
        <v>70</v>
      </c>
      <c r="AR83" s="16" t="s">
        <v>71</v>
      </c>
      <c r="AS83" s="16" t="s">
        <v>72</v>
      </c>
      <c r="AT83" s="16" t="s">
        <v>73</v>
      </c>
      <c r="AU83" s="16" t="s">
        <v>74</v>
      </c>
      <c r="AV83" s="16" t="s">
        <v>75</v>
      </c>
      <c r="AW83" s="16" t="s">
        <v>76</v>
      </c>
      <c r="AX83" s="16" t="s">
        <v>77</v>
      </c>
      <c r="AY83" s="16" t="s">
        <v>78</v>
      </c>
      <c r="AZ83" s="16" t="s">
        <v>79</v>
      </c>
      <c r="BA83" s="16" t="s">
        <v>80</v>
      </c>
      <c r="BB83" s="73"/>
      <c r="BC83" s="16" t="s">
        <v>69</v>
      </c>
      <c r="BD83" s="16" t="s">
        <v>70</v>
      </c>
      <c r="BE83" s="16" t="s">
        <v>71</v>
      </c>
      <c r="BF83" s="16" t="s">
        <v>72</v>
      </c>
      <c r="BG83" s="16" t="s">
        <v>73</v>
      </c>
      <c r="BH83" s="16" t="s">
        <v>74</v>
      </c>
      <c r="BI83" s="16" t="s">
        <v>75</v>
      </c>
      <c r="BJ83" s="16" t="s">
        <v>76</v>
      </c>
      <c r="BK83" s="16" t="s">
        <v>77</v>
      </c>
      <c r="BL83" s="16" t="s">
        <v>78</v>
      </c>
      <c r="BM83" s="16" t="s">
        <v>79</v>
      </c>
      <c r="BN83" s="16" t="s">
        <v>80</v>
      </c>
      <c r="BO83" s="73"/>
      <c r="BP83" s="16" t="s">
        <v>69</v>
      </c>
      <c r="BQ83" s="16" t="s">
        <v>70</v>
      </c>
      <c r="BR83" s="16" t="s">
        <v>71</v>
      </c>
      <c r="BS83" s="16" t="s">
        <v>72</v>
      </c>
      <c r="BT83" s="16" t="s">
        <v>73</v>
      </c>
      <c r="BU83" s="16" t="s">
        <v>74</v>
      </c>
      <c r="BV83" s="16" t="s">
        <v>75</v>
      </c>
      <c r="BW83" s="16" t="s">
        <v>76</v>
      </c>
      <c r="BX83" s="16" t="s">
        <v>77</v>
      </c>
      <c r="BY83" s="16" t="s">
        <v>78</v>
      </c>
      <c r="BZ83" s="16" t="s">
        <v>79</v>
      </c>
      <c r="CA83" s="16" t="s">
        <v>80</v>
      </c>
      <c r="CB83" s="77"/>
      <c r="CC83" s="16" t="s">
        <v>69</v>
      </c>
      <c r="CD83" s="16" t="s">
        <v>70</v>
      </c>
      <c r="CE83" s="16" t="s">
        <v>71</v>
      </c>
      <c r="CF83" s="16" t="s">
        <v>72</v>
      </c>
      <c r="CG83" s="16" t="s">
        <v>73</v>
      </c>
      <c r="CH83" s="16" t="s">
        <v>74</v>
      </c>
      <c r="CI83" s="16" t="s">
        <v>75</v>
      </c>
      <c r="CJ83" s="16" t="s">
        <v>76</v>
      </c>
      <c r="CK83" s="16" t="s">
        <v>77</v>
      </c>
      <c r="CL83" s="16" t="s">
        <v>78</v>
      </c>
      <c r="CM83" s="16" t="s">
        <v>79</v>
      </c>
      <c r="CN83" s="16" t="s">
        <v>80</v>
      </c>
      <c r="CO83" s="77"/>
      <c r="CP83" s="16" t="s">
        <v>69</v>
      </c>
      <c r="CQ83" s="16" t="s">
        <v>70</v>
      </c>
      <c r="CR83" s="16" t="s">
        <v>71</v>
      </c>
      <c r="CS83" s="16" t="s">
        <v>72</v>
      </c>
      <c r="CT83" s="16" t="s">
        <v>73</v>
      </c>
      <c r="CU83" s="16" t="s">
        <v>74</v>
      </c>
      <c r="CV83" s="16" t="s">
        <v>75</v>
      </c>
      <c r="CW83" s="16" t="s">
        <v>76</v>
      </c>
      <c r="CX83" s="16" t="s">
        <v>77</v>
      </c>
      <c r="CY83" s="16" t="s">
        <v>78</v>
      </c>
      <c r="CZ83" s="16" t="s">
        <v>79</v>
      </c>
      <c r="DA83" s="16" t="s">
        <v>80</v>
      </c>
      <c r="DB83" s="77"/>
      <c r="DC83" s="16" t="s">
        <v>69</v>
      </c>
      <c r="DD83" s="16" t="s">
        <v>70</v>
      </c>
      <c r="DE83" s="16" t="s">
        <v>71</v>
      </c>
      <c r="DF83" s="16" t="s">
        <v>72</v>
      </c>
      <c r="DG83" s="16" t="s">
        <v>73</v>
      </c>
      <c r="DH83" s="16" t="s">
        <v>74</v>
      </c>
      <c r="DI83" s="16" t="s">
        <v>75</v>
      </c>
      <c r="DJ83" s="16" t="s">
        <v>76</v>
      </c>
      <c r="DK83" s="16" t="s">
        <v>77</v>
      </c>
      <c r="DL83" s="16" t="s">
        <v>78</v>
      </c>
      <c r="DM83" s="16" t="s">
        <v>79</v>
      </c>
      <c r="DN83" s="16" t="s">
        <v>80</v>
      </c>
      <c r="DO83" s="77"/>
      <c r="DP83" s="16" t="s">
        <v>69</v>
      </c>
      <c r="DQ83" s="16" t="s">
        <v>70</v>
      </c>
      <c r="DR83" s="16" t="s">
        <v>71</v>
      </c>
      <c r="DS83" s="16" t="s">
        <v>72</v>
      </c>
      <c r="DT83" s="16" t="s">
        <v>73</v>
      </c>
      <c r="DU83" s="16" t="s">
        <v>74</v>
      </c>
      <c r="DV83" s="16" t="s">
        <v>75</v>
      </c>
      <c r="DW83" s="16" t="s">
        <v>76</v>
      </c>
      <c r="DX83" s="16" t="s">
        <v>77</v>
      </c>
      <c r="DY83" s="16" t="s">
        <v>78</v>
      </c>
      <c r="DZ83" s="16" t="s">
        <v>79</v>
      </c>
      <c r="EA83" s="16" t="s">
        <v>80</v>
      </c>
      <c r="EB83" s="77"/>
      <c r="EC83" s="16" t="s">
        <v>69</v>
      </c>
      <c r="ED83" s="16" t="s">
        <v>70</v>
      </c>
      <c r="EE83" s="16" t="s">
        <v>71</v>
      </c>
      <c r="EF83" s="16" t="s">
        <v>72</v>
      </c>
      <c r="EG83" s="16" t="s">
        <v>73</v>
      </c>
      <c r="EH83" s="16" t="s">
        <v>74</v>
      </c>
      <c r="EI83" s="16" t="s">
        <v>75</v>
      </c>
      <c r="EJ83" s="16" t="s">
        <v>76</v>
      </c>
      <c r="EK83" s="16" t="s">
        <v>77</v>
      </c>
      <c r="EL83" s="16" t="s">
        <v>78</v>
      </c>
      <c r="EM83" s="16" t="s">
        <v>79</v>
      </c>
      <c r="EN83" s="16" t="s">
        <v>80</v>
      </c>
      <c r="EO83" s="77"/>
      <c r="EP83" s="16" t="s">
        <v>69</v>
      </c>
      <c r="EQ83" s="16" t="s">
        <v>70</v>
      </c>
      <c r="ER83" s="16" t="s">
        <v>71</v>
      </c>
      <c r="ES83" s="16" t="s">
        <v>72</v>
      </c>
      <c r="ET83" s="16" t="s">
        <v>73</v>
      </c>
      <c r="EU83" s="16" t="s">
        <v>74</v>
      </c>
      <c r="EV83" s="16" t="s">
        <v>75</v>
      </c>
      <c r="EW83" s="16" t="s">
        <v>76</v>
      </c>
      <c r="EX83" s="16" t="s">
        <v>77</v>
      </c>
      <c r="EY83" s="16" t="s">
        <v>78</v>
      </c>
      <c r="EZ83" s="16" t="s">
        <v>79</v>
      </c>
      <c r="FA83" s="16" t="s">
        <v>80</v>
      </c>
      <c r="FB83" s="77"/>
      <c r="FC83" s="16" t="s">
        <v>69</v>
      </c>
      <c r="FD83" s="16" t="s">
        <v>70</v>
      </c>
      <c r="FE83" s="16" t="s">
        <v>71</v>
      </c>
      <c r="FF83" s="16" t="s">
        <v>72</v>
      </c>
      <c r="FG83" s="16" t="s">
        <v>73</v>
      </c>
      <c r="FH83" s="16" t="s">
        <v>74</v>
      </c>
      <c r="FI83" s="16" t="s">
        <v>75</v>
      </c>
      <c r="FJ83" s="16" t="s">
        <v>76</v>
      </c>
      <c r="FK83" s="16" t="s">
        <v>77</v>
      </c>
      <c r="FL83" s="16" t="s">
        <v>78</v>
      </c>
      <c r="FM83" s="16" t="s">
        <v>79</v>
      </c>
      <c r="FN83" s="16" t="s">
        <v>80</v>
      </c>
      <c r="FO83" s="77"/>
    </row>
    <row r="84" spans="1:171" ht="15.95" customHeight="1">
      <c r="A84" s="37" t="s">
        <v>119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0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>
        <v>1175356.03</v>
      </c>
      <c r="FH84" s="18">
        <v>1121278.1600000001</v>
      </c>
      <c r="FI84" s="18">
        <v>1238990.9800000002</v>
      </c>
      <c r="FJ84" s="18">
        <v>1302579.8799999999</v>
      </c>
      <c r="FK84" s="18"/>
      <c r="FL84" s="18"/>
      <c r="FM84" s="18"/>
      <c r="FN84" s="18"/>
      <c r="FO84" s="18">
        <f>SUM(FC84:FN84)</f>
        <v>8821258.4400000013</v>
      </c>
    </row>
    <row r="85" spans="1:171" ht="15.95" customHeight="1">
      <c r="A85" s="37" t="s">
        <v>120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0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>
        <v>403710.01999999996</v>
      </c>
      <c r="FH85" s="18">
        <v>396112.96</v>
      </c>
      <c r="FI85" s="18">
        <v>448118.54000000004</v>
      </c>
      <c r="FJ85" s="18">
        <v>513248.9</v>
      </c>
      <c r="FK85" s="18"/>
      <c r="FL85" s="18"/>
      <c r="FM85" s="18"/>
      <c r="FN85" s="18"/>
      <c r="FO85" s="18">
        <f>SUM(FC85:FN85)</f>
        <v>2941638.3606777075</v>
      </c>
    </row>
    <row r="86" spans="1:171" s="46" customFormat="1" ht="15.95" customHeight="1">
      <c r="A86" s="45" t="s">
        <v>121</v>
      </c>
      <c r="B86" s="45"/>
      <c r="C86" s="20">
        <f>SUM(C84:C85)</f>
        <v>358244.50000000006</v>
      </c>
      <c r="D86" s="20">
        <f t="shared" ref="D86:L86" si="86">SUM(D84:D85)</f>
        <v>461433.3</v>
      </c>
      <c r="E86" s="20">
        <f t="shared" si="86"/>
        <v>462338.39999999997</v>
      </c>
      <c r="F86" s="20">
        <f t="shared" si="86"/>
        <v>452909.6</v>
      </c>
      <c r="G86" s="20">
        <f t="shared" si="86"/>
        <v>441959.3</v>
      </c>
      <c r="H86" s="20">
        <f t="shared" si="86"/>
        <v>406401.4</v>
      </c>
      <c r="I86" s="20">
        <f t="shared" si="86"/>
        <v>444329.39999999997</v>
      </c>
      <c r="J86" s="20">
        <f t="shared" si="86"/>
        <v>491544.69999999995</v>
      </c>
      <c r="K86" s="20">
        <f t="shared" si="86"/>
        <v>529857.6</v>
      </c>
      <c r="L86" s="20">
        <f t="shared" si="86"/>
        <v>500810.5</v>
      </c>
      <c r="M86" s="20">
        <f t="shared" ref="M86:AR86" si="87">SUM(M84:M85)</f>
        <v>487446.10000000003</v>
      </c>
      <c r="N86" s="20">
        <f t="shared" si="87"/>
        <v>504365.1</v>
      </c>
      <c r="O86" s="20">
        <f t="shared" si="87"/>
        <v>5541639.9000000004</v>
      </c>
      <c r="P86" s="20">
        <f t="shared" si="87"/>
        <v>513206.00000000006</v>
      </c>
      <c r="Q86" s="20">
        <f t="shared" si="87"/>
        <v>514794.4</v>
      </c>
      <c r="R86" s="20">
        <f t="shared" si="87"/>
        <v>505419.4</v>
      </c>
      <c r="S86" s="20">
        <f t="shared" si="87"/>
        <v>523560.19999999995</v>
      </c>
      <c r="T86" s="20">
        <f t="shared" si="87"/>
        <v>595933.39999999991</v>
      </c>
      <c r="U86" s="20">
        <f t="shared" si="87"/>
        <v>584121</v>
      </c>
      <c r="V86" s="20">
        <f t="shared" si="87"/>
        <v>657306.80000000005</v>
      </c>
      <c r="W86" s="20">
        <f t="shared" si="87"/>
        <v>707333.70000000007</v>
      </c>
      <c r="X86" s="20">
        <f t="shared" si="87"/>
        <v>660391.69999999995</v>
      </c>
      <c r="Y86" s="20">
        <f t="shared" si="87"/>
        <v>715843.5</v>
      </c>
      <c r="Z86" s="20">
        <f t="shared" si="87"/>
        <v>661228.69999999995</v>
      </c>
      <c r="AA86" s="20">
        <f t="shared" si="87"/>
        <v>641881.4</v>
      </c>
      <c r="AB86" s="20">
        <f t="shared" si="87"/>
        <v>7281020.2000000002</v>
      </c>
      <c r="AC86" s="20">
        <f t="shared" si="87"/>
        <v>694532.29856835888</v>
      </c>
      <c r="AD86" s="20">
        <f t="shared" si="87"/>
        <v>664342.55590124475</v>
      </c>
      <c r="AE86" s="20">
        <f t="shared" si="87"/>
        <v>699830.1221107489</v>
      </c>
      <c r="AF86" s="20">
        <f t="shared" si="87"/>
        <v>652331.28637026111</v>
      </c>
      <c r="AG86" s="20">
        <f t="shared" si="87"/>
        <v>685563.70533289399</v>
      </c>
      <c r="AH86" s="20">
        <f t="shared" si="87"/>
        <v>663402.11059378833</v>
      </c>
      <c r="AI86" s="20">
        <f t="shared" si="87"/>
        <v>725339.50427474978</v>
      </c>
      <c r="AJ86" s="20">
        <f t="shared" si="87"/>
        <v>754633.17988184502</v>
      </c>
      <c r="AK86" s="20">
        <f t="shared" si="87"/>
        <v>728539.69394981978</v>
      </c>
      <c r="AL86" s="20">
        <f t="shared" si="87"/>
        <v>772242.33571274951</v>
      </c>
      <c r="AM86" s="20">
        <f t="shared" si="87"/>
        <v>696167.15663081</v>
      </c>
      <c r="AN86" s="20">
        <f t="shared" si="87"/>
        <v>684367.61544034909</v>
      </c>
      <c r="AO86" s="20">
        <f t="shared" si="87"/>
        <v>8421291.5647676196</v>
      </c>
      <c r="AP86" s="20">
        <f t="shared" si="87"/>
        <v>739864.63119307358</v>
      </c>
      <c r="AQ86" s="20">
        <f t="shared" si="87"/>
        <v>709333.70245788759</v>
      </c>
      <c r="AR86" s="20">
        <f t="shared" si="87"/>
        <v>757312.10586468061</v>
      </c>
      <c r="AS86" s="20">
        <f t="shared" ref="AS86:BM86" si="88">SUM(AS84:AS85)</f>
        <v>740377.40995074587</v>
      </c>
      <c r="AT86" s="20">
        <f t="shared" si="88"/>
        <v>783266.95656428719</v>
      </c>
      <c r="AU86" s="20">
        <f t="shared" si="88"/>
        <v>753778.89298306999</v>
      </c>
      <c r="AV86" s="20">
        <f t="shared" si="88"/>
        <v>840930.71935779857</v>
      </c>
      <c r="AW86" s="20">
        <f t="shared" si="88"/>
        <v>918404.68372261908</v>
      </c>
      <c r="AX86" s="20">
        <f t="shared" si="88"/>
        <v>888555.79499803868</v>
      </c>
      <c r="AY86" s="20">
        <f t="shared" si="88"/>
        <v>920797.82646086812</v>
      </c>
      <c r="AZ86" s="20">
        <f t="shared" si="88"/>
        <v>878334.58379624947</v>
      </c>
      <c r="BA86" s="20">
        <f t="shared" si="88"/>
        <v>890995.95842891571</v>
      </c>
      <c r="BB86" s="20">
        <f t="shared" si="88"/>
        <v>9821953.2657782361</v>
      </c>
      <c r="BC86" s="20">
        <f t="shared" si="88"/>
        <v>858714.6138928883</v>
      </c>
      <c r="BD86" s="20">
        <f t="shared" si="88"/>
        <v>876942.73118322017</v>
      </c>
      <c r="BE86" s="20">
        <f t="shared" si="88"/>
        <v>816205.40037288098</v>
      </c>
      <c r="BF86" s="20">
        <f t="shared" si="88"/>
        <v>835117.9329951175</v>
      </c>
      <c r="BG86" s="20">
        <f t="shared" si="88"/>
        <v>949855.63625354599</v>
      </c>
      <c r="BH86" s="20">
        <f t="shared" si="88"/>
        <v>897770.82268653717</v>
      </c>
      <c r="BI86" s="20">
        <f t="shared" si="88"/>
        <v>1011531.7482354385</v>
      </c>
      <c r="BJ86" s="20">
        <f t="shared" si="88"/>
        <v>1102003.9770500362</v>
      </c>
      <c r="BK86" s="20">
        <f t="shared" si="88"/>
        <v>1043428.7209420212</v>
      </c>
      <c r="BL86" s="20">
        <f t="shared" si="88"/>
        <v>1101560.7633676447</v>
      </c>
      <c r="BM86" s="20">
        <f t="shared" si="88"/>
        <v>1018485.1693499513</v>
      </c>
      <c r="BN86" s="20">
        <f t="shared" ref="BN86:BY86" si="89">SUM(BN84:BN85)</f>
        <v>968877.82392092014</v>
      </c>
      <c r="BO86" s="20">
        <f t="shared" si="89"/>
        <v>11480495.340250202</v>
      </c>
      <c r="BP86" s="20">
        <f t="shared" si="89"/>
        <v>1004632.9347193572</v>
      </c>
      <c r="BQ86" s="20">
        <f t="shared" si="89"/>
        <v>1036253.982</v>
      </c>
      <c r="BR86" s="20">
        <f t="shared" si="89"/>
        <v>1052396.7820000001</v>
      </c>
      <c r="BS86" s="20">
        <f t="shared" si="89"/>
        <v>1047598.7719999999</v>
      </c>
      <c r="BT86" s="20">
        <f t="shared" si="89"/>
        <v>1167382.1591722665</v>
      </c>
      <c r="BU86" s="20">
        <f t="shared" si="89"/>
        <v>1132772.1620989922</v>
      </c>
      <c r="BV86" s="20">
        <f t="shared" si="89"/>
        <v>1157433.3561640342</v>
      </c>
      <c r="BW86" s="20">
        <f t="shared" si="89"/>
        <v>1265904.4398757592</v>
      </c>
      <c r="BX86" s="20">
        <f t="shared" si="89"/>
        <v>1136381.7965279224</v>
      </c>
      <c r="BY86" s="20">
        <f t="shared" si="89"/>
        <v>1204418.1627902763</v>
      </c>
      <c r="BZ86" s="20">
        <f t="shared" ref="BZ86:CL86" si="90">SUM(BZ84:BZ85)</f>
        <v>1140634.8531284642</v>
      </c>
      <c r="CA86" s="20">
        <f t="shared" si="90"/>
        <v>1164242.2379999999</v>
      </c>
      <c r="CB86" s="20">
        <f t="shared" si="90"/>
        <v>13510051.638477072</v>
      </c>
      <c r="CC86" s="20">
        <f t="shared" si="90"/>
        <v>1065131.7343059294</v>
      </c>
      <c r="CD86" s="20">
        <f t="shared" si="90"/>
        <v>1036253.982</v>
      </c>
      <c r="CE86" s="20">
        <f t="shared" si="90"/>
        <v>1044747.405</v>
      </c>
      <c r="CF86" s="20">
        <f t="shared" si="90"/>
        <v>1039235.0560000002</v>
      </c>
      <c r="CG86" s="20">
        <f t="shared" si="90"/>
        <v>1142782.6069999998</v>
      </c>
      <c r="CH86" s="20">
        <f t="shared" si="90"/>
        <v>1112073.3445796319</v>
      </c>
      <c r="CI86" s="20">
        <f t="shared" si="90"/>
        <v>1260696.574</v>
      </c>
      <c r="CJ86" s="20">
        <f t="shared" si="90"/>
        <v>1346545.4257701621</v>
      </c>
      <c r="CK86" s="20">
        <f t="shared" si="90"/>
        <v>1299663.6948823838</v>
      </c>
      <c r="CL86" s="20">
        <f t="shared" si="90"/>
        <v>1321854.4569390728</v>
      </c>
      <c r="CM86" s="20">
        <f t="shared" ref="CM86:CY86" si="91">SUM(CM84:CM85)</f>
        <v>1216959.0439891778</v>
      </c>
      <c r="CN86" s="20">
        <f t="shared" si="91"/>
        <v>1644189.5281996969</v>
      </c>
      <c r="CO86" s="20">
        <f t="shared" si="91"/>
        <v>14530132.852666056</v>
      </c>
      <c r="CP86" s="20">
        <f t="shared" si="91"/>
        <v>1302612.4875863655</v>
      </c>
      <c r="CQ86" s="20">
        <f t="shared" si="91"/>
        <v>1226710.550870755</v>
      </c>
      <c r="CR86" s="20">
        <f t="shared" si="91"/>
        <v>1264224</v>
      </c>
      <c r="CS86" s="20">
        <f t="shared" si="91"/>
        <v>1261953.5482254734</v>
      </c>
      <c r="CT86" s="20">
        <f t="shared" si="91"/>
        <v>1388917.7260554684</v>
      </c>
      <c r="CU86" s="20">
        <f t="shared" si="91"/>
        <v>1360302.0851714308</v>
      </c>
      <c r="CV86" s="20">
        <f t="shared" si="91"/>
        <v>1472081.4525966404</v>
      </c>
      <c r="CW86" s="20">
        <f t="shared" si="91"/>
        <v>1605032.3326450763</v>
      </c>
      <c r="CX86" s="20">
        <f t="shared" si="91"/>
        <v>1390101.6445586202</v>
      </c>
      <c r="CY86" s="20">
        <f t="shared" si="91"/>
        <v>1396339.9775517716</v>
      </c>
      <c r="CZ86" s="20">
        <f t="shared" ref="CZ86:DL86" si="92">SUM(CZ84:CZ85)</f>
        <v>1386830.6941873664</v>
      </c>
      <c r="DA86" s="20">
        <f t="shared" si="92"/>
        <v>1279451.9218563184</v>
      </c>
      <c r="DB86" s="20">
        <f t="shared" si="92"/>
        <v>16334558.421305286</v>
      </c>
      <c r="DC86" s="20">
        <f t="shared" si="92"/>
        <v>1271451.5619737818</v>
      </c>
      <c r="DD86" s="20">
        <f t="shared" si="92"/>
        <v>1196301.1619999998</v>
      </c>
      <c r="DE86" s="20">
        <f t="shared" si="92"/>
        <v>1291604.9144594001</v>
      </c>
      <c r="DF86" s="20">
        <f t="shared" si="92"/>
        <v>1362734.9500210404</v>
      </c>
      <c r="DG86" s="20">
        <f t="shared" si="92"/>
        <v>1517641.8994856123</v>
      </c>
      <c r="DH86" s="20">
        <f t="shared" si="92"/>
        <v>1400519.2429999146</v>
      </c>
      <c r="DI86" s="20">
        <f t="shared" si="92"/>
        <v>1524368.8777291803</v>
      </c>
      <c r="DJ86" s="20">
        <f t="shared" si="92"/>
        <v>1694662.2693752435</v>
      </c>
      <c r="DK86" s="20">
        <f t="shared" si="92"/>
        <v>1706297.2107857901</v>
      </c>
      <c r="DL86" s="20">
        <f t="shared" si="92"/>
        <v>1552733.4094256477</v>
      </c>
      <c r="DM86" s="20">
        <f>SUM(DM84:DM85)</f>
        <v>1497477.9778695202</v>
      </c>
      <c r="DN86" s="20">
        <f>SUM(DN84:DN85)</f>
        <v>1476731.960963656</v>
      </c>
      <c r="DO86" s="20">
        <f>SUM(DO84:DO85)</f>
        <v>17492525.437088788</v>
      </c>
      <c r="DP86" s="20">
        <f>+DP84+DP85</f>
        <v>1561519.7989064704</v>
      </c>
      <c r="DQ86" s="20">
        <f>+DQ84+DQ85</f>
        <v>1443018.4239969926</v>
      </c>
      <c r="DR86" s="20">
        <f>+DR84+DR85</f>
        <v>872383.41792632779</v>
      </c>
      <c r="DS86" s="20">
        <f>+DS84+DS85</f>
        <v>54046.413943100866</v>
      </c>
      <c r="DT86" s="20">
        <f t="shared" ref="DT86:EA86" si="93">+DT84+DT85</f>
        <v>66580.893036115245</v>
      </c>
      <c r="DU86" s="20">
        <f t="shared" si="93"/>
        <v>49018.872151521238</v>
      </c>
      <c r="DV86" s="20">
        <f t="shared" si="93"/>
        <v>108330.5725905454</v>
      </c>
      <c r="DW86" s="20">
        <f t="shared" si="93"/>
        <v>152509.9271270684</v>
      </c>
      <c r="DX86" s="20">
        <f t="shared" si="93"/>
        <v>217519.34825410857</v>
      </c>
      <c r="DY86" s="20">
        <f t="shared" si="93"/>
        <v>489490.84267339425</v>
      </c>
      <c r="DZ86" s="20">
        <f t="shared" si="93"/>
        <v>662613.54850419005</v>
      </c>
      <c r="EA86" s="20">
        <f t="shared" si="93"/>
        <v>806246.30247493519</v>
      </c>
      <c r="EB86" s="20">
        <f>SUM(DP86:EA86)</f>
        <v>6483278.3615847705</v>
      </c>
      <c r="EC86" s="20">
        <f t="shared" ref="EC86:EN86" si="94">+EC84+EC85</f>
        <v>765419.54950613284</v>
      </c>
      <c r="ED86" s="20">
        <f t="shared" si="94"/>
        <v>412403.44435452437</v>
      </c>
      <c r="EE86" s="20">
        <f t="shared" si="94"/>
        <v>580892.16305856104</v>
      </c>
      <c r="EF86" s="20">
        <f t="shared" si="94"/>
        <v>588445.79799999995</v>
      </c>
      <c r="EG86" s="20">
        <f t="shared" si="94"/>
        <v>738832.40905246744</v>
      </c>
      <c r="EH86" s="20">
        <f t="shared" si="94"/>
        <v>668804.85637142416</v>
      </c>
      <c r="EI86" s="20">
        <f t="shared" si="94"/>
        <v>842690.08659881109</v>
      </c>
      <c r="EJ86" s="20">
        <f t="shared" si="94"/>
        <v>985492.834333473</v>
      </c>
      <c r="EK86" s="20">
        <f t="shared" si="94"/>
        <v>956045.88084116904</v>
      </c>
      <c r="EL86" s="20">
        <f t="shared" si="94"/>
        <v>1066605.6576613393</v>
      </c>
      <c r="EM86" s="20">
        <f t="shared" si="94"/>
        <v>1088224.3448161592</v>
      </c>
      <c r="EN86" s="20">
        <f t="shared" si="94"/>
        <v>1151440.1941499736</v>
      </c>
      <c r="EO86" s="20">
        <f>SUM(EC86:EN86)</f>
        <v>9845297.2187440339</v>
      </c>
      <c r="EP86" s="20">
        <f t="shared" ref="EP86:FA86" si="95">+EP84+EP85</f>
        <v>1119574.7518073523</v>
      </c>
      <c r="EQ86" s="20">
        <f t="shared" si="95"/>
        <v>1163372.6756376296</v>
      </c>
      <c r="ER86" s="20">
        <f t="shared" si="95"/>
        <v>1154387</v>
      </c>
      <c r="ES86" s="20">
        <f t="shared" si="95"/>
        <v>1200086.1926374577</v>
      </c>
      <c r="ET86" s="20">
        <f t="shared" si="95"/>
        <v>1286432.2766791289</v>
      </c>
      <c r="EU86" s="20">
        <f t="shared" si="95"/>
        <v>1299716.0660486638</v>
      </c>
      <c r="EV86" s="20">
        <f t="shared" si="95"/>
        <v>1549844.1006608023</v>
      </c>
      <c r="EW86" s="20">
        <f t="shared" si="95"/>
        <v>1677887.5144866568</v>
      </c>
      <c r="EX86" s="20">
        <f t="shared" si="95"/>
        <v>1657504.3342758149</v>
      </c>
      <c r="EY86" s="20">
        <f t="shared" si="95"/>
        <v>1625869.9672606243</v>
      </c>
      <c r="EZ86" s="20">
        <f t="shared" si="95"/>
        <v>1589422.1799523253</v>
      </c>
      <c r="FA86" s="20">
        <f t="shared" si="95"/>
        <v>1448426.1869943577</v>
      </c>
      <c r="FB86" s="20">
        <f>SUM(EP86:FA86)</f>
        <v>16772523.246440813</v>
      </c>
      <c r="FC86" s="20">
        <f t="shared" ref="FC86:FN86" si="96">+FC84+FC85</f>
        <v>1236373.6417617933</v>
      </c>
      <c r="FD86" s="20">
        <f t="shared" si="96"/>
        <v>1233230.806019932</v>
      </c>
      <c r="FE86" s="20">
        <f t="shared" si="96"/>
        <v>1315998.7037370084</v>
      </c>
      <c r="FF86" s="20">
        <f t="shared" si="96"/>
        <v>1377898.1791589749</v>
      </c>
      <c r="FG86" s="20">
        <f t="shared" si="96"/>
        <v>1579066.05</v>
      </c>
      <c r="FH86" s="20">
        <f t="shared" si="96"/>
        <v>1517391.12</v>
      </c>
      <c r="FI86" s="20">
        <f t="shared" si="96"/>
        <v>1687109.5200000003</v>
      </c>
      <c r="FJ86" s="20">
        <f t="shared" si="96"/>
        <v>1815828.7799999998</v>
      </c>
      <c r="FK86" s="20">
        <f t="shared" si="96"/>
        <v>0</v>
      </c>
      <c r="FL86" s="20">
        <f t="shared" si="96"/>
        <v>0</v>
      </c>
      <c r="FM86" s="20">
        <f t="shared" si="96"/>
        <v>0</v>
      </c>
      <c r="FN86" s="20">
        <f t="shared" si="96"/>
        <v>0</v>
      </c>
      <c r="FO86" s="20">
        <f>SUM(FC86:FN86)</f>
        <v>11762896.800677707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51"/>
  <sheetViews>
    <sheetView showGridLines="0" zoomScale="85" zoomScaleNormal="85" workbookViewId="0">
      <pane xSplit="1" topLeftCell="JS1" activePane="topRight" state="frozen"/>
      <selection pane="topRight" activeCell="JT17" sqref="JT17:JT18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87" ht="15">
      <c r="A1" s="10" t="s">
        <v>0</v>
      </c>
    </row>
    <row r="2" spans="1:287" ht="15">
      <c r="A2" s="13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 ht="15">
      <c r="A5" s="15" t="s">
        <v>44</v>
      </c>
    </row>
    <row r="6" spans="1:287" ht="3" customHeight="1"/>
    <row r="7" spans="1:287" ht="15" customHeight="1">
      <c r="A7" s="75" t="s">
        <v>45</v>
      </c>
      <c r="B7" s="74">
        <v>2002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47</v>
      </c>
      <c r="O7" s="74">
        <v>2003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48</v>
      </c>
      <c r="AB7" s="74">
        <v>2004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49</v>
      </c>
      <c r="AO7" s="74">
        <v>2005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50</v>
      </c>
      <c r="BB7" s="74">
        <v>2006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51</v>
      </c>
      <c r="BO7" s="74">
        <v>2007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52</v>
      </c>
      <c r="CB7" s="74">
        <v>2008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53</v>
      </c>
      <c r="CO7" s="74">
        <v>2009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54</v>
      </c>
      <c r="DB7" s="74">
        <v>2010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55</v>
      </c>
      <c r="DO7" s="74">
        <v>2011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56</v>
      </c>
      <c r="EB7" s="74">
        <v>2012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57</v>
      </c>
      <c r="EO7" s="74">
        <v>2013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58</v>
      </c>
      <c r="FB7" s="74">
        <v>2014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59</v>
      </c>
      <c r="FO7" s="74">
        <v>2015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60</v>
      </c>
      <c r="GB7" s="74">
        <v>2016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61</v>
      </c>
      <c r="GO7" s="74">
        <v>2017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2" t="s">
        <v>62</v>
      </c>
      <c r="HB7" s="80">
        <v>2018</v>
      </c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2"/>
      <c r="HN7" s="72" t="s">
        <v>63</v>
      </c>
      <c r="HO7" s="74">
        <v>2019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2" t="s">
        <v>64</v>
      </c>
      <c r="IB7" s="74">
        <v>2020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2" t="s">
        <v>65</v>
      </c>
      <c r="IO7" s="83">
        <v>2021</v>
      </c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5"/>
      <c r="JA7" s="72" t="s">
        <v>134</v>
      </c>
      <c r="JB7" s="74">
        <v>2022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2" t="s">
        <v>67</v>
      </c>
      <c r="JO7" s="74">
        <v>2023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2" t="s">
        <v>68</v>
      </c>
    </row>
    <row r="8" spans="1:287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3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3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3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3"/>
      <c r="IO8" s="56" t="s">
        <v>69</v>
      </c>
      <c r="IP8" s="56" t="s">
        <v>70</v>
      </c>
      <c r="IQ8" s="56" t="s">
        <v>71</v>
      </c>
      <c r="IR8" s="56" t="s">
        <v>72</v>
      </c>
      <c r="IS8" s="56" t="s">
        <v>73</v>
      </c>
      <c r="IT8" s="56" t="s">
        <v>74</v>
      </c>
      <c r="IU8" s="56" t="s">
        <v>75</v>
      </c>
      <c r="IV8" s="56" t="s">
        <v>76</v>
      </c>
      <c r="IW8" s="56" t="s">
        <v>77</v>
      </c>
      <c r="IX8" s="56" t="s">
        <v>78</v>
      </c>
      <c r="IY8" s="56" t="s">
        <v>79</v>
      </c>
      <c r="IZ8" s="56" t="s">
        <v>80</v>
      </c>
      <c r="JA8" s="73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77</v>
      </c>
      <c r="JK8" s="16" t="s">
        <v>78</v>
      </c>
      <c r="JL8" s="16" t="s">
        <v>79</v>
      </c>
      <c r="JM8" s="16" t="s">
        <v>80</v>
      </c>
      <c r="JN8" s="73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77</v>
      </c>
      <c r="JX8" s="16" t="s">
        <v>78</v>
      </c>
      <c r="JY8" s="16" t="s">
        <v>79</v>
      </c>
      <c r="JZ8" s="16" t="s">
        <v>80</v>
      </c>
      <c r="KA8" s="73"/>
    </row>
    <row r="9" spans="1:287">
      <c r="A9" s="17" t="s">
        <v>83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225702</v>
      </c>
      <c r="JP9" s="18">
        <v>185815</v>
      </c>
      <c r="JQ9" s="18">
        <v>221314</v>
      </c>
      <c r="JR9" s="18">
        <v>268208</v>
      </c>
      <c r="JS9" s="18">
        <v>296239</v>
      </c>
      <c r="JT9" s="18">
        <v>302303</v>
      </c>
      <c r="JU9" s="18">
        <v>369733</v>
      </c>
      <c r="JV9" s="18">
        <v>378574</v>
      </c>
      <c r="JW9" s="18"/>
      <c r="JX9" s="18"/>
      <c r="JY9" s="18"/>
      <c r="JZ9" s="18"/>
      <c r="KA9" s="18">
        <f>SUM(JO9:JZ9)</f>
        <v>2247888</v>
      </c>
    </row>
    <row r="10" spans="1:287">
      <c r="A10" s="17" t="s">
        <v>84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>
        <v>21</v>
      </c>
      <c r="JT10" s="18">
        <v>4</v>
      </c>
      <c r="JU10" s="18">
        <v>22</v>
      </c>
      <c r="JV10" s="18">
        <v>32</v>
      </c>
      <c r="JW10" s="18"/>
      <c r="JX10" s="18"/>
      <c r="JY10" s="18"/>
      <c r="JZ10" s="18"/>
      <c r="KA10" s="18">
        <f>SUM(JO10:JZ10)</f>
        <v>1745</v>
      </c>
    </row>
    <row r="11" spans="1:287" ht="15">
      <c r="A11" s="19" t="s">
        <v>86</v>
      </c>
      <c r="B11" s="20">
        <f>SUM(B9:B10)</f>
        <v>199871</v>
      </c>
      <c r="C11" s="20">
        <f t="shared" ref="C11:BN11" si="0">SUM(C9:C10)</f>
        <v>182336</v>
      </c>
      <c r="D11" s="20">
        <f t="shared" si="0"/>
        <v>207270</v>
      </c>
      <c r="E11" s="20">
        <f t="shared" si="0"/>
        <v>194559</v>
      </c>
      <c r="F11" s="20">
        <f t="shared" si="0"/>
        <v>209878</v>
      </c>
      <c r="G11" s="20">
        <f t="shared" si="0"/>
        <v>197129</v>
      </c>
      <c r="H11" s="20">
        <f t="shared" si="0"/>
        <v>236713</v>
      </c>
      <c r="I11" s="20">
        <f t="shared" si="0"/>
        <v>263882</v>
      </c>
      <c r="J11" s="20">
        <f t="shared" si="0"/>
        <v>207525</v>
      </c>
      <c r="K11" s="20">
        <f t="shared" si="0"/>
        <v>224748</v>
      </c>
      <c r="L11" s="20">
        <f t="shared" si="0"/>
        <v>203693</v>
      </c>
      <c r="M11" s="20">
        <f t="shared" si="0"/>
        <v>194173</v>
      </c>
      <c r="N11" s="20">
        <f t="shared" si="0"/>
        <v>2521777</v>
      </c>
      <c r="O11" s="20">
        <f t="shared" si="0"/>
        <v>181900</v>
      </c>
      <c r="P11" s="20">
        <f t="shared" si="0"/>
        <v>172378</v>
      </c>
      <c r="Q11" s="20">
        <f t="shared" si="0"/>
        <v>202692</v>
      </c>
      <c r="R11" s="20">
        <f t="shared" si="0"/>
        <v>197487</v>
      </c>
      <c r="S11" s="20">
        <f t="shared" si="0"/>
        <v>221797</v>
      </c>
      <c r="T11" s="20">
        <f t="shared" si="0"/>
        <v>205862</v>
      </c>
      <c r="U11" s="20">
        <f t="shared" si="0"/>
        <v>252128</v>
      </c>
      <c r="V11" s="20">
        <f t="shared" si="0"/>
        <v>271385</v>
      </c>
      <c r="W11" s="20">
        <f t="shared" si="0"/>
        <v>227005</v>
      </c>
      <c r="X11" s="20">
        <f t="shared" si="0"/>
        <v>244980</v>
      </c>
      <c r="Y11" s="20">
        <f t="shared" si="0"/>
        <v>227608</v>
      </c>
      <c r="Z11" s="20">
        <f t="shared" si="0"/>
        <v>216979</v>
      </c>
      <c r="AA11" s="20">
        <f t="shared" si="0"/>
        <v>2622201</v>
      </c>
      <c r="AB11" s="20">
        <f t="shared" si="0"/>
        <v>210625</v>
      </c>
      <c r="AC11" s="20">
        <f t="shared" si="0"/>
        <v>219729</v>
      </c>
      <c r="AD11" s="20">
        <f t="shared" si="0"/>
        <v>232688</v>
      </c>
      <c r="AE11" s="20">
        <f t="shared" si="0"/>
        <v>235667</v>
      </c>
      <c r="AF11" s="20">
        <f t="shared" si="0"/>
        <v>238930</v>
      </c>
      <c r="AG11" s="20">
        <f t="shared" si="0"/>
        <v>230108</v>
      </c>
      <c r="AH11" s="20">
        <f t="shared" si="0"/>
        <v>233466</v>
      </c>
      <c r="AI11" s="20">
        <f t="shared" si="0"/>
        <v>294863</v>
      </c>
      <c r="AJ11" s="20">
        <f t="shared" si="0"/>
        <v>246726</v>
      </c>
      <c r="AK11" s="20">
        <f t="shared" si="0"/>
        <v>256793</v>
      </c>
      <c r="AL11" s="20">
        <f t="shared" si="0"/>
        <v>224687</v>
      </c>
      <c r="AM11" s="20">
        <f t="shared" si="0"/>
        <v>219043</v>
      </c>
      <c r="AN11" s="20">
        <f t="shared" si="0"/>
        <v>2843325</v>
      </c>
      <c r="AO11" s="20">
        <f t="shared" si="0"/>
        <v>231237</v>
      </c>
      <c r="AP11" s="20">
        <f t="shared" si="0"/>
        <v>218172</v>
      </c>
      <c r="AQ11" s="20">
        <f t="shared" si="0"/>
        <v>263042</v>
      </c>
      <c r="AR11" s="20">
        <f t="shared" si="0"/>
        <v>232974</v>
      </c>
      <c r="AS11" s="20">
        <f t="shared" si="0"/>
        <v>253917</v>
      </c>
      <c r="AT11" s="20">
        <f t="shared" si="0"/>
        <v>254742</v>
      </c>
      <c r="AU11" s="20">
        <f t="shared" si="0"/>
        <v>312977</v>
      </c>
      <c r="AV11" s="20">
        <f t="shared" si="0"/>
        <v>327444</v>
      </c>
      <c r="AW11" s="20">
        <f t="shared" si="0"/>
        <v>270699</v>
      </c>
      <c r="AX11" s="20">
        <f t="shared" si="0"/>
        <v>277190</v>
      </c>
      <c r="AY11" s="20">
        <f t="shared" si="0"/>
        <v>252384.4</v>
      </c>
      <c r="AZ11" s="20">
        <f t="shared" si="0"/>
        <v>228034</v>
      </c>
      <c r="BA11" s="20">
        <f t="shared" si="0"/>
        <v>3122812.4</v>
      </c>
      <c r="BB11" s="20">
        <f t="shared" si="0"/>
        <v>233419</v>
      </c>
      <c r="BC11" s="20">
        <f t="shared" si="0"/>
        <v>220396</v>
      </c>
      <c r="BD11" s="20">
        <f t="shared" si="0"/>
        <v>250090</v>
      </c>
      <c r="BE11" s="20">
        <f t="shared" si="0"/>
        <v>255956</v>
      </c>
      <c r="BF11" s="20">
        <f t="shared" si="0"/>
        <v>251101</v>
      </c>
      <c r="BG11" s="20">
        <f t="shared" si="0"/>
        <v>259944</v>
      </c>
      <c r="BH11" s="20">
        <f t="shared" si="0"/>
        <v>322697</v>
      </c>
      <c r="BI11" s="20">
        <f t="shared" si="0"/>
        <v>347514</v>
      </c>
      <c r="BJ11" s="20">
        <f t="shared" si="0"/>
        <v>296132</v>
      </c>
      <c r="BK11" s="20">
        <f t="shared" si="0"/>
        <v>337537</v>
      </c>
      <c r="BL11" s="20">
        <f t="shared" si="0"/>
        <v>293808</v>
      </c>
      <c r="BM11" s="20">
        <f t="shared" si="0"/>
        <v>215108</v>
      </c>
      <c r="BN11" s="20">
        <f t="shared" si="0"/>
        <v>3283702</v>
      </c>
      <c r="BO11" s="20">
        <f t="shared" ref="BO11:DZ11" si="1">SUM(BO9:BO10)</f>
        <v>198053</v>
      </c>
      <c r="BP11" s="20">
        <f t="shared" si="1"/>
        <v>188555</v>
      </c>
      <c r="BQ11" s="20">
        <f t="shared" si="1"/>
        <v>215758</v>
      </c>
      <c r="BR11" s="20">
        <f t="shared" si="1"/>
        <v>227633</v>
      </c>
      <c r="BS11" s="20">
        <f t="shared" si="1"/>
        <v>239106</v>
      </c>
      <c r="BT11" s="20">
        <f t="shared" si="1"/>
        <v>232170</v>
      </c>
      <c r="BU11" s="20">
        <f t="shared" si="1"/>
        <v>283088</v>
      </c>
      <c r="BV11" s="20">
        <f t="shared" si="1"/>
        <v>296094</v>
      </c>
      <c r="BW11" s="20">
        <f t="shared" si="1"/>
        <v>258958</v>
      </c>
      <c r="BX11" s="20">
        <f t="shared" si="1"/>
        <v>277734</v>
      </c>
      <c r="BY11" s="20">
        <f t="shared" si="1"/>
        <v>252273</v>
      </c>
      <c r="BZ11" s="20">
        <f t="shared" si="1"/>
        <v>226489</v>
      </c>
      <c r="CA11" s="20">
        <f t="shared" si="1"/>
        <v>2895911</v>
      </c>
      <c r="CB11" s="20">
        <f t="shared" si="1"/>
        <v>234375</v>
      </c>
      <c r="CC11" s="20">
        <f t="shared" si="1"/>
        <v>227620</v>
      </c>
      <c r="CD11" s="20">
        <f t="shared" si="1"/>
        <v>244638</v>
      </c>
      <c r="CE11" s="20">
        <f t="shared" si="1"/>
        <v>229389</v>
      </c>
      <c r="CF11" s="20">
        <f t="shared" si="1"/>
        <v>250802</v>
      </c>
      <c r="CG11" s="20">
        <f t="shared" si="1"/>
        <v>239025</v>
      </c>
      <c r="CH11" s="20">
        <f t="shared" si="1"/>
        <v>280324.59999999998</v>
      </c>
      <c r="CI11" s="20">
        <f t="shared" si="1"/>
        <v>299404</v>
      </c>
      <c r="CJ11" s="20">
        <f t="shared" si="1"/>
        <v>256014</v>
      </c>
      <c r="CK11" s="20">
        <f t="shared" si="1"/>
        <v>278710</v>
      </c>
      <c r="CL11" s="20">
        <f t="shared" si="1"/>
        <v>212620</v>
      </c>
      <c r="CM11" s="20">
        <f t="shared" si="1"/>
        <v>195111</v>
      </c>
      <c r="CN11" s="20">
        <f t="shared" si="1"/>
        <v>2948032.6</v>
      </c>
      <c r="CO11" s="20">
        <f t="shared" si="1"/>
        <v>204965</v>
      </c>
      <c r="CP11" s="20">
        <f t="shared" si="1"/>
        <v>179021</v>
      </c>
      <c r="CQ11" s="20">
        <f t="shared" si="1"/>
        <v>203382</v>
      </c>
      <c r="CR11" s="20">
        <f t="shared" si="1"/>
        <v>228835</v>
      </c>
      <c r="CS11" s="20">
        <f t="shared" si="1"/>
        <v>226982</v>
      </c>
      <c r="CT11" s="20">
        <f t="shared" si="1"/>
        <v>228019</v>
      </c>
      <c r="CU11" s="20">
        <f t="shared" si="1"/>
        <v>257822</v>
      </c>
      <c r="CV11" s="20">
        <f t="shared" si="1"/>
        <v>254844</v>
      </c>
      <c r="CW11" s="20">
        <f t="shared" si="1"/>
        <v>237423</v>
      </c>
      <c r="CX11" s="20">
        <f t="shared" si="1"/>
        <v>254558</v>
      </c>
      <c r="CY11" s="20">
        <f t="shared" si="1"/>
        <v>243254</v>
      </c>
      <c r="CZ11" s="20">
        <f t="shared" si="1"/>
        <v>226673</v>
      </c>
      <c r="DA11" s="20">
        <f t="shared" si="1"/>
        <v>2745778</v>
      </c>
      <c r="DB11" s="20">
        <f t="shared" si="1"/>
        <v>248471</v>
      </c>
      <c r="DC11" s="20">
        <f t="shared" si="1"/>
        <v>204055</v>
      </c>
      <c r="DD11" s="20">
        <f t="shared" si="1"/>
        <v>218600</v>
      </c>
      <c r="DE11" s="20">
        <f t="shared" si="1"/>
        <v>248355</v>
      </c>
      <c r="DF11" s="20">
        <f t="shared" si="1"/>
        <v>288695</v>
      </c>
      <c r="DG11" s="20">
        <f t="shared" si="1"/>
        <v>277637</v>
      </c>
      <c r="DH11" s="20">
        <f t="shared" si="1"/>
        <v>321171</v>
      </c>
      <c r="DI11" s="20">
        <f t="shared" si="1"/>
        <v>333951</v>
      </c>
      <c r="DJ11" s="20">
        <f t="shared" si="1"/>
        <v>296268</v>
      </c>
      <c r="DK11" s="20">
        <f t="shared" si="1"/>
        <v>329870</v>
      </c>
      <c r="DL11" s="20">
        <f t="shared" si="1"/>
        <v>288472</v>
      </c>
      <c r="DM11" s="20">
        <f t="shared" si="1"/>
        <v>275635</v>
      </c>
      <c r="DN11" s="20">
        <f t="shared" si="1"/>
        <v>3331180</v>
      </c>
      <c r="DO11" s="20">
        <f t="shared" si="1"/>
        <v>140605</v>
      </c>
      <c r="DP11" s="20">
        <f t="shared" si="1"/>
        <v>123168</v>
      </c>
      <c r="DQ11" s="20">
        <f t="shared" si="1"/>
        <v>142928</v>
      </c>
      <c r="DR11" s="20">
        <f t="shared" si="1"/>
        <v>150075</v>
      </c>
      <c r="DS11" s="20">
        <f t="shared" si="1"/>
        <v>163558</v>
      </c>
      <c r="DT11" s="20">
        <f t="shared" si="1"/>
        <v>159966</v>
      </c>
      <c r="DU11" s="20">
        <f t="shared" si="1"/>
        <v>200205</v>
      </c>
      <c r="DV11" s="20">
        <f t="shared" si="1"/>
        <v>204485</v>
      </c>
      <c r="DW11" s="20">
        <f t="shared" si="1"/>
        <v>163191</v>
      </c>
      <c r="DX11" s="20">
        <f t="shared" si="1"/>
        <v>187590</v>
      </c>
      <c r="DY11" s="20">
        <f t="shared" si="1"/>
        <v>156163</v>
      </c>
      <c r="DZ11" s="20">
        <f t="shared" si="1"/>
        <v>143068</v>
      </c>
      <c r="EA11" s="20">
        <f t="shared" ref="EA11:GL11" si="2">SUM(EA9:EA10)</f>
        <v>1935002</v>
      </c>
      <c r="EB11" s="20">
        <f t="shared" si="2"/>
        <v>156845</v>
      </c>
      <c r="EC11" s="20">
        <f t="shared" si="2"/>
        <v>138810</v>
      </c>
      <c r="ED11" s="20">
        <f t="shared" si="2"/>
        <v>155536</v>
      </c>
      <c r="EE11" s="20">
        <f t="shared" si="2"/>
        <v>178202</v>
      </c>
      <c r="EF11" s="20">
        <f t="shared" si="2"/>
        <v>179374</v>
      </c>
      <c r="EG11" s="20">
        <f t="shared" si="2"/>
        <v>183089</v>
      </c>
      <c r="EH11" s="20">
        <f t="shared" si="2"/>
        <v>215076</v>
      </c>
      <c r="EI11" s="20">
        <f t="shared" si="2"/>
        <v>223852</v>
      </c>
      <c r="EJ11" s="20">
        <f t="shared" si="2"/>
        <v>203220</v>
      </c>
      <c r="EK11" s="20">
        <f t="shared" si="2"/>
        <v>227062</v>
      </c>
      <c r="EL11" s="20">
        <f t="shared" si="2"/>
        <v>195455</v>
      </c>
      <c r="EM11" s="20">
        <f t="shared" si="2"/>
        <v>180457</v>
      </c>
      <c r="EN11" s="20">
        <f t="shared" si="2"/>
        <v>2236978</v>
      </c>
      <c r="EO11" s="20">
        <f t="shared" si="2"/>
        <v>186920</v>
      </c>
      <c r="EP11" s="20">
        <f t="shared" si="2"/>
        <v>178362</v>
      </c>
      <c r="EQ11" s="20">
        <f t="shared" si="2"/>
        <v>199656</v>
      </c>
      <c r="ER11" s="20">
        <f t="shared" si="2"/>
        <v>199212</v>
      </c>
      <c r="ES11" s="20">
        <f t="shared" si="2"/>
        <v>230354</v>
      </c>
      <c r="ET11" s="20">
        <f t="shared" si="2"/>
        <v>214604</v>
      </c>
      <c r="EU11" s="20">
        <f t="shared" si="2"/>
        <v>253218</v>
      </c>
      <c r="EV11" s="20">
        <f t="shared" si="2"/>
        <v>266565</v>
      </c>
      <c r="EW11" s="20">
        <f t="shared" si="2"/>
        <v>230793</v>
      </c>
      <c r="EX11" s="20">
        <f t="shared" si="2"/>
        <v>259281</v>
      </c>
      <c r="EY11" s="20">
        <f t="shared" si="2"/>
        <v>212887</v>
      </c>
      <c r="EZ11" s="20">
        <f t="shared" si="2"/>
        <v>200475</v>
      </c>
      <c r="FA11" s="20">
        <f t="shared" si="2"/>
        <v>2632327</v>
      </c>
      <c r="FB11" s="20">
        <f t="shared" si="2"/>
        <v>202307</v>
      </c>
      <c r="FC11" s="20">
        <f t="shared" si="2"/>
        <v>180620</v>
      </c>
      <c r="FD11" s="20">
        <f t="shared" si="2"/>
        <v>205884</v>
      </c>
      <c r="FE11" s="20">
        <f t="shared" si="2"/>
        <v>225635</v>
      </c>
      <c r="FF11" s="20">
        <f t="shared" si="2"/>
        <v>241045</v>
      </c>
      <c r="FG11" s="20">
        <f t="shared" si="2"/>
        <v>222543</v>
      </c>
      <c r="FH11" s="20">
        <f t="shared" si="2"/>
        <v>264503</v>
      </c>
      <c r="FI11" s="20">
        <f t="shared" si="2"/>
        <v>284460</v>
      </c>
      <c r="FJ11" s="20">
        <f t="shared" si="2"/>
        <v>255806</v>
      </c>
      <c r="FK11" s="20">
        <f t="shared" si="2"/>
        <v>272268</v>
      </c>
      <c r="FL11" s="20">
        <f t="shared" si="2"/>
        <v>238664</v>
      </c>
      <c r="FM11" s="20">
        <f t="shared" si="2"/>
        <v>224344</v>
      </c>
      <c r="FN11" s="20">
        <f t="shared" si="2"/>
        <v>2818079</v>
      </c>
      <c r="FO11" s="20">
        <f t="shared" si="2"/>
        <v>237373</v>
      </c>
      <c r="FP11" s="20">
        <f t="shared" si="2"/>
        <v>217689</v>
      </c>
      <c r="FQ11" s="20">
        <f t="shared" si="2"/>
        <v>233251</v>
      </c>
      <c r="FR11" s="20">
        <f t="shared" si="2"/>
        <v>248969</v>
      </c>
      <c r="FS11" s="20">
        <f t="shared" si="2"/>
        <v>276570</v>
      </c>
      <c r="FT11" s="20">
        <f t="shared" si="2"/>
        <v>258523</v>
      </c>
      <c r="FU11" s="20">
        <f t="shared" si="2"/>
        <v>317145</v>
      </c>
      <c r="FV11" s="20">
        <f t="shared" si="2"/>
        <v>339697</v>
      </c>
      <c r="FW11" s="20">
        <f t="shared" si="2"/>
        <v>298177</v>
      </c>
      <c r="FX11" s="20">
        <f t="shared" si="2"/>
        <v>318012</v>
      </c>
      <c r="FY11" s="20">
        <f t="shared" si="2"/>
        <v>272563</v>
      </c>
      <c r="FZ11" s="20">
        <f t="shared" si="2"/>
        <v>258836</v>
      </c>
      <c r="GA11" s="20">
        <f t="shared" si="2"/>
        <v>3276805</v>
      </c>
      <c r="GB11" s="20">
        <f t="shared" si="2"/>
        <v>265880</v>
      </c>
      <c r="GC11" s="20">
        <f t="shared" si="2"/>
        <v>255824</v>
      </c>
      <c r="GD11" s="20">
        <f t="shared" si="2"/>
        <v>284161</v>
      </c>
      <c r="GE11" s="20">
        <f t="shared" si="2"/>
        <v>258174</v>
      </c>
      <c r="GF11" s="20">
        <f t="shared" si="2"/>
        <v>319383</v>
      </c>
      <c r="GG11" s="20">
        <f t="shared" si="2"/>
        <v>296232</v>
      </c>
      <c r="GH11" s="20">
        <f t="shared" si="2"/>
        <v>353016</v>
      </c>
      <c r="GI11" s="20">
        <f t="shared" si="2"/>
        <v>370968</v>
      </c>
      <c r="GJ11" s="20">
        <f t="shared" si="2"/>
        <v>317790</v>
      </c>
      <c r="GK11" s="20">
        <f t="shared" si="2"/>
        <v>342311</v>
      </c>
      <c r="GL11" s="20">
        <f t="shared" si="2"/>
        <v>299281</v>
      </c>
      <c r="GM11" s="20">
        <f t="shared" ref="GM11:HA11" si="3">SUM(GM9:GM10)</f>
        <v>270719</v>
      </c>
      <c r="GN11" s="20">
        <f t="shared" si="3"/>
        <v>3633739</v>
      </c>
      <c r="GO11" s="20">
        <f t="shared" si="3"/>
        <v>301296</v>
      </c>
      <c r="GP11" s="20">
        <f t="shared" si="3"/>
        <v>271626</v>
      </c>
      <c r="GQ11" s="20">
        <f t="shared" si="3"/>
        <v>296656</v>
      </c>
      <c r="GR11" s="20">
        <f t="shared" si="3"/>
        <v>315618</v>
      </c>
      <c r="GS11" s="20">
        <f t="shared" si="3"/>
        <v>326720</v>
      </c>
      <c r="GT11" s="20">
        <f t="shared" si="3"/>
        <v>332629</v>
      </c>
      <c r="GU11" s="20">
        <f t="shared" si="3"/>
        <v>403316</v>
      </c>
      <c r="GV11" s="20">
        <f t="shared" si="3"/>
        <v>421032</v>
      </c>
      <c r="GW11" s="20">
        <f t="shared" si="3"/>
        <v>367285</v>
      </c>
      <c r="GX11" s="20">
        <f t="shared" si="3"/>
        <v>385183</v>
      </c>
      <c r="GY11" s="20">
        <f t="shared" si="3"/>
        <v>325427</v>
      </c>
      <c r="GZ11" s="20">
        <f t="shared" si="3"/>
        <v>311758</v>
      </c>
      <c r="HA11" s="20">
        <f t="shared" si="3"/>
        <v>4058546</v>
      </c>
      <c r="HB11" s="20">
        <f t="shared" ref="HB11:HK11" si="4">SUM(HB9:HB10)</f>
        <v>337635</v>
      </c>
      <c r="HC11" s="20">
        <f t="shared" si="4"/>
        <v>313495</v>
      </c>
      <c r="HD11" s="20">
        <f t="shared" si="4"/>
        <v>335901</v>
      </c>
      <c r="HE11" s="20">
        <f t="shared" si="4"/>
        <v>340113</v>
      </c>
      <c r="HF11" s="20">
        <f t="shared" si="4"/>
        <v>391158</v>
      </c>
      <c r="HG11" s="20">
        <f t="shared" si="4"/>
        <v>369402</v>
      </c>
      <c r="HH11" s="20">
        <f t="shared" si="4"/>
        <v>457166</v>
      </c>
      <c r="HI11" s="20">
        <f t="shared" si="4"/>
        <v>475278</v>
      </c>
      <c r="HJ11" s="20">
        <f t="shared" si="4"/>
        <v>413706</v>
      </c>
      <c r="HK11" s="20">
        <f t="shared" si="4"/>
        <v>412836</v>
      </c>
      <c r="HL11" s="20">
        <f t="shared" ref="HL11:HX11" si="5">SUM(HL9:HL10)</f>
        <v>358120</v>
      </c>
      <c r="HM11" s="20">
        <f t="shared" si="5"/>
        <v>330121</v>
      </c>
      <c r="HN11" s="20">
        <f t="shared" si="5"/>
        <v>4534931</v>
      </c>
      <c r="HO11" s="20">
        <f t="shared" si="5"/>
        <v>352396</v>
      </c>
      <c r="HP11" s="20">
        <f t="shared" si="5"/>
        <v>324545</v>
      </c>
      <c r="HQ11" s="20">
        <f t="shared" si="5"/>
        <v>347616</v>
      </c>
      <c r="HR11" s="20">
        <f t="shared" si="5"/>
        <v>383216</v>
      </c>
      <c r="HS11" s="20">
        <f t="shared" si="5"/>
        <v>416536</v>
      </c>
      <c r="HT11" s="20">
        <f t="shared" si="5"/>
        <v>390406</v>
      </c>
      <c r="HU11" s="20">
        <f t="shared" si="5"/>
        <v>462180</v>
      </c>
      <c r="HV11" s="20">
        <f t="shared" si="5"/>
        <v>473148</v>
      </c>
      <c r="HW11" s="20">
        <f t="shared" si="5"/>
        <v>421951</v>
      </c>
      <c r="HX11" s="20">
        <f t="shared" si="5"/>
        <v>420301</v>
      </c>
      <c r="HY11" s="20">
        <f t="shared" ref="HY11:ID11" si="6">SUM(HY9:HY10)</f>
        <v>388527</v>
      </c>
      <c r="HZ11" s="20">
        <f t="shared" si="6"/>
        <v>380680</v>
      </c>
      <c r="IA11" s="20">
        <f t="shared" si="6"/>
        <v>4761502</v>
      </c>
      <c r="IB11" s="20">
        <f t="shared" si="6"/>
        <v>400628</v>
      </c>
      <c r="IC11" s="20">
        <f t="shared" si="6"/>
        <v>382279</v>
      </c>
      <c r="ID11" s="20">
        <f t="shared" si="6"/>
        <v>191990</v>
      </c>
      <c r="IE11" s="20">
        <f t="shared" ref="IE11:IM11" si="7">SUM(IE9:IE10)</f>
        <v>6039</v>
      </c>
      <c r="IF11" s="20">
        <f t="shared" si="7"/>
        <v>2352</v>
      </c>
      <c r="IG11" s="20">
        <f t="shared" si="7"/>
        <v>1502</v>
      </c>
      <c r="IH11" s="20">
        <f t="shared" si="7"/>
        <v>22654</v>
      </c>
      <c r="II11" s="20">
        <f t="shared" si="7"/>
        <v>10148</v>
      </c>
      <c r="IJ11" s="20">
        <f t="shared" si="7"/>
        <v>11788</v>
      </c>
      <c r="IK11" s="20">
        <f t="shared" si="7"/>
        <v>57341</v>
      </c>
      <c r="IL11" s="20">
        <f t="shared" si="7"/>
        <v>84598</v>
      </c>
      <c r="IM11" s="20">
        <f t="shared" si="7"/>
        <v>125369</v>
      </c>
      <c r="IN11" s="20">
        <f>SUM(IB11:IM11)</f>
        <v>1296688</v>
      </c>
      <c r="IO11" s="20">
        <f>IO9+IO10</f>
        <v>129038</v>
      </c>
      <c r="IP11" s="20">
        <f t="shared" ref="IP11:IZ11" si="8">IP9+IP10</f>
        <v>42226</v>
      </c>
      <c r="IQ11" s="20">
        <f t="shared" si="8"/>
        <v>89120</v>
      </c>
      <c r="IR11" s="20">
        <f t="shared" si="8"/>
        <v>97185</v>
      </c>
      <c r="IS11" s="20">
        <f t="shared" si="8"/>
        <v>134590</v>
      </c>
      <c r="IT11" s="20">
        <f t="shared" si="8"/>
        <v>156260</v>
      </c>
      <c r="IU11" s="20">
        <f t="shared" si="8"/>
        <v>208333</v>
      </c>
      <c r="IV11" s="20">
        <f t="shared" si="8"/>
        <v>229273</v>
      </c>
      <c r="IW11" s="20">
        <f t="shared" si="8"/>
        <v>228289</v>
      </c>
      <c r="IX11" s="20">
        <f t="shared" si="8"/>
        <v>258953</v>
      </c>
      <c r="IY11" s="20">
        <f t="shared" si="8"/>
        <v>245103</v>
      </c>
      <c r="IZ11" s="20">
        <f t="shared" si="8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9">SUM(JC9,JC10)</f>
        <v>201249</v>
      </c>
      <c r="JD11" s="20">
        <f t="shared" si="9"/>
        <v>245464</v>
      </c>
      <c r="JE11" s="20">
        <f t="shared" si="9"/>
        <v>256839</v>
      </c>
      <c r="JF11" s="20">
        <f t="shared" si="9"/>
        <v>294368</v>
      </c>
      <c r="JG11" s="20">
        <f t="shared" si="9"/>
        <v>297613</v>
      </c>
      <c r="JH11" s="20">
        <f t="shared" si="9"/>
        <v>348168</v>
      </c>
      <c r="JI11" s="20">
        <f t="shared" si="9"/>
        <v>381923</v>
      </c>
      <c r="JJ11" s="20">
        <f t="shared" si="9"/>
        <v>360134</v>
      </c>
      <c r="JK11" s="20">
        <f t="shared" si="9"/>
        <v>369963</v>
      </c>
      <c r="JL11" s="20">
        <f t="shared" si="9"/>
        <v>310537</v>
      </c>
      <c r="JM11" s="20">
        <f t="shared" si="9"/>
        <v>271126</v>
      </c>
      <c r="JN11" s="20">
        <f>SUM(JB11:JM11)</f>
        <v>3573734</v>
      </c>
      <c r="JO11" s="20">
        <f>SUM(JO9,JO10)</f>
        <v>227346</v>
      </c>
      <c r="JP11" s="20">
        <f t="shared" ref="JP11:JZ11" si="10">SUM(JP9,JP10)</f>
        <v>185818</v>
      </c>
      <c r="JQ11" s="20">
        <f t="shared" si="10"/>
        <v>221319</v>
      </c>
      <c r="JR11" s="20">
        <f t="shared" si="10"/>
        <v>268222</v>
      </c>
      <c r="JS11" s="20">
        <f t="shared" si="10"/>
        <v>296260</v>
      </c>
      <c r="JT11" s="20">
        <f t="shared" si="10"/>
        <v>302307</v>
      </c>
      <c r="JU11" s="20">
        <f t="shared" si="10"/>
        <v>369755</v>
      </c>
      <c r="JV11" s="20">
        <f t="shared" si="10"/>
        <v>378606</v>
      </c>
      <c r="JW11" s="20">
        <f t="shared" si="10"/>
        <v>0</v>
      </c>
      <c r="JX11" s="20">
        <f t="shared" si="10"/>
        <v>0</v>
      </c>
      <c r="JY11" s="20">
        <f t="shared" si="10"/>
        <v>0</v>
      </c>
      <c r="JZ11" s="20">
        <f t="shared" si="10"/>
        <v>0</v>
      </c>
      <c r="KA11" s="20">
        <f>SUM(JO11:JZ11)</f>
        <v>2249633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 ht="15">
      <c r="A13" s="15" t="s">
        <v>135</v>
      </c>
    </row>
    <row r="14" spans="1:287" ht="3" customHeight="1">
      <c r="A14" s="15"/>
    </row>
    <row r="15" spans="1:287" ht="15" customHeight="1">
      <c r="A15" s="75" t="s">
        <v>45</v>
      </c>
      <c r="B15" s="74">
        <v>2002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2" t="s">
        <v>47</v>
      </c>
      <c r="O15" s="74">
        <v>2003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2" t="s">
        <v>48</v>
      </c>
      <c r="AB15" s="74">
        <v>2004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2" t="s">
        <v>49</v>
      </c>
      <c r="AO15" s="74">
        <v>2005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2" t="s">
        <v>50</v>
      </c>
      <c r="BB15" s="74">
        <v>2006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2" t="s">
        <v>51</v>
      </c>
      <c r="BO15" s="74">
        <v>2007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2" t="s">
        <v>52</v>
      </c>
      <c r="CB15" s="74">
        <v>2008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2" t="s">
        <v>53</v>
      </c>
      <c r="CO15" s="74">
        <v>2009</v>
      </c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2" t="s">
        <v>54</v>
      </c>
      <c r="DB15" s="74">
        <v>2010</v>
      </c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2" t="s">
        <v>55</v>
      </c>
      <c r="DO15" s="74">
        <v>2011</v>
      </c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2" t="s">
        <v>56</v>
      </c>
      <c r="EB15" s="74">
        <v>2012</v>
      </c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2" t="s">
        <v>57</v>
      </c>
      <c r="EO15" s="74">
        <v>2013</v>
      </c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2" t="s">
        <v>58</v>
      </c>
      <c r="FB15" s="74">
        <v>2014</v>
      </c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2" t="s">
        <v>59</v>
      </c>
      <c r="FO15" s="74">
        <v>2015</v>
      </c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2" t="s">
        <v>60</v>
      </c>
      <c r="GB15" s="74">
        <v>2016</v>
      </c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2" t="s">
        <v>61</v>
      </c>
      <c r="GO15" s="74">
        <v>2017</v>
      </c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2" t="s">
        <v>62</v>
      </c>
      <c r="HB15" s="80">
        <v>2018</v>
      </c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2"/>
      <c r="HN15" s="72" t="s">
        <v>63</v>
      </c>
      <c r="HO15" s="74">
        <v>2019</v>
      </c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2" t="s">
        <v>64</v>
      </c>
      <c r="IB15" s="74">
        <v>2020</v>
      </c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2" t="s">
        <v>65</v>
      </c>
      <c r="IO15" s="86">
        <v>2021</v>
      </c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8"/>
      <c r="JA15" s="72" t="s">
        <v>136</v>
      </c>
      <c r="JB15" s="74">
        <v>2022</v>
      </c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2" t="s">
        <v>67</v>
      </c>
      <c r="JO15" s="74">
        <v>2023</v>
      </c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2" t="s">
        <v>68</v>
      </c>
    </row>
    <row r="16" spans="1:287" ht="15">
      <c r="A16" s="76"/>
      <c r="B16" s="16" t="s">
        <v>69</v>
      </c>
      <c r="C16" s="16" t="s">
        <v>70</v>
      </c>
      <c r="D16" s="16" t="s">
        <v>71</v>
      </c>
      <c r="E16" s="16" t="s">
        <v>72</v>
      </c>
      <c r="F16" s="16" t="s">
        <v>73</v>
      </c>
      <c r="G16" s="16" t="s">
        <v>74</v>
      </c>
      <c r="H16" s="16" t="s">
        <v>75</v>
      </c>
      <c r="I16" s="16" t="s">
        <v>76</v>
      </c>
      <c r="J16" s="16" t="s">
        <v>77</v>
      </c>
      <c r="K16" s="16" t="s">
        <v>78</v>
      </c>
      <c r="L16" s="16" t="s">
        <v>79</v>
      </c>
      <c r="M16" s="16" t="s">
        <v>80</v>
      </c>
      <c r="N16" s="73"/>
      <c r="O16" s="16" t="s">
        <v>69</v>
      </c>
      <c r="P16" s="16" t="s">
        <v>70</v>
      </c>
      <c r="Q16" s="16" t="s">
        <v>71</v>
      </c>
      <c r="R16" s="16" t="s">
        <v>72</v>
      </c>
      <c r="S16" s="16" t="s">
        <v>73</v>
      </c>
      <c r="T16" s="16" t="s">
        <v>74</v>
      </c>
      <c r="U16" s="16" t="s">
        <v>75</v>
      </c>
      <c r="V16" s="16" t="s">
        <v>76</v>
      </c>
      <c r="W16" s="16" t="s">
        <v>77</v>
      </c>
      <c r="X16" s="16" t="s">
        <v>78</v>
      </c>
      <c r="Y16" s="16" t="s">
        <v>79</v>
      </c>
      <c r="Z16" s="16" t="s">
        <v>80</v>
      </c>
      <c r="AA16" s="73"/>
      <c r="AB16" s="16" t="s">
        <v>69</v>
      </c>
      <c r="AC16" s="16" t="s">
        <v>70</v>
      </c>
      <c r="AD16" s="16" t="s">
        <v>71</v>
      </c>
      <c r="AE16" s="16" t="s">
        <v>72</v>
      </c>
      <c r="AF16" s="16" t="s">
        <v>73</v>
      </c>
      <c r="AG16" s="16" t="s">
        <v>74</v>
      </c>
      <c r="AH16" s="16" t="s">
        <v>75</v>
      </c>
      <c r="AI16" s="16" t="s">
        <v>76</v>
      </c>
      <c r="AJ16" s="16" t="s">
        <v>77</v>
      </c>
      <c r="AK16" s="16" t="s">
        <v>78</v>
      </c>
      <c r="AL16" s="16" t="s">
        <v>79</v>
      </c>
      <c r="AM16" s="16" t="s">
        <v>80</v>
      </c>
      <c r="AN16" s="73"/>
      <c r="AO16" s="16" t="s">
        <v>69</v>
      </c>
      <c r="AP16" s="16" t="s">
        <v>70</v>
      </c>
      <c r="AQ16" s="16" t="s">
        <v>71</v>
      </c>
      <c r="AR16" s="16" t="s">
        <v>72</v>
      </c>
      <c r="AS16" s="16" t="s">
        <v>73</v>
      </c>
      <c r="AT16" s="16" t="s">
        <v>74</v>
      </c>
      <c r="AU16" s="16" t="s">
        <v>75</v>
      </c>
      <c r="AV16" s="16" t="s">
        <v>76</v>
      </c>
      <c r="AW16" s="16" t="s">
        <v>77</v>
      </c>
      <c r="AX16" s="16" t="s">
        <v>78</v>
      </c>
      <c r="AY16" s="16" t="s">
        <v>79</v>
      </c>
      <c r="AZ16" s="16" t="s">
        <v>80</v>
      </c>
      <c r="BA16" s="73"/>
      <c r="BB16" s="16" t="s">
        <v>69</v>
      </c>
      <c r="BC16" s="16" t="s">
        <v>70</v>
      </c>
      <c r="BD16" s="16" t="s">
        <v>71</v>
      </c>
      <c r="BE16" s="16" t="s">
        <v>72</v>
      </c>
      <c r="BF16" s="16" t="s">
        <v>73</v>
      </c>
      <c r="BG16" s="16" t="s">
        <v>74</v>
      </c>
      <c r="BH16" s="16" t="s">
        <v>75</v>
      </c>
      <c r="BI16" s="16" t="s">
        <v>76</v>
      </c>
      <c r="BJ16" s="16" t="s">
        <v>77</v>
      </c>
      <c r="BK16" s="16" t="s">
        <v>78</v>
      </c>
      <c r="BL16" s="16" t="s">
        <v>79</v>
      </c>
      <c r="BM16" s="16" t="s">
        <v>80</v>
      </c>
      <c r="BN16" s="73"/>
      <c r="BO16" s="16" t="s">
        <v>69</v>
      </c>
      <c r="BP16" s="16" t="s">
        <v>70</v>
      </c>
      <c r="BQ16" s="16" t="s">
        <v>71</v>
      </c>
      <c r="BR16" s="16" t="s">
        <v>72</v>
      </c>
      <c r="BS16" s="16" t="s">
        <v>73</v>
      </c>
      <c r="BT16" s="16" t="s">
        <v>74</v>
      </c>
      <c r="BU16" s="16" t="s">
        <v>75</v>
      </c>
      <c r="BV16" s="16" t="s">
        <v>76</v>
      </c>
      <c r="BW16" s="16" t="s">
        <v>77</v>
      </c>
      <c r="BX16" s="16" t="s">
        <v>78</v>
      </c>
      <c r="BY16" s="16" t="s">
        <v>79</v>
      </c>
      <c r="BZ16" s="16" t="s">
        <v>80</v>
      </c>
      <c r="CA16" s="73"/>
      <c r="CB16" s="16" t="s">
        <v>69</v>
      </c>
      <c r="CC16" s="16" t="s">
        <v>70</v>
      </c>
      <c r="CD16" s="16" t="s">
        <v>71</v>
      </c>
      <c r="CE16" s="16" t="s">
        <v>72</v>
      </c>
      <c r="CF16" s="16" t="s">
        <v>73</v>
      </c>
      <c r="CG16" s="16" t="s">
        <v>74</v>
      </c>
      <c r="CH16" s="16" t="s">
        <v>75</v>
      </c>
      <c r="CI16" s="16" t="s">
        <v>76</v>
      </c>
      <c r="CJ16" s="16" t="s">
        <v>77</v>
      </c>
      <c r="CK16" s="16" t="s">
        <v>78</v>
      </c>
      <c r="CL16" s="16" t="s">
        <v>79</v>
      </c>
      <c r="CM16" s="16" t="s">
        <v>80</v>
      </c>
      <c r="CN16" s="73"/>
      <c r="CO16" s="16" t="s">
        <v>69</v>
      </c>
      <c r="CP16" s="16" t="s">
        <v>70</v>
      </c>
      <c r="CQ16" s="16" t="s">
        <v>71</v>
      </c>
      <c r="CR16" s="16" t="s">
        <v>72</v>
      </c>
      <c r="CS16" s="16" t="s">
        <v>73</v>
      </c>
      <c r="CT16" s="16" t="s">
        <v>74</v>
      </c>
      <c r="CU16" s="16" t="s">
        <v>75</v>
      </c>
      <c r="CV16" s="16" t="s">
        <v>76</v>
      </c>
      <c r="CW16" s="16" t="s">
        <v>77</v>
      </c>
      <c r="CX16" s="16" t="s">
        <v>78</v>
      </c>
      <c r="CY16" s="16" t="s">
        <v>79</v>
      </c>
      <c r="CZ16" s="16" t="s">
        <v>80</v>
      </c>
      <c r="DA16" s="73"/>
      <c r="DB16" s="16" t="s">
        <v>69</v>
      </c>
      <c r="DC16" s="16" t="s">
        <v>70</v>
      </c>
      <c r="DD16" s="16" t="s">
        <v>71</v>
      </c>
      <c r="DE16" s="16" t="s">
        <v>72</v>
      </c>
      <c r="DF16" s="16" t="s">
        <v>73</v>
      </c>
      <c r="DG16" s="16" t="s">
        <v>74</v>
      </c>
      <c r="DH16" s="16" t="s">
        <v>75</v>
      </c>
      <c r="DI16" s="16" t="s">
        <v>76</v>
      </c>
      <c r="DJ16" s="16" t="s">
        <v>77</v>
      </c>
      <c r="DK16" s="16" t="s">
        <v>78</v>
      </c>
      <c r="DL16" s="16" t="s">
        <v>79</v>
      </c>
      <c r="DM16" s="16" t="s">
        <v>80</v>
      </c>
      <c r="DN16" s="73"/>
      <c r="DO16" s="16" t="s">
        <v>69</v>
      </c>
      <c r="DP16" s="16" t="s">
        <v>70</v>
      </c>
      <c r="DQ16" s="16" t="s">
        <v>71</v>
      </c>
      <c r="DR16" s="16" t="s">
        <v>72</v>
      </c>
      <c r="DS16" s="16" t="s">
        <v>73</v>
      </c>
      <c r="DT16" s="16" t="s">
        <v>74</v>
      </c>
      <c r="DU16" s="16" t="s">
        <v>75</v>
      </c>
      <c r="DV16" s="16" t="s">
        <v>76</v>
      </c>
      <c r="DW16" s="16" t="s">
        <v>77</v>
      </c>
      <c r="DX16" s="16" t="s">
        <v>78</v>
      </c>
      <c r="DY16" s="16" t="s">
        <v>79</v>
      </c>
      <c r="DZ16" s="16" t="s">
        <v>80</v>
      </c>
      <c r="EA16" s="73"/>
      <c r="EB16" s="16" t="s">
        <v>69</v>
      </c>
      <c r="EC16" s="16" t="s">
        <v>70</v>
      </c>
      <c r="ED16" s="16" t="s">
        <v>71</v>
      </c>
      <c r="EE16" s="16" t="s">
        <v>72</v>
      </c>
      <c r="EF16" s="16" t="s">
        <v>73</v>
      </c>
      <c r="EG16" s="16" t="s">
        <v>74</v>
      </c>
      <c r="EH16" s="16" t="s">
        <v>75</v>
      </c>
      <c r="EI16" s="16" t="s">
        <v>76</v>
      </c>
      <c r="EJ16" s="16" t="s">
        <v>77</v>
      </c>
      <c r="EK16" s="16" t="s">
        <v>78</v>
      </c>
      <c r="EL16" s="16" t="s">
        <v>79</v>
      </c>
      <c r="EM16" s="16" t="s">
        <v>80</v>
      </c>
      <c r="EN16" s="73"/>
      <c r="EO16" s="16" t="s">
        <v>69</v>
      </c>
      <c r="EP16" s="16" t="s">
        <v>70</v>
      </c>
      <c r="EQ16" s="16" t="s">
        <v>71</v>
      </c>
      <c r="ER16" s="16" t="s">
        <v>72</v>
      </c>
      <c r="ES16" s="16" t="s">
        <v>73</v>
      </c>
      <c r="ET16" s="16" t="s">
        <v>74</v>
      </c>
      <c r="EU16" s="16" t="s">
        <v>75</v>
      </c>
      <c r="EV16" s="16" t="s">
        <v>76</v>
      </c>
      <c r="EW16" s="16" t="s">
        <v>77</v>
      </c>
      <c r="EX16" s="16" t="s">
        <v>78</v>
      </c>
      <c r="EY16" s="16" t="s">
        <v>79</v>
      </c>
      <c r="EZ16" s="16" t="s">
        <v>80</v>
      </c>
      <c r="FA16" s="73"/>
      <c r="FB16" s="16" t="s">
        <v>69</v>
      </c>
      <c r="FC16" s="16" t="s">
        <v>70</v>
      </c>
      <c r="FD16" s="16" t="s">
        <v>71</v>
      </c>
      <c r="FE16" s="16" t="s">
        <v>72</v>
      </c>
      <c r="FF16" s="16" t="s">
        <v>73</v>
      </c>
      <c r="FG16" s="16" t="s">
        <v>74</v>
      </c>
      <c r="FH16" s="16" t="s">
        <v>75</v>
      </c>
      <c r="FI16" s="16" t="s">
        <v>76</v>
      </c>
      <c r="FJ16" s="16" t="s">
        <v>77</v>
      </c>
      <c r="FK16" s="16" t="s">
        <v>78</v>
      </c>
      <c r="FL16" s="16" t="s">
        <v>79</v>
      </c>
      <c r="FM16" s="16" t="s">
        <v>80</v>
      </c>
      <c r="FN16" s="73"/>
      <c r="FO16" s="16" t="s">
        <v>69</v>
      </c>
      <c r="FP16" s="16" t="s">
        <v>70</v>
      </c>
      <c r="FQ16" s="16" t="s">
        <v>71</v>
      </c>
      <c r="FR16" s="16" t="s">
        <v>72</v>
      </c>
      <c r="FS16" s="16" t="s">
        <v>73</v>
      </c>
      <c r="FT16" s="16" t="s">
        <v>74</v>
      </c>
      <c r="FU16" s="16" t="s">
        <v>75</v>
      </c>
      <c r="FV16" s="16" t="s">
        <v>76</v>
      </c>
      <c r="FW16" s="16" t="s">
        <v>77</v>
      </c>
      <c r="FX16" s="16" t="s">
        <v>78</v>
      </c>
      <c r="FY16" s="16" t="s">
        <v>79</v>
      </c>
      <c r="FZ16" s="16" t="s">
        <v>80</v>
      </c>
      <c r="GA16" s="73"/>
      <c r="GB16" s="16" t="s">
        <v>69</v>
      </c>
      <c r="GC16" s="16" t="s">
        <v>70</v>
      </c>
      <c r="GD16" s="16" t="s">
        <v>71</v>
      </c>
      <c r="GE16" s="16" t="s">
        <v>72</v>
      </c>
      <c r="GF16" s="16" t="s">
        <v>73</v>
      </c>
      <c r="GG16" s="16" t="s">
        <v>74</v>
      </c>
      <c r="GH16" s="16" t="s">
        <v>75</v>
      </c>
      <c r="GI16" s="16" t="s">
        <v>76</v>
      </c>
      <c r="GJ16" s="16" t="s">
        <v>77</v>
      </c>
      <c r="GK16" s="16" t="s">
        <v>78</v>
      </c>
      <c r="GL16" s="16" t="s">
        <v>79</v>
      </c>
      <c r="GM16" s="16" t="s">
        <v>80</v>
      </c>
      <c r="GN16" s="73"/>
      <c r="GO16" s="16" t="s">
        <v>69</v>
      </c>
      <c r="GP16" s="16" t="s">
        <v>70</v>
      </c>
      <c r="GQ16" s="16" t="s">
        <v>71</v>
      </c>
      <c r="GR16" s="16" t="s">
        <v>72</v>
      </c>
      <c r="GS16" s="16" t="s">
        <v>73</v>
      </c>
      <c r="GT16" s="16" t="s">
        <v>74</v>
      </c>
      <c r="GU16" s="16" t="s">
        <v>75</v>
      </c>
      <c r="GV16" s="16" t="s">
        <v>76</v>
      </c>
      <c r="GW16" s="16" t="s">
        <v>77</v>
      </c>
      <c r="GX16" s="16" t="s">
        <v>78</v>
      </c>
      <c r="GY16" s="16" t="s">
        <v>79</v>
      </c>
      <c r="GZ16" s="16" t="s">
        <v>80</v>
      </c>
      <c r="HA16" s="73"/>
      <c r="HB16" s="16" t="s">
        <v>69</v>
      </c>
      <c r="HC16" s="16" t="s">
        <v>70</v>
      </c>
      <c r="HD16" s="16" t="s">
        <v>71</v>
      </c>
      <c r="HE16" s="16" t="s">
        <v>72</v>
      </c>
      <c r="HF16" s="16" t="s">
        <v>73</v>
      </c>
      <c r="HG16" s="16" t="s">
        <v>74</v>
      </c>
      <c r="HH16" s="16" t="s">
        <v>75</v>
      </c>
      <c r="HI16" s="16" t="s">
        <v>76</v>
      </c>
      <c r="HJ16" s="16" t="s">
        <v>77</v>
      </c>
      <c r="HK16" s="16" t="s">
        <v>78</v>
      </c>
      <c r="HL16" s="16" t="s">
        <v>79</v>
      </c>
      <c r="HM16" s="16" t="s">
        <v>80</v>
      </c>
      <c r="HN16" s="73"/>
      <c r="HO16" s="16" t="s">
        <v>69</v>
      </c>
      <c r="HP16" s="16" t="s">
        <v>70</v>
      </c>
      <c r="HQ16" s="16" t="s">
        <v>71</v>
      </c>
      <c r="HR16" s="16" t="s">
        <v>72</v>
      </c>
      <c r="HS16" s="16" t="s">
        <v>73</v>
      </c>
      <c r="HT16" s="16" t="s">
        <v>74</v>
      </c>
      <c r="HU16" s="16" t="s">
        <v>75</v>
      </c>
      <c r="HV16" s="16" t="s">
        <v>76</v>
      </c>
      <c r="HW16" s="16" t="s">
        <v>77</v>
      </c>
      <c r="HX16" s="16" t="s">
        <v>78</v>
      </c>
      <c r="HY16" s="16" t="s">
        <v>79</v>
      </c>
      <c r="HZ16" s="16" t="s">
        <v>80</v>
      </c>
      <c r="IA16" s="73"/>
      <c r="IB16" s="16" t="s">
        <v>69</v>
      </c>
      <c r="IC16" s="16" t="s">
        <v>70</v>
      </c>
      <c r="ID16" s="16" t="s">
        <v>71</v>
      </c>
      <c r="IE16" s="16" t="s">
        <v>72</v>
      </c>
      <c r="IF16" s="16" t="s">
        <v>73</v>
      </c>
      <c r="IG16" s="16" t="s">
        <v>74</v>
      </c>
      <c r="IH16" s="16" t="s">
        <v>75</v>
      </c>
      <c r="II16" s="16" t="s">
        <v>76</v>
      </c>
      <c r="IJ16" s="16" t="s">
        <v>77</v>
      </c>
      <c r="IK16" s="16" t="s">
        <v>78</v>
      </c>
      <c r="IL16" s="16" t="s">
        <v>79</v>
      </c>
      <c r="IM16" s="16" t="s">
        <v>80</v>
      </c>
      <c r="IN16" s="73"/>
      <c r="IO16" s="33" t="s">
        <v>69</v>
      </c>
      <c r="IP16" s="33" t="s">
        <v>70</v>
      </c>
      <c r="IQ16" s="33" t="s">
        <v>71</v>
      </c>
      <c r="IR16" s="33" t="s">
        <v>72</v>
      </c>
      <c r="IS16" s="33" t="s">
        <v>73</v>
      </c>
      <c r="IT16" s="33" t="s">
        <v>74</v>
      </c>
      <c r="IU16" s="33" t="s">
        <v>75</v>
      </c>
      <c r="IV16" s="33" t="s">
        <v>76</v>
      </c>
      <c r="IW16" s="33" t="s">
        <v>77</v>
      </c>
      <c r="IX16" s="33" t="s">
        <v>78</v>
      </c>
      <c r="IY16" s="33" t="s">
        <v>79</v>
      </c>
      <c r="IZ16" s="33" t="s">
        <v>80</v>
      </c>
      <c r="JA16" s="73"/>
      <c r="JB16" s="16" t="s">
        <v>69</v>
      </c>
      <c r="JC16" s="16" t="s">
        <v>70</v>
      </c>
      <c r="JD16" s="16" t="s">
        <v>71</v>
      </c>
      <c r="JE16" s="16" t="s">
        <v>72</v>
      </c>
      <c r="JF16" s="16" t="s">
        <v>73</v>
      </c>
      <c r="JG16" s="16" t="s">
        <v>74</v>
      </c>
      <c r="JH16" s="16" t="s">
        <v>75</v>
      </c>
      <c r="JI16" s="16" t="s">
        <v>76</v>
      </c>
      <c r="JJ16" s="16" t="s">
        <v>77</v>
      </c>
      <c r="JK16" s="16" t="s">
        <v>78</v>
      </c>
      <c r="JL16" s="16" t="s">
        <v>79</v>
      </c>
      <c r="JM16" s="16" t="s">
        <v>80</v>
      </c>
      <c r="JN16" s="73"/>
      <c r="JO16" s="16" t="s">
        <v>69</v>
      </c>
      <c r="JP16" s="16" t="s">
        <v>70</v>
      </c>
      <c r="JQ16" s="16" t="s">
        <v>71</v>
      </c>
      <c r="JR16" s="16" t="s">
        <v>72</v>
      </c>
      <c r="JS16" s="16" t="s">
        <v>73</v>
      </c>
      <c r="JT16" s="16" t="s">
        <v>74</v>
      </c>
      <c r="JU16" s="16" t="s">
        <v>75</v>
      </c>
      <c r="JV16" s="16" t="s">
        <v>76</v>
      </c>
      <c r="JW16" s="16" t="s">
        <v>77</v>
      </c>
      <c r="JX16" s="16" t="s">
        <v>78</v>
      </c>
      <c r="JY16" s="16" t="s">
        <v>79</v>
      </c>
      <c r="JZ16" s="16" t="s">
        <v>80</v>
      </c>
      <c r="KA16" s="73"/>
    </row>
    <row r="17" spans="1:287">
      <c r="A17" s="17" t="s">
        <v>83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185.679</v>
      </c>
      <c r="JP17" s="18">
        <v>184.2</v>
      </c>
      <c r="JQ17" s="18">
        <v>162.26499999999996</v>
      </c>
      <c r="JR17" s="18">
        <v>145.63300000000001</v>
      </c>
      <c r="JS17" s="18">
        <v>160.298</v>
      </c>
      <c r="JT17" s="18">
        <v>183.65800000000004</v>
      </c>
      <c r="JU17" s="18">
        <v>219.46899999999999</v>
      </c>
      <c r="JV17" s="18">
        <v>183.90100000000001</v>
      </c>
      <c r="JW17" s="18"/>
      <c r="JX17" s="18"/>
      <c r="JY17" s="18"/>
      <c r="JZ17" s="18"/>
      <c r="KA17" s="18">
        <f>SUM(JO17:JZ17)</f>
        <v>1425.1030000000001</v>
      </c>
    </row>
    <row r="18" spans="1:287">
      <c r="A18" s="17" t="s">
        <v>84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>
        <v>0</v>
      </c>
      <c r="JV18" s="18">
        <v>0</v>
      </c>
      <c r="JW18" s="18"/>
      <c r="JX18" s="18"/>
      <c r="JY18" s="18"/>
      <c r="JZ18" s="18"/>
      <c r="KA18" s="18">
        <f>SUM(JO18:JZ18)</f>
        <v>0</v>
      </c>
    </row>
    <row r="19" spans="1:287" ht="15">
      <c r="A19" s="19" t="s">
        <v>86</v>
      </c>
      <c r="B19" s="20">
        <f>SUM(B17:B18)</f>
        <v>2079697</v>
      </c>
      <c r="C19" s="20">
        <f t="shared" ref="C19:BN19" si="11">SUM(C17:C18)</f>
        <v>2401662</v>
      </c>
      <c r="D19" s="20">
        <f t="shared" si="11"/>
        <v>2180941.5</v>
      </c>
      <c r="E19" s="20">
        <f t="shared" si="11"/>
        <v>2729021.2</v>
      </c>
      <c r="F19" s="20">
        <f t="shared" si="11"/>
        <v>2588965.2000000002</v>
      </c>
      <c r="G19" s="20">
        <f t="shared" si="11"/>
        <v>2238268</v>
      </c>
      <c r="H19" s="20">
        <f t="shared" si="11"/>
        <v>2045623</v>
      </c>
      <c r="I19" s="20">
        <f t="shared" si="11"/>
        <v>2243002</v>
      </c>
      <c r="J19" s="20">
        <f t="shared" si="11"/>
        <v>1901116</v>
      </c>
      <c r="K19" s="20">
        <f t="shared" si="11"/>
        <v>1987869</v>
      </c>
      <c r="L19" s="20">
        <f t="shared" si="11"/>
        <v>2034819</v>
      </c>
      <c r="M19" s="20">
        <f t="shared" si="11"/>
        <v>1959874</v>
      </c>
      <c r="N19" s="20">
        <f t="shared" si="11"/>
        <v>26390857.899999999</v>
      </c>
      <c r="O19" s="20">
        <f t="shared" si="11"/>
        <v>1846232</v>
      </c>
      <c r="P19" s="20">
        <f t="shared" si="11"/>
        <v>1752190</v>
      </c>
      <c r="Q19" s="20">
        <f t="shared" si="11"/>
        <v>2051843</v>
      </c>
      <c r="R19" s="20">
        <f t="shared" si="11"/>
        <v>1869123</v>
      </c>
      <c r="S19" s="20">
        <f t="shared" si="11"/>
        <v>2316424.2000000002</v>
      </c>
      <c r="T19" s="20">
        <f t="shared" si="11"/>
        <v>1937807</v>
      </c>
      <c r="U19" s="20">
        <f t="shared" si="11"/>
        <v>2055677</v>
      </c>
      <c r="V19" s="20">
        <f t="shared" si="11"/>
        <v>2014052</v>
      </c>
      <c r="W19" s="20">
        <f t="shared" si="11"/>
        <v>1825367</v>
      </c>
      <c r="X19" s="20">
        <f t="shared" si="11"/>
        <v>1750313</v>
      </c>
      <c r="Y19" s="20">
        <f t="shared" si="11"/>
        <v>1648212</v>
      </c>
      <c r="Z19" s="20">
        <f t="shared" si="11"/>
        <v>2619145</v>
      </c>
      <c r="AA19" s="20">
        <f t="shared" si="11"/>
        <v>23686385.199999999</v>
      </c>
      <c r="AB19" s="20">
        <f t="shared" si="11"/>
        <v>1517518</v>
      </c>
      <c r="AC19" s="20">
        <f t="shared" si="11"/>
        <v>1710485</v>
      </c>
      <c r="AD19" s="20">
        <f t="shared" si="11"/>
        <v>1857586</v>
      </c>
      <c r="AE19" s="20">
        <f t="shared" si="11"/>
        <v>1794869</v>
      </c>
      <c r="AF19" s="20">
        <f t="shared" si="11"/>
        <v>1910525</v>
      </c>
      <c r="AG19" s="20">
        <f t="shared" si="11"/>
        <v>1764318</v>
      </c>
      <c r="AH19" s="20">
        <f t="shared" si="11"/>
        <v>1816169</v>
      </c>
      <c r="AI19" s="20">
        <f t="shared" si="11"/>
        <v>1717015</v>
      </c>
      <c r="AJ19" s="20">
        <f t="shared" si="11"/>
        <v>1809968</v>
      </c>
      <c r="AK19" s="20">
        <f t="shared" si="11"/>
        <v>1728545</v>
      </c>
      <c r="AL19" s="20">
        <f t="shared" si="11"/>
        <v>1431210</v>
      </c>
      <c r="AM19" s="20">
        <f t="shared" si="11"/>
        <v>1566067</v>
      </c>
      <c r="AN19" s="20">
        <f t="shared" si="11"/>
        <v>20624275</v>
      </c>
      <c r="AO19" s="20">
        <f t="shared" si="11"/>
        <v>1652063.2</v>
      </c>
      <c r="AP19" s="20">
        <f t="shared" si="11"/>
        <v>1617600.46</v>
      </c>
      <c r="AQ19" s="20">
        <f t="shared" si="11"/>
        <v>1815376</v>
      </c>
      <c r="AR19" s="20">
        <f t="shared" si="11"/>
        <v>1954848</v>
      </c>
      <c r="AS19" s="20">
        <f t="shared" si="11"/>
        <v>1693866.2</v>
      </c>
      <c r="AT19" s="20">
        <f t="shared" si="11"/>
        <v>1798942.29</v>
      </c>
      <c r="AU19" s="20">
        <f t="shared" si="11"/>
        <v>1800553.16</v>
      </c>
      <c r="AV19" s="20">
        <f t="shared" si="11"/>
        <v>2148272.38</v>
      </c>
      <c r="AW19" s="20">
        <f t="shared" si="11"/>
        <v>2187689.1230000001</v>
      </c>
      <c r="AX19" s="20">
        <f t="shared" si="11"/>
        <v>2079129.95</v>
      </c>
      <c r="AY19" s="20">
        <f t="shared" si="11"/>
        <v>1901704.79</v>
      </c>
      <c r="AZ19" s="20">
        <f t="shared" si="11"/>
        <v>2008708.02</v>
      </c>
      <c r="BA19" s="20">
        <f t="shared" si="11"/>
        <v>22658753.572999999</v>
      </c>
      <c r="BB19" s="20">
        <f t="shared" si="11"/>
        <v>1799247.04</v>
      </c>
      <c r="BC19" s="20">
        <f t="shared" si="11"/>
        <v>1862029.74</v>
      </c>
      <c r="BD19" s="20">
        <f t="shared" si="11"/>
        <v>2274060.1700000004</v>
      </c>
      <c r="BE19" s="20">
        <f t="shared" si="11"/>
        <v>1926298.3840277779</v>
      </c>
      <c r="BF19" s="20">
        <f t="shared" si="11"/>
        <v>2131368.7600000002</v>
      </c>
      <c r="BG19" s="20">
        <f t="shared" si="11"/>
        <v>2220530.61</v>
      </c>
      <c r="BH19" s="20">
        <f t="shared" si="11"/>
        <v>2211278.6100000003</v>
      </c>
      <c r="BI19" s="20">
        <f t="shared" si="11"/>
        <v>2339988.7000000007</v>
      </c>
      <c r="BJ19" s="20">
        <f t="shared" si="11"/>
        <v>2153655.9900000002</v>
      </c>
      <c r="BK19" s="20">
        <f t="shared" si="11"/>
        <v>2131844.0750000002</v>
      </c>
      <c r="BL19" s="20">
        <f t="shared" si="11"/>
        <v>1959393.1600000001</v>
      </c>
      <c r="BM19" s="20">
        <f t="shared" si="11"/>
        <v>910321.66</v>
      </c>
      <c r="BN19" s="20">
        <f t="shared" si="11"/>
        <v>23920016.89902778</v>
      </c>
      <c r="BO19" s="20">
        <f t="shared" ref="BO19:DZ19" si="12">SUM(BO17:BO18)</f>
        <v>601977.12</v>
      </c>
      <c r="BP19" s="20">
        <f t="shared" si="12"/>
        <v>592552.81000000006</v>
      </c>
      <c r="BQ19" s="20">
        <f t="shared" si="12"/>
        <v>757327.83</v>
      </c>
      <c r="BR19" s="20">
        <f t="shared" si="12"/>
        <v>711515.91</v>
      </c>
      <c r="BS19" s="20">
        <f t="shared" si="12"/>
        <v>776935.3</v>
      </c>
      <c r="BT19" s="20">
        <f t="shared" si="12"/>
        <v>773237.35</v>
      </c>
      <c r="BU19" s="20">
        <f t="shared" si="12"/>
        <v>800549.33000000007</v>
      </c>
      <c r="BV19" s="20">
        <f t="shared" si="12"/>
        <v>1443650.81</v>
      </c>
      <c r="BW19" s="20">
        <f t="shared" si="12"/>
        <v>737355.0199999999</v>
      </c>
      <c r="BX19" s="20">
        <f t="shared" si="12"/>
        <v>737046.45</v>
      </c>
      <c r="BY19" s="20">
        <f t="shared" si="12"/>
        <v>737019.09</v>
      </c>
      <c r="BZ19" s="20">
        <f t="shared" si="12"/>
        <v>770616</v>
      </c>
      <c r="CA19" s="20">
        <f t="shared" si="12"/>
        <v>9439783.0200000014</v>
      </c>
      <c r="CB19" s="20">
        <f t="shared" si="12"/>
        <v>651418.19000000006</v>
      </c>
      <c r="CC19" s="20">
        <f t="shared" si="12"/>
        <v>680027.79999999993</v>
      </c>
      <c r="CD19" s="20">
        <f t="shared" si="12"/>
        <v>695100.53</v>
      </c>
      <c r="CE19" s="20">
        <f t="shared" si="12"/>
        <v>749502.53</v>
      </c>
      <c r="CF19" s="20">
        <f t="shared" si="12"/>
        <v>759502.37</v>
      </c>
      <c r="CG19" s="20">
        <f t="shared" si="12"/>
        <v>753463.82000000007</v>
      </c>
      <c r="CH19" s="20">
        <f t="shared" si="12"/>
        <v>768398.88000000012</v>
      </c>
      <c r="CI19" s="20">
        <f t="shared" si="12"/>
        <v>753688.47100000002</v>
      </c>
      <c r="CJ19" s="20">
        <f t="shared" si="12"/>
        <v>798102.32</v>
      </c>
      <c r="CK19" s="20">
        <f t="shared" si="12"/>
        <v>744785.86</v>
      </c>
      <c r="CL19" s="20">
        <f t="shared" si="12"/>
        <v>616966.82999999996</v>
      </c>
      <c r="CM19" s="20">
        <f t="shared" si="12"/>
        <v>593433.44000000006</v>
      </c>
      <c r="CN19" s="20">
        <f t="shared" si="12"/>
        <v>8564391.0410000011</v>
      </c>
      <c r="CO19" s="20">
        <f t="shared" si="12"/>
        <v>560096.1552777777</v>
      </c>
      <c r="CP19" s="20">
        <f t="shared" si="12"/>
        <v>493212.80999999994</v>
      </c>
      <c r="CQ19" s="20">
        <f t="shared" si="12"/>
        <v>538893.46</v>
      </c>
      <c r="CR19" s="20">
        <f t="shared" si="12"/>
        <v>514301.08999999997</v>
      </c>
      <c r="CS19" s="20">
        <f t="shared" si="12"/>
        <v>596948.09</v>
      </c>
      <c r="CT19" s="20">
        <f t="shared" si="12"/>
        <v>626827.5944444444</v>
      </c>
      <c r="CU19" s="20">
        <f t="shared" si="12"/>
        <v>686679.22000000009</v>
      </c>
      <c r="CV19" s="20">
        <f t="shared" si="12"/>
        <v>652686.31000000006</v>
      </c>
      <c r="CW19" s="20">
        <f t="shared" si="12"/>
        <v>660536.38</v>
      </c>
      <c r="CX19" s="20">
        <f t="shared" si="12"/>
        <v>626847.39999999991</v>
      </c>
      <c r="CY19" s="20">
        <f t="shared" si="12"/>
        <v>600873.22</v>
      </c>
      <c r="CZ19" s="20">
        <f t="shared" si="12"/>
        <v>647051.9800000001</v>
      </c>
      <c r="DA19" s="20">
        <f t="shared" si="12"/>
        <v>7204953.7097222218</v>
      </c>
      <c r="DB19" s="20">
        <f t="shared" si="12"/>
        <v>607653.79</v>
      </c>
      <c r="DC19" s="20">
        <f t="shared" si="12"/>
        <v>621131.85000000009</v>
      </c>
      <c r="DD19" s="20">
        <f t="shared" si="12"/>
        <v>655753.48</v>
      </c>
      <c r="DE19" s="20">
        <f t="shared" si="12"/>
        <v>689959.08000000007</v>
      </c>
      <c r="DF19" s="20">
        <f t="shared" si="12"/>
        <v>693441.12000000011</v>
      </c>
      <c r="DG19" s="20">
        <f t="shared" si="12"/>
        <v>710416.71</v>
      </c>
      <c r="DH19" s="20">
        <f t="shared" si="12"/>
        <v>707928.52</v>
      </c>
      <c r="DI19" s="20">
        <f t="shared" si="12"/>
        <v>680920.99</v>
      </c>
      <c r="DJ19" s="20">
        <f t="shared" si="12"/>
        <v>930281.76</v>
      </c>
      <c r="DK19" s="20">
        <f t="shared" si="12"/>
        <v>704223.47</v>
      </c>
      <c r="DL19" s="20">
        <f t="shared" si="12"/>
        <v>655532.6100000001</v>
      </c>
      <c r="DM19" s="20">
        <f t="shared" si="12"/>
        <v>760938.49</v>
      </c>
      <c r="DN19" s="20">
        <f t="shared" si="12"/>
        <v>8418181.870000001</v>
      </c>
      <c r="DO19" s="20">
        <f t="shared" si="12"/>
        <v>182072.06</v>
      </c>
      <c r="DP19" s="20">
        <f t="shared" si="12"/>
        <v>183527.24</v>
      </c>
      <c r="DQ19" s="20">
        <f t="shared" si="12"/>
        <v>207791.62</v>
      </c>
      <c r="DR19" s="20">
        <f t="shared" si="12"/>
        <v>197236.36</v>
      </c>
      <c r="DS19" s="20">
        <f t="shared" si="12"/>
        <v>214273.81999999998</v>
      </c>
      <c r="DT19" s="20">
        <f t="shared" si="12"/>
        <v>228095.53</v>
      </c>
      <c r="DU19" s="20">
        <f t="shared" si="12"/>
        <v>250909.41999999998</v>
      </c>
      <c r="DV19" s="20">
        <f t="shared" si="12"/>
        <v>232035.7</v>
      </c>
      <c r="DW19" s="20">
        <f t="shared" si="12"/>
        <v>219247.09</v>
      </c>
      <c r="DX19" s="20">
        <f t="shared" si="12"/>
        <v>208837.66</v>
      </c>
      <c r="DY19" s="20">
        <f t="shared" si="12"/>
        <v>196302.45</v>
      </c>
      <c r="DZ19" s="20">
        <f t="shared" si="12"/>
        <v>254216.06</v>
      </c>
      <c r="EA19" s="20">
        <f t="shared" ref="EA19:GL19" si="13">SUM(EA17:EA18)</f>
        <v>2574545.0100000002</v>
      </c>
      <c r="EB19" s="20">
        <f t="shared" si="13"/>
        <v>190282.65999999997</v>
      </c>
      <c r="EC19" s="20">
        <f t="shared" si="13"/>
        <v>194347.77000000005</v>
      </c>
      <c r="ED19" s="20">
        <f t="shared" si="13"/>
        <v>236827.84</v>
      </c>
      <c r="EE19" s="20">
        <f t="shared" si="13"/>
        <v>218010.00999999995</v>
      </c>
      <c r="EF19" s="20">
        <f t="shared" si="13"/>
        <v>254019.27600000001</v>
      </c>
      <c r="EG19" s="20">
        <f t="shared" si="13"/>
        <v>235633.60999999996</v>
      </c>
      <c r="EH19" s="20">
        <f t="shared" si="13"/>
        <v>225023.39999999994</v>
      </c>
      <c r="EI19" s="20">
        <f t="shared" si="13"/>
        <v>218878.58000000002</v>
      </c>
      <c r="EJ19" s="20">
        <f t="shared" si="13"/>
        <v>218829.87999999998</v>
      </c>
      <c r="EK19" s="20">
        <f t="shared" si="13"/>
        <v>241931.44999999995</v>
      </c>
      <c r="EL19" s="20">
        <f t="shared" si="13"/>
        <v>202240.67999999993</v>
      </c>
      <c r="EM19" s="20">
        <f t="shared" si="13"/>
        <v>217001.79999999993</v>
      </c>
      <c r="EN19" s="20">
        <f t="shared" si="13"/>
        <v>2653026.9559999998</v>
      </c>
      <c r="EO19" s="20">
        <f t="shared" si="13"/>
        <v>176937.85</v>
      </c>
      <c r="EP19" s="20">
        <f t="shared" si="13"/>
        <v>186477.3</v>
      </c>
      <c r="EQ19" s="20">
        <f t="shared" si="13"/>
        <v>199744.19999999995</v>
      </c>
      <c r="ER19" s="20">
        <f t="shared" si="13"/>
        <v>212333.50000000003</v>
      </c>
      <c r="ES19" s="20">
        <f t="shared" si="13"/>
        <v>233197.31</v>
      </c>
      <c r="ET19" s="20">
        <f t="shared" si="13"/>
        <v>214652.36</v>
      </c>
      <c r="EU19" s="20">
        <f t="shared" si="13"/>
        <v>239599.60000000009</v>
      </c>
      <c r="EV19" s="20">
        <f t="shared" si="13"/>
        <v>223303.93999999997</v>
      </c>
      <c r="EW19" s="20">
        <f t="shared" si="13"/>
        <v>214232.41000000003</v>
      </c>
      <c r="EX19" s="20">
        <f t="shared" si="13"/>
        <v>227213.18</v>
      </c>
      <c r="EY19" s="20">
        <f t="shared" si="13"/>
        <v>234524.44999999998</v>
      </c>
      <c r="EZ19" s="20">
        <f t="shared" si="13"/>
        <v>226880.80000000002</v>
      </c>
      <c r="FA19" s="20">
        <f t="shared" si="13"/>
        <v>2589096.9000000004</v>
      </c>
      <c r="FB19" s="20">
        <f t="shared" si="13"/>
        <v>182335.90000000002</v>
      </c>
      <c r="FC19" s="20">
        <f t="shared" si="13"/>
        <v>166084.55000000008</v>
      </c>
      <c r="FD19" s="20">
        <f t="shared" si="13"/>
        <v>189899.14999999997</v>
      </c>
      <c r="FE19" s="20">
        <f t="shared" si="13"/>
        <v>206787.86999999994</v>
      </c>
      <c r="FF19" s="20">
        <f t="shared" si="13"/>
        <v>220694.5</v>
      </c>
      <c r="FG19" s="20">
        <f t="shared" si="13"/>
        <v>207870.74</v>
      </c>
      <c r="FH19" s="20">
        <f t="shared" si="13"/>
        <v>214532.7</v>
      </c>
      <c r="FI19" s="20">
        <f t="shared" si="13"/>
        <v>206409.00999999995</v>
      </c>
      <c r="FJ19" s="20">
        <f t="shared" si="13"/>
        <v>205900.95</v>
      </c>
      <c r="FK19" s="20">
        <f t="shared" si="13"/>
        <v>224243.35699999999</v>
      </c>
      <c r="FL19" s="20">
        <f t="shared" si="13"/>
        <v>205596.59999999992</v>
      </c>
      <c r="FM19" s="20">
        <f t="shared" si="13"/>
        <v>219938.88999999998</v>
      </c>
      <c r="FN19" s="20">
        <f t="shared" si="13"/>
        <v>2450294.2170000002</v>
      </c>
      <c r="FO19" s="20">
        <f t="shared" si="13"/>
        <v>185329.9</v>
      </c>
      <c r="FP19" s="20">
        <f t="shared" si="13"/>
        <v>197669.95999999996</v>
      </c>
      <c r="FQ19" s="20">
        <f t="shared" si="13"/>
        <v>205759.3</v>
      </c>
      <c r="FR19" s="20">
        <f t="shared" si="13"/>
        <v>201176.16</v>
      </c>
      <c r="FS19" s="20">
        <f t="shared" si="13"/>
        <v>211174.69999999995</v>
      </c>
      <c r="FT19" s="20">
        <f t="shared" si="13"/>
        <v>186942.30000000005</v>
      </c>
      <c r="FU19" s="20">
        <f t="shared" si="13"/>
        <v>213208.84999999998</v>
      </c>
      <c r="FV19" s="20">
        <f t="shared" si="13"/>
        <v>186441.25000000003</v>
      </c>
      <c r="FW19" s="20">
        <f t="shared" si="13"/>
        <v>190817.83</v>
      </c>
      <c r="FX19" s="20">
        <f t="shared" si="13"/>
        <v>206868.63999999993</v>
      </c>
      <c r="FY19" s="20">
        <f t="shared" si="13"/>
        <v>177485.83</v>
      </c>
      <c r="FZ19" s="20">
        <f t="shared" si="13"/>
        <v>177118.01999999996</v>
      </c>
      <c r="GA19" s="20">
        <f t="shared" si="13"/>
        <v>2339992.7399999998</v>
      </c>
      <c r="GB19" s="20">
        <f t="shared" si="13"/>
        <v>147205.68</v>
      </c>
      <c r="GC19" s="20">
        <f t="shared" si="13"/>
        <v>147805.74999999997</v>
      </c>
      <c r="GD19" s="20">
        <f t="shared" si="13"/>
        <v>181136.43</v>
      </c>
      <c r="GE19" s="20">
        <f t="shared" si="13"/>
        <v>180163.07999999996</v>
      </c>
      <c r="GF19" s="20">
        <f t="shared" si="13"/>
        <v>187018.25</v>
      </c>
      <c r="GG19" s="20">
        <f t="shared" si="13"/>
        <v>187789.80000000002</v>
      </c>
      <c r="GH19" s="20">
        <f t="shared" si="13"/>
        <v>200740.07999999996</v>
      </c>
      <c r="GI19" s="20">
        <f t="shared" si="13"/>
        <v>180370.39000000004</v>
      </c>
      <c r="GJ19" s="20">
        <f t="shared" si="13"/>
        <v>199040.96000000002</v>
      </c>
      <c r="GK19" s="20">
        <f t="shared" si="13"/>
        <v>186264.81999999995</v>
      </c>
      <c r="GL19" s="20">
        <f t="shared" si="13"/>
        <v>196122.54999999993</v>
      </c>
      <c r="GM19" s="20">
        <f t="shared" ref="GM19:HA19" si="14">SUM(GM17:GM18)</f>
        <v>191835.21999999994</v>
      </c>
      <c r="GN19" s="20">
        <f t="shared" si="14"/>
        <v>2185493.0099999993</v>
      </c>
      <c r="GO19" s="20">
        <f t="shared" si="14"/>
        <v>161675.41999999998</v>
      </c>
      <c r="GP19" s="20">
        <f t="shared" si="14"/>
        <v>179078.79000000004</v>
      </c>
      <c r="GQ19" s="20">
        <f t="shared" si="14"/>
        <v>199809.46000000002</v>
      </c>
      <c r="GR19" s="20">
        <f t="shared" si="14"/>
        <v>222017.63999999993</v>
      </c>
      <c r="GS19" s="20">
        <f t="shared" si="14"/>
        <v>201199.08999999994</v>
      </c>
      <c r="GT19" s="20">
        <f t="shared" si="14"/>
        <v>198610.11</v>
      </c>
      <c r="GU19" s="20">
        <f t="shared" si="14"/>
        <v>173832.66299999991</v>
      </c>
      <c r="GV19" s="20">
        <f t="shared" si="14"/>
        <v>182066.84</v>
      </c>
      <c r="GW19" s="20">
        <f t="shared" si="14"/>
        <v>169305.81000000003</v>
      </c>
      <c r="GX19" s="20">
        <f t="shared" si="14"/>
        <v>171817.61000000004</v>
      </c>
      <c r="GY19" s="20">
        <f t="shared" si="14"/>
        <v>193926.76</v>
      </c>
      <c r="GZ19" s="20">
        <f t="shared" si="14"/>
        <v>191985.35000000006</v>
      </c>
      <c r="HA19" s="20">
        <f t="shared" si="14"/>
        <v>2245325.5430000001</v>
      </c>
      <c r="HB19" s="20">
        <f t="shared" ref="HB19:HK19" si="15">SUM(HB17:HB18)</f>
        <v>150475.75999999995</v>
      </c>
      <c r="HC19" s="20">
        <f t="shared" si="15"/>
        <v>140970.66999999998</v>
      </c>
      <c r="HD19" s="20">
        <f t="shared" si="15"/>
        <v>175830.21999999986</v>
      </c>
      <c r="HE19" s="20">
        <f t="shared" si="15"/>
        <v>183456.47</v>
      </c>
      <c r="HF19" s="20">
        <f t="shared" si="15"/>
        <v>178892.68000000005</v>
      </c>
      <c r="HG19" s="20">
        <f t="shared" si="15"/>
        <v>164030.48000000004</v>
      </c>
      <c r="HH19" s="20">
        <f t="shared" si="15"/>
        <v>175736.64</v>
      </c>
      <c r="HI19" s="20">
        <f t="shared" si="15"/>
        <v>206341.37999999995</v>
      </c>
      <c r="HJ19" s="20">
        <f t="shared" si="15"/>
        <v>180118.21999999994</v>
      </c>
      <c r="HK19" s="20">
        <f t="shared" si="15"/>
        <v>200028.88999999996</v>
      </c>
      <c r="HL19" s="20">
        <f t="shared" ref="HL19:HX19" si="16">SUM(HL17:HL18)</f>
        <v>175005.36999999994</v>
      </c>
      <c r="HM19" s="20">
        <f t="shared" si="16"/>
        <v>179652.59999999995</v>
      </c>
      <c r="HN19" s="20">
        <f t="shared" si="16"/>
        <v>2110539.3799999994</v>
      </c>
      <c r="HO19" s="20">
        <f t="shared" si="16"/>
        <v>155987.00999999995</v>
      </c>
      <c r="HP19" s="20">
        <f t="shared" si="16"/>
        <v>143962.75</v>
      </c>
      <c r="HQ19" s="20">
        <f t="shared" si="16"/>
        <v>174862.32999999984</v>
      </c>
      <c r="HR19" s="20">
        <f t="shared" si="16"/>
        <v>187964.89999999991</v>
      </c>
      <c r="HS19" s="20">
        <f t="shared" si="16"/>
        <v>175467.18999999994</v>
      </c>
      <c r="HT19" s="20">
        <f t="shared" si="16"/>
        <v>195618</v>
      </c>
      <c r="HU19" s="20">
        <f t="shared" si="16"/>
        <v>204706</v>
      </c>
      <c r="HV19" s="20">
        <f t="shared" si="16"/>
        <v>514837.8899999999</v>
      </c>
      <c r="HW19" s="20">
        <f t="shared" si="16"/>
        <v>615872.35999999987</v>
      </c>
      <c r="HX19" s="20">
        <f t="shared" si="16"/>
        <v>250624.58</v>
      </c>
      <c r="HY19" s="20">
        <f t="shared" ref="HY19:IM19" si="17">SUM(HY17:HY18)</f>
        <v>195975.99999999994</v>
      </c>
      <c r="HZ19" s="20">
        <f t="shared" si="17"/>
        <v>207271</v>
      </c>
      <c r="IA19" s="20">
        <f t="shared" si="17"/>
        <v>3023150.01</v>
      </c>
      <c r="IB19" s="20">
        <f t="shared" si="17"/>
        <v>184978.9</v>
      </c>
      <c r="IC19" s="20">
        <f t="shared" si="17"/>
        <v>206295.5</v>
      </c>
      <c r="ID19" s="20">
        <f t="shared" si="17"/>
        <v>102893.29999999999</v>
      </c>
      <c r="IE19" s="20">
        <f t="shared" si="17"/>
        <v>25838</v>
      </c>
      <c r="IF19" s="20">
        <f t="shared" si="17"/>
        <v>18264.599999999999</v>
      </c>
      <c r="IG19" s="20">
        <f t="shared" si="17"/>
        <v>24637</v>
      </c>
      <c r="IH19" s="20">
        <f t="shared" si="17"/>
        <v>62459</v>
      </c>
      <c r="II19" s="20">
        <f t="shared" si="17"/>
        <v>42416</v>
      </c>
      <c r="IJ19" s="20">
        <f t="shared" si="17"/>
        <v>41576.9</v>
      </c>
      <c r="IK19" s="20">
        <f t="shared" si="17"/>
        <v>106495.64</v>
      </c>
      <c r="IL19" s="20">
        <f t="shared" si="17"/>
        <v>97580.400000000009</v>
      </c>
      <c r="IM19" s="20">
        <f t="shared" si="17"/>
        <v>158219.5</v>
      </c>
      <c r="IN19" s="20">
        <f>SUM(IB19:IM19)</f>
        <v>1071654.7400000002</v>
      </c>
      <c r="IO19" s="20">
        <f t="shared" ref="IO19:IZ19" si="18">IO17+IO18</f>
        <v>125677.99999999999</v>
      </c>
      <c r="IP19" s="20">
        <f t="shared" si="18"/>
        <v>94306.78</v>
      </c>
      <c r="IQ19" s="20">
        <f t="shared" si="18"/>
        <v>158757.4</v>
      </c>
      <c r="IR19" s="20">
        <f t="shared" si="18"/>
        <v>130923.59999999998</v>
      </c>
      <c r="IS19" s="20">
        <f t="shared" si="18"/>
        <v>170082.7</v>
      </c>
      <c r="IT19" s="20">
        <f t="shared" si="18"/>
        <v>144800.69999999998</v>
      </c>
      <c r="IU19" s="20">
        <f t="shared" si="18"/>
        <v>169010.80000000005</v>
      </c>
      <c r="IV19" s="20">
        <f t="shared" si="18"/>
        <v>154131.29999999999</v>
      </c>
      <c r="IW19" s="20">
        <f t="shared" si="18"/>
        <v>152784.4</v>
      </c>
      <c r="IX19" s="20">
        <f t="shared" si="18"/>
        <v>172529</v>
      </c>
      <c r="IY19" s="20">
        <f t="shared" si="18"/>
        <v>190725.40000000002</v>
      </c>
      <c r="IZ19" s="20">
        <f t="shared" si="18"/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19">SUM(JC17,JC18)</f>
        <v>162002</v>
      </c>
      <c r="JD19" s="20">
        <f t="shared" si="19"/>
        <v>150290</v>
      </c>
      <c r="JE19" s="20">
        <f t="shared" si="19"/>
        <v>160908</v>
      </c>
      <c r="JF19" s="20">
        <f t="shared" si="19"/>
        <v>168097</v>
      </c>
      <c r="JG19" s="20">
        <f t="shared" si="19"/>
        <v>160430</v>
      </c>
      <c r="JH19" s="20">
        <f t="shared" si="19"/>
        <v>184308</v>
      </c>
      <c r="JI19" s="20">
        <f t="shared" si="19"/>
        <v>193958</v>
      </c>
      <c r="JJ19" s="20">
        <f t="shared" si="19"/>
        <v>197986</v>
      </c>
      <c r="JK19" s="20">
        <f t="shared" si="19"/>
        <v>204029</v>
      </c>
      <c r="JL19" s="20">
        <f t="shared" si="19"/>
        <v>187290.99999999977</v>
      </c>
      <c r="JM19" s="20">
        <f t="shared" si="19"/>
        <v>177819.00000000023</v>
      </c>
      <c r="JN19" s="20">
        <f>SUM(JB19:JM19)</f>
        <v>2089736</v>
      </c>
      <c r="JO19" s="20">
        <f>SUM(JO17,JO18)</f>
        <v>185.679</v>
      </c>
      <c r="JP19" s="20">
        <f t="shared" ref="JP19:JZ19" si="20">SUM(JP17,JP18)</f>
        <v>184.2</v>
      </c>
      <c r="JQ19" s="20">
        <f t="shared" si="20"/>
        <v>162.26499999999996</v>
      </c>
      <c r="JR19" s="20">
        <f t="shared" si="20"/>
        <v>145.63300000000001</v>
      </c>
      <c r="JS19" s="20">
        <f t="shared" si="20"/>
        <v>160.298</v>
      </c>
      <c r="JT19" s="20">
        <f t="shared" si="20"/>
        <v>183.65800000000004</v>
      </c>
      <c r="JU19" s="20">
        <f t="shared" si="20"/>
        <v>219.46899999999999</v>
      </c>
      <c r="JV19" s="20">
        <f t="shared" si="20"/>
        <v>183.90100000000001</v>
      </c>
      <c r="JW19" s="20">
        <f t="shared" si="20"/>
        <v>0</v>
      </c>
      <c r="JX19" s="20">
        <f t="shared" si="20"/>
        <v>0</v>
      </c>
      <c r="JY19" s="20">
        <f t="shared" si="20"/>
        <v>0</v>
      </c>
      <c r="JZ19" s="20">
        <f t="shared" si="20"/>
        <v>0</v>
      </c>
      <c r="KA19" s="20">
        <f>SUM(JO19:JZ19)</f>
        <v>1425.1030000000001</v>
      </c>
    </row>
    <row r="20" spans="1:287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 ht="15">
      <c r="A21" s="15" t="s">
        <v>89</v>
      </c>
    </row>
    <row r="22" spans="1:287" ht="3" customHeight="1">
      <c r="A22" s="15"/>
    </row>
    <row r="23" spans="1:287" ht="15" customHeight="1">
      <c r="A23" s="75" t="s">
        <v>45</v>
      </c>
      <c r="B23" s="74">
        <v>2002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2" t="s">
        <v>47</v>
      </c>
      <c r="O23" s="74">
        <v>2003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2" t="s">
        <v>48</v>
      </c>
      <c r="AB23" s="74">
        <v>2004</v>
      </c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2" t="s">
        <v>49</v>
      </c>
      <c r="AO23" s="74">
        <v>2005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2" t="s">
        <v>50</v>
      </c>
      <c r="BB23" s="74">
        <v>2006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2" t="s">
        <v>51</v>
      </c>
      <c r="BO23" s="74">
        <v>2007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2" t="s">
        <v>52</v>
      </c>
      <c r="CB23" s="74">
        <v>2008</v>
      </c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2" t="s">
        <v>53</v>
      </c>
      <c r="CO23" s="74">
        <v>2009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2" t="s">
        <v>54</v>
      </c>
      <c r="DB23" s="74">
        <v>2010</v>
      </c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2" t="s">
        <v>55</v>
      </c>
      <c r="DO23" s="74">
        <v>2011</v>
      </c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2" t="s">
        <v>56</v>
      </c>
      <c r="EB23" s="74">
        <v>2012</v>
      </c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2" t="s">
        <v>57</v>
      </c>
      <c r="EO23" s="74">
        <v>2013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2" t="s">
        <v>58</v>
      </c>
      <c r="FB23" s="74">
        <v>2014</v>
      </c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2" t="s">
        <v>59</v>
      </c>
      <c r="FO23" s="74">
        <v>2015</v>
      </c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2" t="s">
        <v>60</v>
      </c>
      <c r="GB23" s="74">
        <v>2016</v>
      </c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2" t="s">
        <v>61</v>
      </c>
      <c r="GO23" s="74">
        <v>2017</v>
      </c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2" t="s">
        <v>62</v>
      </c>
      <c r="HB23" s="80">
        <v>2018</v>
      </c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2"/>
      <c r="HN23" s="72" t="s">
        <v>63</v>
      </c>
      <c r="HO23" s="74">
        <v>2019</v>
      </c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2" t="s">
        <v>64</v>
      </c>
      <c r="IB23" s="74">
        <v>2020</v>
      </c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2" t="s">
        <v>65</v>
      </c>
      <c r="IO23" s="86">
        <v>2021</v>
      </c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8"/>
      <c r="JA23" s="72" t="s">
        <v>136</v>
      </c>
      <c r="JB23" s="74">
        <v>2022</v>
      </c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2" t="s">
        <v>67</v>
      </c>
      <c r="JO23" s="74">
        <v>2023</v>
      </c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2" t="s">
        <v>68</v>
      </c>
    </row>
    <row r="24" spans="1:287" ht="15">
      <c r="A24" s="76"/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6" t="s">
        <v>74</v>
      </c>
      <c r="H24" s="16" t="s">
        <v>75</v>
      </c>
      <c r="I24" s="16" t="s">
        <v>76</v>
      </c>
      <c r="J24" s="16" t="s">
        <v>77</v>
      </c>
      <c r="K24" s="16" t="s">
        <v>78</v>
      </c>
      <c r="L24" s="16" t="s">
        <v>79</v>
      </c>
      <c r="M24" s="16" t="s">
        <v>80</v>
      </c>
      <c r="N24" s="73"/>
      <c r="O24" s="16" t="s">
        <v>69</v>
      </c>
      <c r="P24" s="16" t="s">
        <v>70</v>
      </c>
      <c r="Q24" s="16" t="s">
        <v>71</v>
      </c>
      <c r="R24" s="16" t="s">
        <v>72</v>
      </c>
      <c r="S24" s="16" t="s">
        <v>73</v>
      </c>
      <c r="T24" s="16" t="s">
        <v>74</v>
      </c>
      <c r="U24" s="16" t="s">
        <v>75</v>
      </c>
      <c r="V24" s="16" t="s">
        <v>76</v>
      </c>
      <c r="W24" s="16" t="s">
        <v>77</v>
      </c>
      <c r="X24" s="16" t="s">
        <v>78</v>
      </c>
      <c r="Y24" s="16" t="s">
        <v>79</v>
      </c>
      <c r="Z24" s="16" t="s">
        <v>80</v>
      </c>
      <c r="AA24" s="73"/>
      <c r="AB24" s="16" t="s">
        <v>69</v>
      </c>
      <c r="AC24" s="16" t="s">
        <v>70</v>
      </c>
      <c r="AD24" s="16" t="s">
        <v>71</v>
      </c>
      <c r="AE24" s="16" t="s">
        <v>72</v>
      </c>
      <c r="AF24" s="16" t="s">
        <v>73</v>
      </c>
      <c r="AG24" s="16" t="s">
        <v>74</v>
      </c>
      <c r="AH24" s="16" t="s">
        <v>75</v>
      </c>
      <c r="AI24" s="16" t="s">
        <v>76</v>
      </c>
      <c r="AJ24" s="16" t="s">
        <v>77</v>
      </c>
      <c r="AK24" s="16" t="s">
        <v>78</v>
      </c>
      <c r="AL24" s="16" t="s">
        <v>79</v>
      </c>
      <c r="AM24" s="16" t="s">
        <v>80</v>
      </c>
      <c r="AN24" s="73"/>
      <c r="AO24" s="16" t="s">
        <v>69</v>
      </c>
      <c r="AP24" s="16" t="s">
        <v>70</v>
      </c>
      <c r="AQ24" s="16" t="s">
        <v>71</v>
      </c>
      <c r="AR24" s="16" t="s">
        <v>72</v>
      </c>
      <c r="AS24" s="16" t="s">
        <v>73</v>
      </c>
      <c r="AT24" s="16" t="s">
        <v>74</v>
      </c>
      <c r="AU24" s="16" t="s">
        <v>75</v>
      </c>
      <c r="AV24" s="16" t="s">
        <v>76</v>
      </c>
      <c r="AW24" s="16" t="s">
        <v>77</v>
      </c>
      <c r="AX24" s="16" t="s">
        <v>78</v>
      </c>
      <c r="AY24" s="16" t="s">
        <v>79</v>
      </c>
      <c r="AZ24" s="16" t="s">
        <v>80</v>
      </c>
      <c r="BA24" s="73"/>
      <c r="BB24" s="16" t="s">
        <v>69</v>
      </c>
      <c r="BC24" s="16" t="s">
        <v>70</v>
      </c>
      <c r="BD24" s="16" t="s">
        <v>71</v>
      </c>
      <c r="BE24" s="16" t="s">
        <v>72</v>
      </c>
      <c r="BF24" s="16" t="s">
        <v>73</v>
      </c>
      <c r="BG24" s="16" t="s">
        <v>74</v>
      </c>
      <c r="BH24" s="16" t="s">
        <v>75</v>
      </c>
      <c r="BI24" s="16" t="s">
        <v>76</v>
      </c>
      <c r="BJ24" s="16" t="s">
        <v>77</v>
      </c>
      <c r="BK24" s="16" t="s">
        <v>78</v>
      </c>
      <c r="BL24" s="16" t="s">
        <v>79</v>
      </c>
      <c r="BM24" s="16" t="s">
        <v>80</v>
      </c>
      <c r="BN24" s="73"/>
      <c r="BO24" s="16" t="s">
        <v>69</v>
      </c>
      <c r="BP24" s="16" t="s">
        <v>70</v>
      </c>
      <c r="BQ24" s="16" t="s">
        <v>71</v>
      </c>
      <c r="BR24" s="16" t="s">
        <v>72</v>
      </c>
      <c r="BS24" s="16" t="s">
        <v>73</v>
      </c>
      <c r="BT24" s="16" t="s">
        <v>74</v>
      </c>
      <c r="BU24" s="16" t="s">
        <v>75</v>
      </c>
      <c r="BV24" s="16" t="s">
        <v>76</v>
      </c>
      <c r="BW24" s="16" t="s">
        <v>77</v>
      </c>
      <c r="BX24" s="16" t="s">
        <v>78</v>
      </c>
      <c r="BY24" s="16" t="s">
        <v>79</v>
      </c>
      <c r="BZ24" s="16" t="s">
        <v>80</v>
      </c>
      <c r="CA24" s="73"/>
      <c r="CB24" s="16" t="s">
        <v>69</v>
      </c>
      <c r="CC24" s="16" t="s">
        <v>70</v>
      </c>
      <c r="CD24" s="16" t="s">
        <v>71</v>
      </c>
      <c r="CE24" s="16" t="s">
        <v>72</v>
      </c>
      <c r="CF24" s="16" t="s">
        <v>73</v>
      </c>
      <c r="CG24" s="16" t="s">
        <v>74</v>
      </c>
      <c r="CH24" s="16" t="s">
        <v>75</v>
      </c>
      <c r="CI24" s="16" t="s">
        <v>76</v>
      </c>
      <c r="CJ24" s="16" t="s">
        <v>77</v>
      </c>
      <c r="CK24" s="16" t="s">
        <v>78</v>
      </c>
      <c r="CL24" s="16" t="s">
        <v>79</v>
      </c>
      <c r="CM24" s="16" t="s">
        <v>80</v>
      </c>
      <c r="CN24" s="73"/>
      <c r="CO24" s="16" t="s">
        <v>69</v>
      </c>
      <c r="CP24" s="16" t="s">
        <v>70</v>
      </c>
      <c r="CQ24" s="16" t="s">
        <v>71</v>
      </c>
      <c r="CR24" s="16" t="s">
        <v>72</v>
      </c>
      <c r="CS24" s="16" t="s">
        <v>73</v>
      </c>
      <c r="CT24" s="16" t="s">
        <v>74</v>
      </c>
      <c r="CU24" s="16" t="s">
        <v>75</v>
      </c>
      <c r="CV24" s="16" t="s">
        <v>76</v>
      </c>
      <c r="CW24" s="16" t="s">
        <v>77</v>
      </c>
      <c r="CX24" s="16" t="s">
        <v>78</v>
      </c>
      <c r="CY24" s="16" t="s">
        <v>79</v>
      </c>
      <c r="CZ24" s="16" t="s">
        <v>80</v>
      </c>
      <c r="DA24" s="73"/>
      <c r="DB24" s="16" t="s">
        <v>69</v>
      </c>
      <c r="DC24" s="16" t="s">
        <v>70</v>
      </c>
      <c r="DD24" s="16" t="s">
        <v>71</v>
      </c>
      <c r="DE24" s="16" t="s">
        <v>72</v>
      </c>
      <c r="DF24" s="16" t="s">
        <v>73</v>
      </c>
      <c r="DG24" s="16" t="s">
        <v>74</v>
      </c>
      <c r="DH24" s="16" t="s">
        <v>75</v>
      </c>
      <c r="DI24" s="16" t="s">
        <v>76</v>
      </c>
      <c r="DJ24" s="16" t="s">
        <v>77</v>
      </c>
      <c r="DK24" s="16" t="s">
        <v>78</v>
      </c>
      <c r="DL24" s="16" t="s">
        <v>79</v>
      </c>
      <c r="DM24" s="16" t="s">
        <v>80</v>
      </c>
      <c r="DN24" s="73"/>
      <c r="DO24" s="16" t="s">
        <v>69</v>
      </c>
      <c r="DP24" s="16" t="s">
        <v>70</v>
      </c>
      <c r="DQ24" s="16" t="s">
        <v>71</v>
      </c>
      <c r="DR24" s="16" t="s">
        <v>72</v>
      </c>
      <c r="DS24" s="16" t="s">
        <v>73</v>
      </c>
      <c r="DT24" s="16" t="s">
        <v>74</v>
      </c>
      <c r="DU24" s="16" t="s">
        <v>75</v>
      </c>
      <c r="DV24" s="16" t="s">
        <v>76</v>
      </c>
      <c r="DW24" s="16" t="s">
        <v>77</v>
      </c>
      <c r="DX24" s="16" t="s">
        <v>78</v>
      </c>
      <c r="DY24" s="16" t="s">
        <v>79</v>
      </c>
      <c r="DZ24" s="16" t="s">
        <v>80</v>
      </c>
      <c r="EA24" s="73"/>
      <c r="EB24" s="16" t="s">
        <v>69</v>
      </c>
      <c r="EC24" s="16" t="s">
        <v>70</v>
      </c>
      <c r="ED24" s="16" t="s">
        <v>71</v>
      </c>
      <c r="EE24" s="16" t="s">
        <v>72</v>
      </c>
      <c r="EF24" s="16" t="s">
        <v>73</v>
      </c>
      <c r="EG24" s="16" t="s">
        <v>74</v>
      </c>
      <c r="EH24" s="16" t="s">
        <v>75</v>
      </c>
      <c r="EI24" s="16" t="s">
        <v>76</v>
      </c>
      <c r="EJ24" s="16" t="s">
        <v>77</v>
      </c>
      <c r="EK24" s="16" t="s">
        <v>78</v>
      </c>
      <c r="EL24" s="16" t="s">
        <v>79</v>
      </c>
      <c r="EM24" s="16" t="s">
        <v>80</v>
      </c>
      <c r="EN24" s="73"/>
      <c r="EO24" s="16" t="s">
        <v>69</v>
      </c>
      <c r="EP24" s="16" t="s">
        <v>70</v>
      </c>
      <c r="EQ24" s="16" t="s">
        <v>71</v>
      </c>
      <c r="ER24" s="16" t="s">
        <v>72</v>
      </c>
      <c r="ES24" s="16" t="s">
        <v>73</v>
      </c>
      <c r="ET24" s="16" t="s">
        <v>74</v>
      </c>
      <c r="EU24" s="16" t="s">
        <v>75</v>
      </c>
      <c r="EV24" s="16" t="s">
        <v>76</v>
      </c>
      <c r="EW24" s="16" t="s">
        <v>77</v>
      </c>
      <c r="EX24" s="16" t="s">
        <v>78</v>
      </c>
      <c r="EY24" s="16" t="s">
        <v>79</v>
      </c>
      <c r="EZ24" s="16" t="s">
        <v>80</v>
      </c>
      <c r="FA24" s="73"/>
      <c r="FB24" s="16" t="s">
        <v>69</v>
      </c>
      <c r="FC24" s="16" t="s">
        <v>70</v>
      </c>
      <c r="FD24" s="16" t="s">
        <v>71</v>
      </c>
      <c r="FE24" s="16" t="s">
        <v>72</v>
      </c>
      <c r="FF24" s="16" t="s">
        <v>73</v>
      </c>
      <c r="FG24" s="16" t="s">
        <v>74</v>
      </c>
      <c r="FH24" s="16" t="s">
        <v>75</v>
      </c>
      <c r="FI24" s="16" t="s">
        <v>76</v>
      </c>
      <c r="FJ24" s="16" t="s">
        <v>77</v>
      </c>
      <c r="FK24" s="16" t="s">
        <v>78</v>
      </c>
      <c r="FL24" s="16" t="s">
        <v>79</v>
      </c>
      <c r="FM24" s="16" t="s">
        <v>80</v>
      </c>
      <c r="FN24" s="73"/>
      <c r="FO24" s="16" t="s">
        <v>69</v>
      </c>
      <c r="FP24" s="16" t="s">
        <v>70</v>
      </c>
      <c r="FQ24" s="16" t="s">
        <v>71</v>
      </c>
      <c r="FR24" s="16" t="s">
        <v>72</v>
      </c>
      <c r="FS24" s="16" t="s">
        <v>73</v>
      </c>
      <c r="FT24" s="16" t="s">
        <v>74</v>
      </c>
      <c r="FU24" s="16" t="s">
        <v>75</v>
      </c>
      <c r="FV24" s="16" t="s">
        <v>76</v>
      </c>
      <c r="FW24" s="16" t="s">
        <v>77</v>
      </c>
      <c r="FX24" s="16" t="s">
        <v>78</v>
      </c>
      <c r="FY24" s="16" t="s">
        <v>79</v>
      </c>
      <c r="FZ24" s="16" t="s">
        <v>80</v>
      </c>
      <c r="GA24" s="73"/>
      <c r="GB24" s="16" t="s">
        <v>69</v>
      </c>
      <c r="GC24" s="16" t="s">
        <v>70</v>
      </c>
      <c r="GD24" s="16" t="s">
        <v>71</v>
      </c>
      <c r="GE24" s="16" t="s">
        <v>72</v>
      </c>
      <c r="GF24" s="16" t="s">
        <v>73</v>
      </c>
      <c r="GG24" s="16" t="s">
        <v>74</v>
      </c>
      <c r="GH24" s="16" t="s">
        <v>75</v>
      </c>
      <c r="GI24" s="16" t="s">
        <v>76</v>
      </c>
      <c r="GJ24" s="16" t="s">
        <v>77</v>
      </c>
      <c r="GK24" s="16" t="s">
        <v>78</v>
      </c>
      <c r="GL24" s="16" t="s">
        <v>79</v>
      </c>
      <c r="GM24" s="16" t="s">
        <v>80</v>
      </c>
      <c r="GN24" s="73"/>
      <c r="GO24" s="16" t="s">
        <v>69</v>
      </c>
      <c r="GP24" s="16" t="s">
        <v>70</v>
      </c>
      <c r="GQ24" s="16" t="s">
        <v>71</v>
      </c>
      <c r="GR24" s="16" t="s">
        <v>72</v>
      </c>
      <c r="GS24" s="16" t="s">
        <v>73</v>
      </c>
      <c r="GT24" s="16" t="s">
        <v>74</v>
      </c>
      <c r="GU24" s="16" t="s">
        <v>75</v>
      </c>
      <c r="GV24" s="16" t="s">
        <v>76</v>
      </c>
      <c r="GW24" s="16" t="s">
        <v>77</v>
      </c>
      <c r="GX24" s="16" t="s">
        <v>78</v>
      </c>
      <c r="GY24" s="16" t="s">
        <v>79</v>
      </c>
      <c r="GZ24" s="16" t="s">
        <v>80</v>
      </c>
      <c r="HA24" s="73"/>
      <c r="HB24" s="16" t="s">
        <v>69</v>
      </c>
      <c r="HC24" s="16" t="s">
        <v>70</v>
      </c>
      <c r="HD24" s="16" t="s">
        <v>71</v>
      </c>
      <c r="HE24" s="16" t="s">
        <v>72</v>
      </c>
      <c r="HF24" s="16" t="s">
        <v>73</v>
      </c>
      <c r="HG24" s="16" t="s">
        <v>74</v>
      </c>
      <c r="HH24" s="16" t="s">
        <v>75</v>
      </c>
      <c r="HI24" s="16" t="s">
        <v>76</v>
      </c>
      <c r="HJ24" s="16" t="s">
        <v>77</v>
      </c>
      <c r="HK24" s="16" t="s">
        <v>78</v>
      </c>
      <c r="HL24" s="16" t="s">
        <v>79</v>
      </c>
      <c r="HM24" s="16" t="s">
        <v>80</v>
      </c>
      <c r="HN24" s="73"/>
      <c r="HO24" s="16" t="s">
        <v>69</v>
      </c>
      <c r="HP24" s="16" t="s">
        <v>70</v>
      </c>
      <c r="HQ24" s="16" t="s">
        <v>71</v>
      </c>
      <c r="HR24" s="16" t="s">
        <v>72</v>
      </c>
      <c r="HS24" s="16" t="s">
        <v>73</v>
      </c>
      <c r="HT24" s="16" t="s">
        <v>74</v>
      </c>
      <c r="HU24" s="16" t="s">
        <v>75</v>
      </c>
      <c r="HV24" s="16" t="s">
        <v>76</v>
      </c>
      <c r="HW24" s="16" t="s">
        <v>77</v>
      </c>
      <c r="HX24" s="16" t="s">
        <v>78</v>
      </c>
      <c r="HY24" s="16" t="s">
        <v>79</v>
      </c>
      <c r="HZ24" s="16" t="s">
        <v>80</v>
      </c>
      <c r="IA24" s="73"/>
      <c r="IB24" s="16" t="s">
        <v>69</v>
      </c>
      <c r="IC24" s="16" t="s">
        <v>70</v>
      </c>
      <c r="ID24" s="16" t="s">
        <v>71</v>
      </c>
      <c r="IE24" s="16" t="s">
        <v>72</v>
      </c>
      <c r="IF24" s="16" t="s">
        <v>73</v>
      </c>
      <c r="IG24" s="16" t="s">
        <v>74</v>
      </c>
      <c r="IH24" s="16" t="s">
        <v>75</v>
      </c>
      <c r="II24" s="16" t="s">
        <v>76</v>
      </c>
      <c r="IJ24" s="16" t="s">
        <v>77</v>
      </c>
      <c r="IK24" s="16" t="s">
        <v>78</v>
      </c>
      <c r="IL24" s="16" t="s">
        <v>79</v>
      </c>
      <c r="IM24" s="16" t="s">
        <v>80</v>
      </c>
      <c r="IN24" s="73"/>
      <c r="IO24" s="33" t="s">
        <v>69</v>
      </c>
      <c r="IP24" s="33" t="s">
        <v>70</v>
      </c>
      <c r="IQ24" s="33" t="s">
        <v>71</v>
      </c>
      <c r="IR24" s="33" t="s">
        <v>72</v>
      </c>
      <c r="IS24" s="33" t="s">
        <v>73</v>
      </c>
      <c r="IT24" s="33" t="s">
        <v>74</v>
      </c>
      <c r="IU24" s="33" t="s">
        <v>75</v>
      </c>
      <c r="IV24" s="33" t="s">
        <v>76</v>
      </c>
      <c r="IW24" s="33" t="s">
        <v>77</v>
      </c>
      <c r="IX24" s="33" t="s">
        <v>78</v>
      </c>
      <c r="IY24" s="33" t="s">
        <v>79</v>
      </c>
      <c r="IZ24" s="33" t="s">
        <v>80</v>
      </c>
      <c r="JA24" s="73"/>
      <c r="JB24" s="16" t="s">
        <v>69</v>
      </c>
      <c r="JC24" s="16" t="s">
        <v>70</v>
      </c>
      <c r="JD24" s="16" t="s">
        <v>71</v>
      </c>
      <c r="JE24" s="16" t="s">
        <v>72</v>
      </c>
      <c r="JF24" s="16" t="s">
        <v>73</v>
      </c>
      <c r="JG24" s="16" t="s">
        <v>74</v>
      </c>
      <c r="JH24" s="16" t="s">
        <v>75</v>
      </c>
      <c r="JI24" s="16" t="s">
        <v>76</v>
      </c>
      <c r="JJ24" s="16" t="s">
        <v>77</v>
      </c>
      <c r="JK24" s="16" t="s">
        <v>78</v>
      </c>
      <c r="JL24" s="16" t="s">
        <v>79</v>
      </c>
      <c r="JM24" s="16" t="s">
        <v>80</v>
      </c>
      <c r="JN24" s="73"/>
      <c r="JO24" s="16" t="s">
        <v>69</v>
      </c>
      <c r="JP24" s="16" t="s">
        <v>70</v>
      </c>
      <c r="JQ24" s="16" t="s">
        <v>71</v>
      </c>
      <c r="JR24" s="16" t="s">
        <v>72</v>
      </c>
      <c r="JS24" s="16" t="s">
        <v>73</v>
      </c>
      <c r="JT24" s="16" t="s">
        <v>74</v>
      </c>
      <c r="JU24" s="16" t="s">
        <v>75</v>
      </c>
      <c r="JV24" s="16" t="s">
        <v>76</v>
      </c>
      <c r="JW24" s="16" t="s">
        <v>77</v>
      </c>
      <c r="JX24" s="16" t="s">
        <v>78</v>
      </c>
      <c r="JY24" s="16" t="s">
        <v>79</v>
      </c>
      <c r="JZ24" s="16" t="s">
        <v>80</v>
      </c>
      <c r="KA24" s="73"/>
    </row>
    <row r="25" spans="1:287">
      <c r="A25" s="17" t="s">
        <v>83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>
        <v>5048</v>
      </c>
      <c r="JT25" s="18">
        <v>4915</v>
      </c>
      <c r="JU25" s="18">
        <v>5859</v>
      </c>
      <c r="JV25" s="18">
        <v>6358</v>
      </c>
      <c r="JW25" s="18"/>
      <c r="JX25" s="18"/>
      <c r="JY25" s="18"/>
      <c r="JZ25" s="18"/>
      <c r="KA25" s="18">
        <f>SUM(JO25:JZ25)</f>
        <v>39288</v>
      </c>
    </row>
    <row r="26" spans="1:287">
      <c r="A26" s="17" t="s">
        <v>84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>
        <v>5</v>
      </c>
      <c r="JT26" s="18">
        <v>2</v>
      </c>
      <c r="JU26" s="18">
        <v>4</v>
      </c>
      <c r="JV26" s="18">
        <v>12</v>
      </c>
      <c r="JW26" s="18"/>
      <c r="JX26" s="18"/>
      <c r="JY26" s="18"/>
      <c r="JZ26" s="18"/>
      <c r="KA26" s="18">
        <f>SUM(JO26:JZ26)</f>
        <v>55</v>
      </c>
    </row>
    <row r="27" spans="1:287" ht="15">
      <c r="A27" s="19" t="s">
        <v>86</v>
      </c>
      <c r="B27" s="20">
        <f>SUM(B25:B26)</f>
        <v>9725</v>
      </c>
      <c r="C27" s="20">
        <f t="shared" ref="C27:BN27" si="21">SUM(C25:C26)</f>
        <v>9176</v>
      </c>
      <c r="D27" s="20">
        <f t="shared" si="21"/>
        <v>10483</v>
      </c>
      <c r="E27" s="20">
        <f t="shared" si="21"/>
        <v>11194</v>
      </c>
      <c r="F27" s="20">
        <f t="shared" si="21"/>
        <v>11498</v>
      </c>
      <c r="G27" s="20">
        <f t="shared" si="21"/>
        <v>10783</v>
      </c>
      <c r="H27" s="20">
        <f t="shared" si="21"/>
        <v>12792</v>
      </c>
      <c r="I27" s="20">
        <f t="shared" si="21"/>
        <v>13436</v>
      </c>
      <c r="J27" s="20">
        <f t="shared" si="21"/>
        <v>11866</v>
      </c>
      <c r="K27" s="20">
        <f t="shared" si="21"/>
        <v>11895</v>
      </c>
      <c r="L27" s="20">
        <f t="shared" si="21"/>
        <v>10738</v>
      </c>
      <c r="M27" s="20">
        <f t="shared" si="21"/>
        <v>9441</v>
      </c>
      <c r="N27" s="20">
        <f t="shared" si="21"/>
        <v>133027</v>
      </c>
      <c r="O27" s="20">
        <f t="shared" si="21"/>
        <v>9201</v>
      </c>
      <c r="P27" s="20">
        <f t="shared" si="21"/>
        <v>8213</v>
      </c>
      <c r="Q27" s="20">
        <f t="shared" si="21"/>
        <v>9665</v>
      </c>
      <c r="R27" s="20">
        <f t="shared" si="21"/>
        <v>9820</v>
      </c>
      <c r="S27" s="20">
        <f t="shared" si="21"/>
        <v>9974</v>
      </c>
      <c r="T27" s="20">
        <f t="shared" si="21"/>
        <v>10339</v>
      </c>
      <c r="U27" s="20">
        <f t="shared" si="21"/>
        <v>12419</v>
      </c>
      <c r="V27" s="20">
        <f t="shared" si="21"/>
        <v>13077</v>
      </c>
      <c r="W27" s="20">
        <f t="shared" si="21"/>
        <v>11969</v>
      </c>
      <c r="X27" s="20">
        <f t="shared" si="21"/>
        <v>12105</v>
      </c>
      <c r="Y27" s="20">
        <f t="shared" si="21"/>
        <v>11188</v>
      </c>
      <c r="Z27" s="20">
        <f t="shared" si="21"/>
        <v>9659</v>
      </c>
      <c r="AA27" s="20">
        <f t="shared" si="21"/>
        <v>127629</v>
      </c>
      <c r="AB27" s="20">
        <f t="shared" si="21"/>
        <v>9719</v>
      </c>
      <c r="AC27" s="20">
        <f t="shared" si="21"/>
        <v>9355</v>
      </c>
      <c r="AD27" s="20">
        <f t="shared" si="21"/>
        <v>10715</v>
      </c>
      <c r="AE27" s="20">
        <f t="shared" si="21"/>
        <v>10829</v>
      </c>
      <c r="AF27" s="20">
        <f t="shared" si="21"/>
        <v>11694</v>
      </c>
      <c r="AG27" s="20">
        <f t="shared" si="21"/>
        <v>10785</v>
      </c>
      <c r="AH27" s="20">
        <f t="shared" si="21"/>
        <v>12611</v>
      </c>
      <c r="AI27" s="20">
        <f t="shared" si="21"/>
        <v>14029</v>
      </c>
      <c r="AJ27" s="20">
        <f t="shared" si="21"/>
        <v>13212</v>
      </c>
      <c r="AK27" s="20">
        <f t="shared" si="21"/>
        <v>12785</v>
      </c>
      <c r="AL27" s="20">
        <f t="shared" si="21"/>
        <v>10680</v>
      </c>
      <c r="AM27" s="20">
        <f t="shared" si="21"/>
        <v>10628</v>
      </c>
      <c r="AN27" s="20">
        <f t="shared" si="21"/>
        <v>137042</v>
      </c>
      <c r="AO27" s="20">
        <f t="shared" si="21"/>
        <v>10141</v>
      </c>
      <c r="AP27" s="20">
        <f t="shared" si="21"/>
        <v>9117</v>
      </c>
      <c r="AQ27" s="20">
        <f t="shared" si="21"/>
        <v>11206</v>
      </c>
      <c r="AR27" s="20">
        <f t="shared" si="21"/>
        <v>10761</v>
      </c>
      <c r="AS27" s="20">
        <f t="shared" si="21"/>
        <v>12124</v>
      </c>
      <c r="AT27" s="20">
        <f t="shared" si="21"/>
        <v>11274</v>
      </c>
      <c r="AU27" s="20">
        <f t="shared" si="21"/>
        <v>13150</v>
      </c>
      <c r="AV27" s="20">
        <f t="shared" si="21"/>
        <v>14290</v>
      </c>
      <c r="AW27" s="20">
        <f t="shared" si="21"/>
        <v>12531</v>
      </c>
      <c r="AX27" s="20">
        <f t="shared" si="21"/>
        <v>12588</v>
      </c>
      <c r="AY27" s="20">
        <f t="shared" si="21"/>
        <v>11408</v>
      </c>
      <c r="AZ27" s="20">
        <f t="shared" si="21"/>
        <v>10568</v>
      </c>
      <c r="BA27" s="20">
        <f t="shared" si="21"/>
        <v>139158</v>
      </c>
      <c r="BB27" s="20">
        <f t="shared" si="21"/>
        <v>10901</v>
      </c>
      <c r="BC27" s="20">
        <f t="shared" si="21"/>
        <v>10274</v>
      </c>
      <c r="BD27" s="20">
        <f t="shared" si="21"/>
        <v>12203</v>
      </c>
      <c r="BE27" s="20">
        <f t="shared" si="21"/>
        <v>12455</v>
      </c>
      <c r="BF27" s="20">
        <f t="shared" si="21"/>
        <v>12368</v>
      </c>
      <c r="BG27" s="20">
        <f t="shared" si="21"/>
        <v>12242</v>
      </c>
      <c r="BH27" s="20">
        <f t="shared" si="21"/>
        <v>14437</v>
      </c>
      <c r="BI27" s="20">
        <f t="shared" si="21"/>
        <v>14975</v>
      </c>
      <c r="BJ27" s="20">
        <f t="shared" si="21"/>
        <v>13844</v>
      </c>
      <c r="BK27" s="20">
        <f t="shared" si="21"/>
        <v>14521</v>
      </c>
      <c r="BL27" s="20">
        <f t="shared" si="21"/>
        <v>13460</v>
      </c>
      <c r="BM27" s="20">
        <f t="shared" si="21"/>
        <v>8844</v>
      </c>
      <c r="BN27" s="20">
        <f t="shared" si="21"/>
        <v>150524</v>
      </c>
      <c r="BO27" s="20">
        <f t="shared" ref="BO27:DZ27" si="22">SUM(BO25:BO26)</f>
        <v>8689</v>
      </c>
      <c r="BP27" s="20">
        <f t="shared" si="22"/>
        <v>8649</v>
      </c>
      <c r="BQ27" s="20">
        <f t="shared" si="22"/>
        <v>10027</v>
      </c>
      <c r="BR27" s="20">
        <f t="shared" si="22"/>
        <v>11095</v>
      </c>
      <c r="BS27" s="20">
        <f t="shared" si="22"/>
        <v>10819</v>
      </c>
      <c r="BT27" s="20">
        <f t="shared" si="22"/>
        <v>10191</v>
      </c>
      <c r="BU27" s="20">
        <f t="shared" si="22"/>
        <v>13143</v>
      </c>
      <c r="BV27" s="20">
        <f t="shared" si="22"/>
        <v>12207</v>
      </c>
      <c r="BW27" s="20">
        <f t="shared" si="22"/>
        <v>10279</v>
      </c>
      <c r="BX27" s="20">
        <f t="shared" si="22"/>
        <v>11519</v>
      </c>
      <c r="BY27" s="20">
        <f t="shared" si="22"/>
        <v>11097</v>
      </c>
      <c r="BZ27" s="20">
        <f t="shared" si="22"/>
        <v>8796</v>
      </c>
      <c r="CA27" s="20">
        <f t="shared" si="22"/>
        <v>126511</v>
      </c>
      <c r="CB27" s="20">
        <f t="shared" si="22"/>
        <v>9979</v>
      </c>
      <c r="CC27" s="20">
        <f t="shared" si="22"/>
        <v>8352</v>
      </c>
      <c r="CD27" s="20">
        <f t="shared" si="22"/>
        <v>9553</v>
      </c>
      <c r="CE27" s="20">
        <f t="shared" si="22"/>
        <v>9339</v>
      </c>
      <c r="CF27" s="20">
        <f t="shared" si="22"/>
        <v>9307</v>
      </c>
      <c r="CG27" s="20">
        <f t="shared" si="22"/>
        <v>8869</v>
      </c>
      <c r="CH27" s="20">
        <f t="shared" si="22"/>
        <v>10558</v>
      </c>
      <c r="CI27" s="20">
        <f t="shared" si="22"/>
        <v>10736</v>
      </c>
      <c r="CJ27" s="20">
        <f t="shared" si="22"/>
        <v>10497</v>
      </c>
      <c r="CK27" s="20">
        <f t="shared" si="22"/>
        <v>10248</v>
      </c>
      <c r="CL27" s="20">
        <f t="shared" si="22"/>
        <v>8200</v>
      </c>
      <c r="CM27" s="20">
        <f t="shared" si="22"/>
        <v>6625</v>
      </c>
      <c r="CN27" s="20">
        <f t="shared" si="22"/>
        <v>112263</v>
      </c>
      <c r="CO27" s="20">
        <f t="shared" si="22"/>
        <v>7343</v>
      </c>
      <c r="CP27" s="20">
        <f t="shared" si="22"/>
        <v>6376</v>
      </c>
      <c r="CQ27" s="20">
        <f t="shared" si="22"/>
        <v>8383</v>
      </c>
      <c r="CR27" s="20">
        <f t="shared" si="22"/>
        <v>8669</v>
      </c>
      <c r="CS27" s="20">
        <f t="shared" si="22"/>
        <v>8069</v>
      </c>
      <c r="CT27" s="20">
        <f t="shared" si="22"/>
        <v>8740</v>
      </c>
      <c r="CU27" s="20">
        <f t="shared" si="22"/>
        <v>9338</v>
      </c>
      <c r="CV27" s="20">
        <f t="shared" si="22"/>
        <v>9701</v>
      </c>
      <c r="CW27" s="20">
        <f t="shared" si="22"/>
        <v>9782</v>
      </c>
      <c r="CX27" s="20">
        <f t="shared" si="22"/>
        <v>10162</v>
      </c>
      <c r="CY27" s="20">
        <f t="shared" si="22"/>
        <v>9212</v>
      </c>
      <c r="CZ27" s="20">
        <f t="shared" si="22"/>
        <v>8420</v>
      </c>
      <c r="DA27" s="20">
        <f t="shared" si="22"/>
        <v>104195</v>
      </c>
      <c r="DB27" s="20">
        <f t="shared" si="22"/>
        <v>9079</v>
      </c>
      <c r="DC27" s="20">
        <f t="shared" si="22"/>
        <v>7872</v>
      </c>
      <c r="DD27" s="20">
        <f t="shared" si="22"/>
        <v>7539</v>
      </c>
      <c r="DE27" s="20">
        <f t="shared" si="22"/>
        <v>8418</v>
      </c>
      <c r="DF27" s="20">
        <f t="shared" si="22"/>
        <v>9403</v>
      </c>
      <c r="DG27" s="20">
        <f t="shared" si="22"/>
        <v>9776</v>
      </c>
      <c r="DH27" s="20">
        <f t="shared" si="22"/>
        <v>11272</v>
      </c>
      <c r="DI27" s="20">
        <f t="shared" si="22"/>
        <v>10600</v>
      </c>
      <c r="DJ27" s="20">
        <f t="shared" si="22"/>
        <v>9628</v>
      </c>
      <c r="DK27" s="20">
        <f t="shared" si="22"/>
        <v>8836</v>
      </c>
      <c r="DL27" s="20">
        <f t="shared" si="22"/>
        <v>7098</v>
      </c>
      <c r="DM27" s="20">
        <f t="shared" si="22"/>
        <v>6706</v>
      </c>
      <c r="DN27" s="20">
        <f t="shared" si="22"/>
        <v>106227</v>
      </c>
      <c r="DO27" s="20">
        <f t="shared" si="22"/>
        <v>4306</v>
      </c>
      <c r="DP27" s="20">
        <f t="shared" si="22"/>
        <v>4078</v>
      </c>
      <c r="DQ27" s="20">
        <f t="shared" si="22"/>
        <v>4180</v>
      </c>
      <c r="DR27" s="20">
        <f t="shared" si="22"/>
        <v>5351</v>
      </c>
      <c r="DS27" s="20">
        <f t="shared" si="22"/>
        <v>5723</v>
      </c>
      <c r="DT27" s="20">
        <f t="shared" si="22"/>
        <v>6510</v>
      </c>
      <c r="DU27" s="20">
        <f t="shared" si="22"/>
        <v>8043</v>
      </c>
      <c r="DV27" s="20">
        <f t="shared" si="22"/>
        <v>7703</v>
      </c>
      <c r="DW27" s="20">
        <f t="shared" si="22"/>
        <v>6012</v>
      </c>
      <c r="DX27" s="20">
        <f t="shared" si="22"/>
        <v>6546</v>
      </c>
      <c r="DY27" s="20">
        <f t="shared" si="22"/>
        <v>6158</v>
      </c>
      <c r="DZ27" s="20">
        <f t="shared" si="22"/>
        <v>5200</v>
      </c>
      <c r="EA27" s="20">
        <f t="shared" ref="EA27:GL27" si="23">SUM(EA25:EA26)</f>
        <v>69810</v>
      </c>
      <c r="EB27" s="20">
        <f t="shared" si="23"/>
        <v>6123</v>
      </c>
      <c r="EC27" s="20">
        <f t="shared" si="23"/>
        <v>5096</v>
      </c>
      <c r="ED27" s="20">
        <f t="shared" si="23"/>
        <v>6190</v>
      </c>
      <c r="EE27" s="20">
        <f t="shared" si="23"/>
        <v>7226</v>
      </c>
      <c r="EF27" s="20">
        <f t="shared" si="23"/>
        <v>7480</v>
      </c>
      <c r="EG27" s="20">
        <f t="shared" si="23"/>
        <v>6513</v>
      </c>
      <c r="EH27" s="20">
        <f t="shared" si="23"/>
        <v>7733</v>
      </c>
      <c r="EI27" s="20">
        <f t="shared" si="23"/>
        <v>8516</v>
      </c>
      <c r="EJ27" s="20">
        <f t="shared" si="23"/>
        <v>8595</v>
      </c>
      <c r="EK27" s="20">
        <f t="shared" si="23"/>
        <v>11675</v>
      </c>
      <c r="EL27" s="20">
        <f t="shared" si="23"/>
        <v>8272</v>
      </c>
      <c r="EM27" s="20">
        <f t="shared" si="23"/>
        <v>6417</v>
      </c>
      <c r="EN27" s="20">
        <f t="shared" si="23"/>
        <v>89836</v>
      </c>
      <c r="EO27" s="20">
        <f t="shared" si="23"/>
        <v>7165</v>
      </c>
      <c r="EP27" s="20">
        <f t="shared" si="23"/>
        <v>6363</v>
      </c>
      <c r="EQ27" s="20">
        <f t="shared" si="23"/>
        <v>7248</v>
      </c>
      <c r="ER27" s="20">
        <f t="shared" si="23"/>
        <v>7636</v>
      </c>
      <c r="ES27" s="20">
        <f t="shared" si="23"/>
        <v>7482</v>
      </c>
      <c r="ET27" s="20">
        <f t="shared" si="23"/>
        <v>6338</v>
      </c>
      <c r="EU27" s="20">
        <f t="shared" si="23"/>
        <v>7683</v>
      </c>
      <c r="EV27" s="20">
        <f t="shared" si="23"/>
        <v>7779</v>
      </c>
      <c r="EW27" s="20">
        <f t="shared" si="23"/>
        <v>7091</v>
      </c>
      <c r="EX27" s="20">
        <f t="shared" si="23"/>
        <v>7583</v>
      </c>
      <c r="EY27" s="20">
        <f t="shared" si="23"/>
        <v>6596</v>
      </c>
      <c r="EZ27" s="20">
        <f t="shared" si="23"/>
        <v>5602</v>
      </c>
      <c r="FA27" s="20">
        <f t="shared" si="23"/>
        <v>84566</v>
      </c>
      <c r="FB27" s="20">
        <f t="shared" si="23"/>
        <v>5981</v>
      </c>
      <c r="FC27" s="20">
        <f t="shared" si="23"/>
        <v>5320</v>
      </c>
      <c r="FD27" s="20">
        <f t="shared" si="23"/>
        <v>6037</v>
      </c>
      <c r="FE27" s="20">
        <f t="shared" si="23"/>
        <v>6697</v>
      </c>
      <c r="FF27" s="20">
        <f t="shared" si="23"/>
        <v>6967</v>
      </c>
      <c r="FG27" s="20">
        <f t="shared" si="23"/>
        <v>6018</v>
      </c>
      <c r="FH27" s="20">
        <f t="shared" si="23"/>
        <v>7494</v>
      </c>
      <c r="FI27" s="20">
        <f t="shared" si="23"/>
        <v>8272</v>
      </c>
      <c r="FJ27" s="20">
        <f t="shared" si="23"/>
        <v>8266</v>
      </c>
      <c r="FK27" s="20">
        <f t="shared" si="23"/>
        <v>7933</v>
      </c>
      <c r="FL27" s="20">
        <f t="shared" si="23"/>
        <v>6904</v>
      </c>
      <c r="FM27" s="20">
        <f t="shared" si="23"/>
        <v>6555</v>
      </c>
      <c r="FN27" s="20">
        <f t="shared" si="23"/>
        <v>82444</v>
      </c>
      <c r="FO27" s="20">
        <f t="shared" si="23"/>
        <v>6970</v>
      </c>
      <c r="FP27" s="20">
        <f t="shared" si="23"/>
        <v>6806</v>
      </c>
      <c r="FQ27" s="20">
        <f t="shared" si="23"/>
        <v>7637</v>
      </c>
      <c r="FR27" s="20">
        <f t="shared" si="23"/>
        <v>7723</v>
      </c>
      <c r="FS27" s="20">
        <f t="shared" si="23"/>
        <v>7930</v>
      </c>
      <c r="FT27" s="20">
        <f t="shared" si="23"/>
        <v>7166</v>
      </c>
      <c r="FU27" s="20">
        <f t="shared" si="23"/>
        <v>8715</v>
      </c>
      <c r="FV27" s="20">
        <f t="shared" si="23"/>
        <v>9129</v>
      </c>
      <c r="FW27" s="20">
        <f t="shared" si="23"/>
        <v>8737</v>
      </c>
      <c r="FX27" s="20">
        <f t="shared" si="23"/>
        <v>8834</v>
      </c>
      <c r="FY27" s="20">
        <f t="shared" si="23"/>
        <v>7571</v>
      </c>
      <c r="FZ27" s="20">
        <f t="shared" si="23"/>
        <v>6955</v>
      </c>
      <c r="GA27" s="20">
        <f t="shared" si="23"/>
        <v>94173</v>
      </c>
      <c r="GB27" s="20">
        <f t="shared" si="23"/>
        <v>7024</v>
      </c>
      <c r="GC27" s="20">
        <f t="shared" si="23"/>
        <v>6535</v>
      </c>
      <c r="GD27" s="20">
        <f t="shared" si="23"/>
        <v>7524</v>
      </c>
      <c r="GE27" s="20">
        <f t="shared" si="23"/>
        <v>7472</v>
      </c>
      <c r="GF27" s="20">
        <f t="shared" si="23"/>
        <v>8237</v>
      </c>
      <c r="GG27" s="20">
        <f t="shared" si="23"/>
        <v>7540</v>
      </c>
      <c r="GH27" s="20">
        <f t="shared" si="23"/>
        <v>10276</v>
      </c>
      <c r="GI27" s="20">
        <f t="shared" si="23"/>
        <v>9415</v>
      </c>
      <c r="GJ27" s="20">
        <f t="shared" si="23"/>
        <v>9426</v>
      </c>
      <c r="GK27" s="20">
        <f t="shared" si="23"/>
        <v>8218</v>
      </c>
      <c r="GL27" s="20">
        <f t="shared" si="23"/>
        <v>7510</v>
      </c>
      <c r="GM27" s="20">
        <f t="shared" ref="GM27:HA27" si="24">SUM(GM25:GM26)</f>
        <v>6722</v>
      </c>
      <c r="GN27" s="20">
        <f t="shared" si="24"/>
        <v>95899</v>
      </c>
      <c r="GO27" s="20">
        <f t="shared" si="24"/>
        <v>7172</v>
      </c>
      <c r="GP27" s="20">
        <f t="shared" si="24"/>
        <v>6170</v>
      </c>
      <c r="GQ27" s="20">
        <f t="shared" si="24"/>
        <v>7568</v>
      </c>
      <c r="GR27" s="20">
        <f t="shared" si="24"/>
        <v>7916</v>
      </c>
      <c r="GS27" s="20">
        <f t="shared" si="24"/>
        <v>7884</v>
      </c>
      <c r="GT27" s="20">
        <f t="shared" si="24"/>
        <v>7501</v>
      </c>
      <c r="GU27" s="20">
        <f t="shared" si="24"/>
        <v>9217</v>
      </c>
      <c r="GV27" s="20">
        <f t="shared" si="24"/>
        <v>9690</v>
      </c>
      <c r="GW27" s="20">
        <f t="shared" si="24"/>
        <v>8511</v>
      </c>
      <c r="GX27" s="20">
        <f t="shared" si="24"/>
        <v>8862</v>
      </c>
      <c r="GY27" s="20">
        <f t="shared" si="24"/>
        <v>7542</v>
      </c>
      <c r="GZ27" s="20">
        <f t="shared" si="24"/>
        <v>7424</v>
      </c>
      <c r="HA27" s="20">
        <f t="shared" si="24"/>
        <v>95457</v>
      </c>
      <c r="HB27" s="20">
        <f t="shared" ref="HB27:HJ27" si="25">SUM(HB25:HB26)</f>
        <v>8356</v>
      </c>
      <c r="HC27" s="20">
        <f t="shared" si="25"/>
        <v>7095</v>
      </c>
      <c r="HD27" s="20">
        <f t="shared" si="25"/>
        <v>8059</v>
      </c>
      <c r="HE27" s="20">
        <f t="shared" si="25"/>
        <v>8325</v>
      </c>
      <c r="HF27" s="20">
        <f t="shared" si="25"/>
        <v>8594</v>
      </c>
      <c r="HG27" s="20">
        <f t="shared" si="25"/>
        <v>7979</v>
      </c>
      <c r="HH27" s="20">
        <f t="shared" si="25"/>
        <v>9516</v>
      </c>
      <c r="HI27" s="20">
        <f t="shared" si="25"/>
        <v>9819</v>
      </c>
      <c r="HJ27" s="20">
        <f t="shared" si="25"/>
        <v>8939</v>
      </c>
      <c r="HK27" s="20">
        <f t="shared" ref="HK27:HW27" si="26">SUM(HK25:HK26)</f>
        <v>8858</v>
      </c>
      <c r="HL27" s="20">
        <f t="shared" si="26"/>
        <v>7633</v>
      </c>
      <c r="HM27" s="20">
        <f t="shared" si="26"/>
        <v>6963</v>
      </c>
      <c r="HN27" s="20">
        <f t="shared" si="26"/>
        <v>100136</v>
      </c>
      <c r="HO27" s="20">
        <f t="shared" si="26"/>
        <v>7207</v>
      </c>
      <c r="HP27" s="20">
        <f t="shared" si="26"/>
        <v>6213</v>
      </c>
      <c r="HQ27" s="20">
        <f t="shared" si="26"/>
        <v>7542</v>
      </c>
      <c r="HR27" s="20">
        <f t="shared" si="26"/>
        <v>8542</v>
      </c>
      <c r="HS27" s="20">
        <f t="shared" si="26"/>
        <v>9094</v>
      </c>
      <c r="HT27" s="20">
        <f t="shared" si="26"/>
        <v>7940</v>
      </c>
      <c r="HU27" s="20">
        <f t="shared" si="26"/>
        <v>9332</v>
      </c>
      <c r="HV27" s="20">
        <f t="shared" si="26"/>
        <v>9716</v>
      </c>
      <c r="HW27" s="20">
        <f t="shared" si="26"/>
        <v>9004</v>
      </c>
      <c r="HX27" s="20">
        <f t="shared" ref="HX27:IM27" si="27">SUM(HX25:HX26)</f>
        <v>8439</v>
      </c>
      <c r="HY27" s="20">
        <f t="shared" si="27"/>
        <v>7926</v>
      </c>
      <c r="HZ27" s="20">
        <f t="shared" si="27"/>
        <v>7159</v>
      </c>
      <c r="IA27" s="20">
        <f t="shared" si="27"/>
        <v>98114</v>
      </c>
      <c r="IB27" s="20">
        <f t="shared" si="27"/>
        <v>7586</v>
      </c>
      <c r="IC27" s="20">
        <f t="shared" si="27"/>
        <v>7111</v>
      </c>
      <c r="ID27" s="20">
        <f t="shared" si="27"/>
        <v>4088</v>
      </c>
      <c r="IE27" s="20">
        <f t="shared" si="27"/>
        <v>565</v>
      </c>
      <c r="IF27" s="20">
        <f t="shared" si="27"/>
        <v>481</v>
      </c>
      <c r="IG27" s="20">
        <f t="shared" si="27"/>
        <v>677</v>
      </c>
      <c r="IH27" s="20">
        <f t="shared" si="27"/>
        <v>1470</v>
      </c>
      <c r="II27" s="20">
        <f t="shared" si="27"/>
        <v>1576</v>
      </c>
      <c r="IJ27" s="20">
        <f t="shared" si="27"/>
        <v>1606</v>
      </c>
      <c r="IK27" s="20">
        <f t="shared" si="27"/>
        <v>2073</v>
      </c>
      <c r="IL27" s="20">
        <f t="shared" si="27"/>
        <v>2239</v>
      </c>
      <c r="IM27" s="20">
        <f t="shared" si="27"/>
        <v>2302</v>
      </c>
      <c r="IN27" s="20">
        <f>SUM(IB27:IM27)</f>
        <v>31774</v>
      </c>
      <c r="IO27" s="20">
        <f>IO25+IO26</f>
        <v>2682</v>
      </c>
      <c r="IP27" s="20">
        <f t="shared" ref="IP27:IW27" si="28">IP25+IP26</f>
        <v>1838</v>
      </c>
      <c r="IQ27" s="20">
        <f t="shared" si="28"/>
        <v>2821</v>
      </c>
      <c r="IR27" s="20">
        <f t="shared" si="28"/>
        <v>2758</v>
      </c>
      <c r="IS27" s="20">
        <f t="shared" si="28"/>
        <v>3121</v>
      </c>
      <c r="IT27" s="20">
        <f t="shared" si="28"/>
        <v>3210</v>
      </c>
      <c r="IU27" s="20">
        <f t="shared" si="28"/>
        <v>4438</v>
      </c>
      <c r="IV27" s="20">
        <f t="shared" si="28"/>
        <v>4624</v>
      </c>
      <c r="IW27" s="20">
        <f t="shared" si="28"/>
        <v>4819</v>
      </c>
      <c r="IX27" s="20">
        <f>IX25+IX26</f>
        <v>5594</v>
      </c>
      <c r="IY27" s="20">
        <f>IY25+IY26</f>
        <v>5644</v>
      </c>
      <c r="IZ27" s="20">
        <f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29">SUM(JC25,JC26)</f>
        <v>4108</v>
      </c>
      <c r="JD27" s="20">
        <f t="shared" si="29"/>
        <v>4969</v>
      </c>
      <c r="JE27" s="20">
        <f t="shared" si="29"/>
        <v>5730</v>
      </c>
      <c r="JF27" s="20">
        <f t="shared" si="29"/>
        <v>5937</v>
      </c>
      <c r="JG27" s="20">
        <f t="shared" si="29"/>
        <v>5614</v>
      </c>
      <c r="JH27" s="20">
        <f t="shared" si="29"/>
        <v>6765</v>
      </c>
      <c r="JI27" s="20">
        <f t="shared" si="29"/>
        <v>7569</v>
      </c>
      <c r="JJ27" s="20">
        <f t="shared" si="29"/>
        <v>6794</v>
      </c>
      <c r="JK27" s="20">
        <f t="shared" si="29"/>
        <v>7095</v>
      </c>
      <c r="JL27" s="20">
        <f t="shared" si="29"/>
        <v>6827</v>
      </c>
      <c r="JM27" s="20">
        <f t="shared" si="29"/>
        <v>4717</v>
      </c>
      <c r="JN27" s="20">
        <f>SUM(JB27:JM27)</f>
        <v>71337</v>
      </c>
      <c r="JO27" s="20">
        <f>SUM(JO25,JO26)</f>
        <v>4133</v>
      </c>
      <c r="JP27" s="20">
        <f t="shared" ref="JP27:JZ27" si="30">SUM(JP25,JP26)</f>
        <v>3666</v>
      </c>
      <c r="JQ27" s="20">
        <f t="shared" si="30"/>
        <v>4370</v>
      </c>
      <c r="JR27" s="20">
        <f t="shared" si="30"/>
        <v>4971</v>
      </c>
      <c r="JS27" s="20">
        <f t="shared" si="30"/>
        <v>5053</v>
      </c>
      <c r="JT27" s="20">
        <f t="shared" si="30"/>
        <v>4917</v>
      </c>
      <c r="JU27" s="20">
        <f t="shared" si="30"/>
        <v>5863</v>
      </c>
      <c r="JV27" s="20">
        <f t="shared" si="30"/>
        <v>6370</v>
      </c>
      <c r="JW27" s="20">
        <f t="shared" si="30"/>
        <v>0</v>
      </c>
      <c r="JX27" s="20">
        <f t="shared" si="30"/>
        <v>0</v>
      </c>
      <c r="JY27" s="20">
        <f t="shared" si="30"/>
        <v>0</v>
      </c>
      <c r="JZ27" s="20">
        <f t="shared" si="30"/>
        <v>0</v>
      </c>
      <c r="KA27" s="20">
        <f>SUM(JO27:JZ27)</f>
        <v>39343</v>
      </c>
    </row>
    <row r="28" spans="1:287">
      <c r="A28" s="49" t="s">
        <v>137</v>
      </c>
    </row>
    <row r="29" spans="1:287">
      <c r="JF29" s="57"/>
    </row>
    <row r="30" spans="1:287">
      <c r="IA30" s="57"/>
      <c r="IB30" s="59"/>
      <c r="JF30" s="57"/>
    </row>
    <row r="31" spans="1:287"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JF31" s="57"/>
    </row>
    <row r="32" spans="1:287"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JF32" s="57"/>
    </row>
    <row r="33" spans="236:266">
      <c r="JF33" s="57"/>
    </row>
    <row r="34" spans="236:266">
      <c r="JF34" s="57"/>
    </row>
    <row r="35" spans="236:266">
      <c r="JF35" s="57"/>
    </row>
    <row r="36" spans="236:266"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JF36" s="57"/>
    </row>
    <row r="37" spans="236:266"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JF37" s="57"/>
    </row>
    <row r="38" spans="236:266">
      <c r="JF38" s="57"/>
    </row>
    <row r="39" spans="236:266">
      <c r="JF39" s="57"/>
    </row>
    <row r="40" spans="236:266">
      <c r="JF40" s="57"/>
    </row>
    <row r="41" spans="236:266">
      <c r="JF41" s="57"/>
    </row>
    <row r="42" spans="236:266">
      <c r="JF42" s="57"/>
    </row>
    <row r="43" spans="236:266">
      <c r="JF43" s="57"/>
    </row>
    <row r="44" spans="236:266">
      <c r="JF44" s="57"/>
    </row>
    <row r="45" spans="236:266">
      <c r="JF45" s="57"/>
    </row>
    <row r="46" spans="236:266">
      <c r="JF46" s="57"/>
    </row>
    <row r="47" spans="236:266">
      <c r="JF47" s="57"/>
    </row>
    <row r="48" spans="236:266">
      <c r="JF48" s="57"/>
    </row>
    <row r="49" spans="266:266">
      <c r="JF49" s="57"/>
    </row>
    <row r="50" spans="266:266">
      <c r="JF50" s="57"/>
    </row>
    <row r="51" spans="266:266">
      <c r="JF51" s="57"/>
    </row>
  </sheetData>
  <mergeCells count="135"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Manuel Alvarez Tovar</dc:creator>
  <cp:keywords/>
  <dc:description/>
  <cp:lastModifiedBy>05k4R</cp:lastModifiedBy>
  <cp:revision/>
  <dcterms:created xsi:type="dcterms:W3CDTF">2015-05-06T16:37:04Z</dcterms:created>
  <dcterms:modified xsi:type="dcterms:W3CDTF">2023-11-20T16:22:52Z</dcterms:modified>
  <cp:category/>
  <cp:contentStatus/>
</cp:coreProperties>
</file>