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D:\OSITRAN\PRÁCTICAS PRE PROFESIONALES\BOLETÍN\"/>
    </mc:Choice>
  </mc:AlternateContent>
  <xr:revisionPtr revIDLastSave="0" documentId="8_{14BAFE02-8134-4480-BBFA-F8E93B80E573}" xr6:coauthVersionLast="43" xr6:coauthVersionMax="43" xr10:uidLastSave="{00000000-0000-0000-0000-000000000000}"/>
  <bookViews>
    <workbookView xWindow="1230" yWindow="0" windowWidth="14430" windowHeight="15060" tabRatio="599"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E25" i="6" l="1"/>
  <c r="EE23" i="6" l="1"/>
  <c r="DU39" i="2" l="1"/>
  <c r="DP76" i="5"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DY38" i="2"/>
  <c r="EF37" i="2"/>
  <c r="EF36" i="2"/>
  <c r="EF35" i="2"/>
  <c r="EE34" i="2"/>
  <c r="DU34" i="2"/>
  <c r="DT34" i="2"/>
  <c r="EF34" i="2" s="1"/>
  <c r="EF33" i="2"/>
  <c r="EF32" i="2"/>
  <c r="EE31" i="2"/>
  <c r="ED31" i="2"/>
  <c r="EC31" i="2"/>
  <c r="EB31" i="2"/>
  <c r="EA31" i="2"/>
  <c r="EA38" i="2" s="1"/>
  <c r="DZ31" i="2"/>
  <c r="DZ38" i="2" s="1"/>
  <c r="DY31" i="2"/>
  <c r="DX31" i="2"/>
  <c r="DW31" i="2"/>
  <c r="DV31" i="2"/>
  <c r="DU31" i="2"/>
  <c r="DT31" i="2"/>
  <c r="EF30" i="2"/>
  <c r="EF29" i="2"/>
  <c r="EE28" i="2"/>
  <c r="ED28" i="2"/>
  <c r="EC28" i="2"/>
  <c r="EB28" i="2"/>
  <c r="EA28" i="2"/>
  <c r="DZ28" i="2"/>
  <c r="DY28" i="2"/>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DM76" i="5" l="1"/>
  <c r="EP23" i="6"/>
  <c r="DZ76" i="5"/>
  <c r="EB38" i="2"/>
  <c r="DU38" i="2"/>
  <c r="EC38" i="2"/>
  <c r="DV38" i="2"/>
  <c r="ED38" i="2"/>
  <c r="DW38" i="2"/>
  <c r="EE38" i="2"/>
  <c r="EF31" i="2"/>
  <c r="DX38" i="2"/>
  <c r="EF20" i="2"/>
  <c r="EF17" i="2"/>
  <c r="EF14" i="2"/>
  <c r="EF8" i="2"/>
  <c r="EF28" i="2"/>
  <c r="DT38" i="2"/>
  <c r="DE38" i="2"/>
  <c r="DR34" i="2"/>
  <c r="DR38" i="2"/>
  <c r="DR31" i="2"/>
  <c r="DR28" i="2"/>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<sst xmlns="http://schemas.openxmlformats.org/spreadsheetml/2006/main" count="1993" uniqueCount="153">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</sst>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 fontId="26" fillId="33" borderId="0" xfId="0" quotePrefix="1" applyNumberFormat="1" applyFont="1" applyFill="1" applyAlignment="1">
      <alignment horizontal="center" vertical="center" wrapText="1"/>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94" t="s">
        <v>108</v>
      </c>
      <c r="D6" s="95"/>
    </row>
    <row r="7" spans="3:4" s="80" customFormat="1" ht="12" x14ac:dyDescent="0.2">
      <c r="C7" s="96"/>
      <c r="D7" s="96"/>
    </row>
    <row r="8" spans="3:4" s="81" customFormat="1" ht="24.75" customHeight="1" thickBot="1" x14ac:dyDescent="0.3">
      <c r="C8" s="97"/>
      <c r="D8" s="97"/>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60" zoomScaleNormal="60" workbookViewId="0">
      <pane xSplit="2" ySplit="3" topLeftCell="EC4" activePane="bottomRight" state="frozen"/>
      <selection pane="topRight" activeCell="C1" sqref="C1"/>
      <selection pane="bottomLeft" activeCell="A4" sqref="A4"/>
      <selection pane="bottomRight" activeCell="EI19" sqref="EI19:EI2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6384" width="11.42578125" style="3"/>
  </cols>
  <sheetData>
    <row r="1" spans="1:146" ht="15" x14ac:dyDescent="0.25">
      <c r="A1" s="103" t="s">
        <v>106</v>
      </c>
      <c r="B1" s="103"/>
    </row>
    <row r="2" spans="1:146"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5" x14ac:dyDescent="0.25">
      <c r="B6" s="98" t="s">
        <v>92</v>
      </c>
      <c r="C6" s="98"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142</v>
      </c>
      <c r="CQ6" s="100">
        <v>2020</v>
      </c>
      <c r="CR6" s="100"/>
      <c r="CS6" s="100"/>
      <c r="CT6" s="100"/>
      <c r="CU6" s="100"/>
      <c r="CV6" s="100"/>
      <c r="CW6" s="100"/>
      <c r="CX6" s="100"/>
      <c r="CY6" s="100"/>
      <c r="CZ6" s="100"/>
      <c r="DA6" s="100"/>
      <c r="DB6" s="100"/>
      <c r="DC6" s="101" t="s">
        <v>146</v>
      </c>
      <c r="DD6" s="100">
        <v>2021</v>
      </c>
      <c r="DE6" s="100"/>
      <c r="DF6" s="100"/>
      <c r="DG6" s="100"/>
      <c r="DH6" s="100"/>
      <c r="DI6" s="100"/>
      <c r="DJ6" s="100"/>
      <c r="DK6" s="100"/>
      <c r="DL6" s="100"/>
      <c r="DM6" s="100"/>
      <c r="DN6" s="100"/>
      <c r="DO6" s="100"/>
      <c r="DP6" s="101" t="s">
        <v>149</v>
      </c>
      <c r="DQ6" s="100">
        <v>2022</v>
      </c>
      <c r="DR6" s="100"/>
      <c r="DS6" s="100"/>
      <c r="DT6" s="100"/>
      <c r="DU6" s="100"/>
      <c r="DV6" s="100"/>
      <c r="DW6" s="100"/>
      <c r="DX6" s="100"/>
      <c r="DY6" s="100"/>
      <c r="DZ6" s="100"/>
      <c r="EA6" s="100"/>
      <c r="EB6" s="100"/>
      <c r="EC6" s="101" t="s">
        <v>150</v>
      </c>
      <c r="ED6" s="100">
        <v>2023</v>
      </c>
      <c r="EE6" s="100"/>
      <c r="EF6" s="100"/>
      <c r="EG6" s="100"/>
      <c r="EH6" s="100"/>
      <c r="EI6" s="100"/>
      <c r="EJ6" s="100"/>
      <c r="EK6" s="100"/>
      <c r="EL6" s="100"/>
      <c r="EM6" s="100"/>
      <c r="EN6" s="100"/>
      <c r="EO6" s="100"/>
      <c r="EP6" s="101" t="s">
        <v>152</v>
      </c>
    </row>
    <row r="7" spans="1:146" ht="18.75" customHeight="1" x14ac:dyDescent="0.2">
      <c r="B7" s="99"/>
      <c r="C7" s="99"/>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11" t="s">
        <v>121</v>
      </c>
      <c r="CR7" s="11" t="s">
        <v>122</v>
      </c>
      <c r="CS7" s="11" t="s">
        <v>123</v>
      </c>
      <c r="CT7" s="11" t="s">
        <v>124</v>
      </c>
      <c r="CU7" s="11" t="s">
        <v>125</v>
      </c>
      <c r="CV7" s="11" t="s">
        <v>126</v>
      </c>
      <c r="CW7" s="11" t="s">
        <v>127</v>
      </c>
      <c r="CX7" s="11" t="s">
        <v>128</v>
      </c>
      <c r="CY7" s="11" t="s">
        <v>129</v>
      </c>
      <c r="CZ7" s="11" t="s">
        <v>130</v>
      </c>
      <c r="DA7" s="11" t="s">
        <v>131</v>
      </c>
      <c r="DB7" s="11" t="s">
        <v>132</v>
      </c>
      <c r="DC7" s="102"/>
      <c r="DD7" s="11" t="s">
        <v>121</v>
      </c>
      <c r="DE7" s="11" t="s">
        <v>122</v>
      </c>
      <c r="DF7" s="11" t="s">
        <v>123</v>
      </c>
      <c r="DG7" s="11" t="s">
        <v>124</v>
      </c>
      <c r="DH7" s="11" t="s">
        <v>125</v>
      </c>
      <c r="DI7" s="11" t="s">
        <v>126</v>
      </c>
      <c r="DJ7" s="11" t="s">
        <v>127</v>
      </c>
      <c r="DK7" s="11" t="s">
        <v>128</v>
      </c>
      <c r="DL7" s="11" t="s">
        <v>129</v>
      </c>
      <c r="DM7" s="11" t="s">
        <v>130</v>
      </c>
      <c r="DN7" s="11" t="s">
        <v>131</v>
      </c>
      <c r="DO7" s="11" t="s">
        <v>132</v>
      </c>
      <c r="DP7" s="102"/>
      <c r="DQ7" s="11" t="s">
        <v>121</v>
      </c>
      <c r="DR7" s="11" t="s">
        <v>122</v>
      </c>
      <c r="DS7" s="11" t="s">
        <v>123</v>
      </c>
      <c r="DT7" s="11" t="s">
        <v>124</v>
      </c>
      <c r="DU7" s="11" t="s">
        <v>125</v>
      </c>
      <c r="DV7" s="11" t="s">
        <v>126</v>
      </c>
      <c r="DW7" s="11" t="s">
        <v>127</v>
      </c>
      <c r="DX7" s="11" t="s">
        <v>128</v>
      </c>
      <c r="DY7" s="11" t="s">
        <v>129</v>
      </c>
      <c r="DZ7" s="11" t="s">
        <v>130</v>
      </c>
      <c r="EA7" s="11" t="s">
        <v>131</v>
      </c>
      <c r="EB7" s="11" t="s">
        <v>132</v>
      </c>
      <c r="EC7" s="102"/>
      <c r="ED7" s="11" t="s">
        <v>121</v>
      </c>
      <c r="EE7" s="11" t="s">
        <v>122</v>
      </c>
      <c r="EF7" s="11" t="s">
        <v>123</v>
      </c>
      <c r="EG7" s="11" t="s">
        <v>124</v>
      </c>
      <c r="EH7" s="11" t="s">
        <v>125</v>
      </c>
      <c r="EI7" s="11" t="s">
        <v>126</v>
      </c>
      <c r="EJ7" s="11" t="s">
        <v>127</v>
      </c>
      <c r="EK7" s="11" t="s">
        <v>128</v>
      </c>
      <c r="EL7" s="11" t="s">
        <v>129</v>
      </c>
      <c r="EM7" s="11" t="s">
        <v>130</v>
      </c>
      <c r="EN7" s="11" t="s">
        <v>131</v>
      </c>
      <c r="EO7" s="11" t="s">
        <v>132</v>
      </c>
      <c r="EP7" s="102"/>
    </row>
    <row r="8" spans="1:146"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c r="EK8" s="14"/>
      <c r="EL8" s="14"/>
      <c r="EM8" s="14"/>
      <c r="EN8" s="14"/>
      <c r="EO8" s="14"/>
      <c r="EP8" s="14">
        <f>+SUM(ED8:EO8)</f>
        <v>1226000.6600000001</v>
      </c>
    </row>
    <row r="9" spans="1:146"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c r="EK9" s="14"/>
      <c r="EL9" s="14"/>
      <c r="EM9" s="14"/>
      <c r="EN9" s="14"/>
      <c r="EO9" s="14"/>
      <c r="EP9" s="14">
        <f t="shared" ref="EP9:EP14" si="10">+SUM(ED9:EO9)</f>
        <v>180948504.22000003</v>
      </c>
    </row>
    <row r="10" spans="1:146"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v>448383.05</v>
      </c>
      <c r="EH12" s="14">
        <v>415306</v>
      </c>
      <c r="EI12" s="14">
        <v>470945.98</v>
      </c>
      <c r="EJ12" s="14"/>
      <c r="EK12" s="14"/>
      <c r="EL12" s="14"/>
      <c r="EM12" s="14"/>
      <c r="EN12" s="14"/>
      <c r="EO12" s="14"/>
      <c r="EP12" s="14">
        <f t="shared" si="10"/>
        <v>2785552.98</v>
      </c>
    </row>
    <row r="13" spans="1:146"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v>461711.13</v>
      </c>
      <c r="EH13" s="14">
        <v>491905.96</v>
      </c>
      <c r="EI13" s="14">
        <v>549672.55000000005</v>
      </c>
      <c r="EJ13" s="14"/>
      <c r="EK13" s="14"/>
      <c r="EL13" s="14"/>
      <c r="EM13" s="14"/>
      <c r="EN13" s="14"/>
      <c r="EO13" s="14"/>
      <c r="EP13" s="14">
        <f t="shared" si="10"/>
        <v>3142902.5599999996</v>
      </c>
    </row>
    <row r="14" spans="1:146"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c r="EK14" s="14"/>
      <c r="EL14" s="14"/>
      <c r="EM14" s="14"/>
      <c r="EN14" s="14"/>
      <c r="EO14" s="14"/>
      <c r="EP14" s="14">
        <f t="shared" si="10"/>
        <v>5928455.54</v>
      </c>
    </row>
    <row r="15" spans="1:146"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5" x14ac:dyDescent="0.25">
      <c r="B17" s="98" t="s">
        <v>92</v>
      </c>
      <c r="C17" s="98"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142</v>
      </c>
      <c r="CQ17" s="100">
        <v>2020</v>
      </c>
      <c r="CR17" s="100"/>
      <c r="CS17" s="100"/>
      <c r="CT17" s="100"/>
      <c r="CU17" s="100"/>
      <c r="CV17" s="100"/>
      <c r="CW17" s="100"/>
      <c r="CX17" s="100"/>
      <c r="CY17" s="100"/>
      <c r="CZ17" s="100"/>
      <c r="DA17" s="100"/>
      <c r="DB17" s="100"/>
      <c r="DC17" s="101" t="s">
        <v>146</v>
      </c>
      <c r="DD17" s="100">
        <v>2021</v>
      </c>
      <c r="DE17" s="100"/>
      <c r="DF17" s="100"/>
      <c r="DG17" s="100"/>
      <c r="DH17" s="100"/>
      <c r="DI17" s="100"/>
      <c r="DJ17" s="100"/>
      <c r="DK17" s="100"/>
      <c r="DL17" s="100"/>
      <c r="DM17" s="100"/>
      <c r="DN17" s="100"/>
      <c r="DO17" s="100"/>
      <c r="DP17" s="101" t="s">
        <v>149</v>
      </c>
      <c r="DQ17" s="100">
        <v>2022</v>
      </c>
      <c r="DR17" s="100"/>
      <c r="DS17" s="100"/>
      <c r="DT17" s="100"/>
      <c r="DU17" s="100"/>
      <c r="DV17" s="100"/>
      <c r="DW17" s="100"/>
      <c r="DX17" s="100"/>
      <c r="DY17" s="100"/>
      <c r="DZ17" s="100"/>
      <c r="EA17" s="100"/>
      <c r="EB17" s="100"/>
      <c r="EC17" s="101" t="s">
        <v>150</v>
      </c>
      <c r="ED17" s="100">
        <v>2023</v>
      </c>
      <c r="EE17" s="100"/>
      <c r="EF17" s="100"/>
      <c r="EG17" s="100"/>
      <c r="EH17" s="100"/>
      <c r="EI17" s="100"/>
      <c r="EJ17" s="100"/>
      <c r="EK17" s="100"/>
      <c r="EL17" s="100"/>
      <c r="EM17" s="100"/>
      <c r="EN17" s="100"/>
      <c r="EO17" s="100"/>
      <c r="EP17" s="101" t="s">
        <v>152</v>
      </c>
    </row>
    <row r="18" spans="2:146" ht="30" x14ac:dyDescent="0.2">
      <c r="B18" s="99"/>
      <c r="C18" s="99"/>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102"/>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102"/>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102"/>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102"/>
    </row>
    <row r="19" spans="2:146"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c r="EK19" s="16"/>
      <c r="EL19" s="16"/>
      <c r="EM19" s="16"/>
      <c r="EN19" s="16"/>
      <c r="EO19" s="16"/>
      <c r="EP19" s="14">
        <f>+SUM(ED19:EO19)</f>
        <v>16767411.690000001</v>
      </c>
    </row>
    <row r="20" spans="2:146"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c r="EK20" s="16"/>
      <c r="EL20" s="16"/>
      <c r="EM20" s="16"/>
      <c r="EN20" s="16"/>
      <c r="EO20" s="16"/>
      <c r="EP20" s="14">
        <f>+SUM(ED20:EO20)</f>
        <v>68699.149999999994</v>
      </c>
    </row>
    <row r="21" spans="2:146"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c r="EK21" s="16"/>
      <c r="EL21" s="16"/>
      <c r="EM21" s="16"/>
      <c r="EN21" s="16"/>
      <c r="EO21" s="16"/>
      <c r="EP21" s="14">
        <f>+SUM(ED21:EO21)</f>
        <v>12628969.510000002</v>
      </c>
    </row>
    <row r="22" spans="2:146"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c r="EK22" s="16"/>
      <c r="EL22" s="16"/>
      <c r="EM22" s="16"/>
      <c r="EN22" s="16"/>
      <c r="EO22" s="16"/>
      <c r="EP22" s="14">
        <f>+SUM(ED22:EO22)</f>
        <v>303914.69999999995</v>
      </c>
    </row>
    <row r="23" spans="2:146" s="20" customFormat="1" ht="15"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0">+SUM(EE19:EE22)</f>
        <v>4807291.9600000009</v>
      </c>
      <c r="EF23" s="19">
        <f t="shared" si="20"/>
        <v>5022804.33</v>
      </c>
      <c r="EG23" s="19">
        <f t="shared" si="20"/>
        <v>4698440.7300000004</v>
      </c>
      <c r="EH23" s="19">
        <f t="shared" si="20"/>
        <v>4541293.0600000005</v>
      </c>
      <c r="EI23" s="19">
        <f t="shared" si="20"/>
        <v>4765718.47</v>
      </c>
      <c r="EJ23" s="19">
        <f t="shared" si="20"/>
        <v>0</v>
      </c>
      <c r="EK23" s="19">
        <f t="shared" si="20"/>
        <v>0</v>
      </c>
      <c r="EL23" s="19">
        <f>SUM(EL19:EL22)</f>
        <v>0</v>
      </c>
      <c r="EM23" s="19">
        <f>SUM(EM19:EM22)</f>
        <v>0</v>
      </c>
      <c r="EN23" s="19">
        <f>SUM(EN19:EN22)</f>
        <v>0</v>
      </c>
      <c r="EO23" s="19">
        <f>SUM(EO19:EO22)</f>
        <v>0</v>
      </c>
      <c r="EP23" s="19">
        <f>+EP19+EP20+EP21+EP22</f>
        <v>29768995.050000001</v>
      </c>
    </row>
    <row r="24" spans="2:146"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3">
        <f>EE23-ED23</f>
        <v>-1126154.54</v>
      </c>
    </row>
    <row r="26" spans="2:146"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U4" activePane="bottomRight" state="frozen"/>
      <selection pane="topRight" activeCell="C1" sqref="C1"/>
      <selection pane="bottomLeft" activeCell="A4" sqref="A4"/>
      <selection pane="bottomRight" activeCell="DY32" sqref="DY32:DY33"/>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6384" width="11.42578125" style="26"/>
  </cols>
  <sheetData>
    <row r="1" spans="1:136" ht="15" x14ac:dyDescent="0.25">
      <c r="A1" s="103" t="s">
        <v>106</v>
      </c>
      <c r="B1" s="103"/>
    </row>
    <row r="2" spans="1:136" ht="30" customHeight="1" x14ac:dyDescent="0.2">
      <c r="A2" s="104" t="s">
        <v>133</v>
      </c>
      <c r="B2" s="104"/>
      <c r="DW2" s="92"/>
    </row>
    <row r="3" spans="1:136" ht="15" customHeight="1" x14ac:dyDescent="0.2">
      <c r="A3" s="105" t="s">
        <v>119</v>
      </c>
      <c r="B3" s="105"/>
    </row>
    <row r="5" spans="1:136"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5" x14ac:dyDescent="0.25">
      <c r="B6" s="98"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142</v>
      </c>
      <c r="CG6" s="100">
        <v>2020</v>
      </c>
      <c r="CH6" s="100"/>
      <c r="CI6" s="100"/>
      <c r="CJ6" s="100"/>
      <c r="CK6" s="100"/>
      <c r="CL6" s="100"/>
      <c r="CM6" s="100"/>
      <c r="CN6" s="100"/>
      <c r="CO6" s="100"/>
      <c r="CP6" s="100"/>
      <c r="CQ6" s="100"/>
      <c r="CR6" s="100"/>
      <c r="CS6" s="101" t="s">
        <v>146</v>
      </c>
      <c r="CT6" s="100">
        <v>2021</v>
      </c>
      <c r="CU6" s="100"/>
      <c r="CV6" s="100"/>
      <c r="CW6" s="100"/>
      <c r="CX6" s="100"/>
      <c r="CY6" s="100"/>
      <c r="CZ6" s="100"/>
      <c r="DA6" s="100"/>
      <c r="DB6" s="100"/>
      <c r="DC6" s="100"/>
      <c r="DD6" s="100"/>
      <c r="DE6" s="100"/>
      <c r="DF6" s="101" t="s">
        <v>149</v>
      </c>
      <c r="DG6" s="100">
        <v>2022</v>
      </c>
      <c r="DH6" s="100"/>
      <c r="DI6" s="100"/>
      <c r="DJ6" s="100"/>
      <c r="DK6" s="100"/>
      <c r="DL6" s="100"/>
      <c r="DM6" s="100"/>
      <c r="DN6" s="100"/>
      <c r="DO6" s="100"/>
      <c r="DP6" s="100"/>
      <c r="DQ6" s="100"/>
      <c r="DR6" s="100"/>
      <c r="DS6" s="101" t="s">
        <v>150</v>
      </c>
      <c r="DT6" s="100">
        <v>2023</v>
      </c>
      <c r="DU6" s="100"/>
      <c r="DV6" s="100"/>
      <c r="DW6" s="100"/>
      <c r="DX6" s="100"/>
      <c r="DY6" s="100"/>
      <c r="DZ6" s="100"/>
      <c r="EA6" s="100"/>
      <c r="EB6" s="100"/>
      <c r="EC6" s="100"/>
      <c r="ED6" s="100"/>
      <c r="EE6" s="100"/>
      <c r="EF6" s="101" t="s">
        <v>152</v>
      </c>
    </row>
    <row r="7" spans="1:136" s="3" customFormat="1" ht="22.5" customHeight="1" x14ac:dyDescent="0.2">
      <c r="B7" s="99"/>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11" t="s">
        <v>121</v>
      </c>
      <c r="CH7" s="11" t="s">
        <v>122</v>
      </c>
      <c r="CI7" s="11" t="s">
        <v>123</v>
      </c>
      <c r="CJ7" s="11" t="s">
        <v>124</v>
      </c>
      <c r="CK7" s="11" t="s">
        <v>125</v>
      </c>
      <c r="CL7" s="11" t="s">
        <v>126</v>
      </c>
      <c r="CM7" s="11" t="s">
        <v>127</v>
      </c>
      <c r="CN7" s="11" t="s">
        <v>128</v>
      </c>
      <c r="CO7" s="11" t="s">
        <v>129</v>
      </c>
      <c r="CP7" s="11" t="s">
        <v>130</v>
      </c>
      <c r="CQ7" s="11" t="s">
        <v>131</v>
      </c>
      <c r="CR7" s="11" t="s">
        <v>132</v>
      </c>
      <c r="CS7" s="102"/>
      <c r="CT7" s="11" t="s">
        <v>121</v>
      </c>
      <c r="CU7" s="11" t="s">
        <v>122</v>
      </c>
      <c r="CV7" s="11" t="s">
        <v>123</v>
      </c>
      <c r="CW7" s="11" t="s">
        <v>124</v>
      </c>
      <c r="CX7" s="11" t="s">
        <v>125</v>
      </c>
      <c r="CY7" s="11" t="s">
        <v>126</v>
      </c>
      <c r="CZ7" s="11" t="s">
        <v>127</v>
      </c>
      <c r="DA7" s="11" t="s">
        <v>128</v>
      </c>
      <c r="DB7" s="11" t="s">
        <v>129</v>
      </c>
      <c r="DC7" s="11" t="s">
        <v>130</v>
      </c>
      <c r="DD7" s="11" t="s">
        <v>131</v>
      </c>
      <c r="DE7" s="11" t="s">
        <v>132</v>
      </c>
      <c r="DF7" s="102"/>
      <c r="DG7" s="11" t="s">
        <v>121</v>
      </c>
      <c r="DH7" s="11" t="s">
        <v>122</v>
      </c>
      <c r="DI7" s="11" t="s">
        <v>123</v>
      </c>
      <c r="DJ7" s="11" t="s">
        <v>124</v>
      </c>
      <c r="DK7" s="11" t="s">
        <v>125</v>
      </c>
      <c r="DL7" s="11" t="s">
        <v>126</v>
      </c>
      <c r="DM7" s="11" t="s">
        <v>127</v>
      </c>
      <c r="DN7" s="11" t="s">
        <v>128</v>
      </c>
      <c r="DO7" s="11" t="s">
        <v>129</v>
      </c>
      <c r="DP7" s="11" t="s">
        <v>130</v>
      </c>
      <c r="DQ7" s="11" t="s">
        <v>131</v>
      </c>
      <c r="DR7" s="11" t="s">
        <v>132</v>
      </c>
      <c r="DS7" s="102"/>
      <c r="DT7" s="11" t="s">
        <v>121</v>
      </c>
      <c r="DU7" s="11" t="s">
        <v>122</v>
      </c>
      <c r="DV7" s="11" t="s">
        <v>123</v>
      </c>
      <c r="DW7" s="11" t="s">
        <v>124</v>
      </c>
      <c r="DX7" s="11" t="s">
        <v>125</v>
      </c>
      <c r="DY7" s="11" t="s">
        <v>126</v>
      </c>
      <c r="DZ7" s="11" t="s">
        <v>127</v>
      </c>
      <c r="EA7" s="11" t="s">
        <v>128</v>
      </c>
      <c r="EB7" s="11" t="s">
        <v>129</v>
      </c>
      <c r="EC7" s="11" t="s">
        <v>130</v>
      </c>
      <c r="ED7" s="11" t="s">
        <v>131</v>
      </c>
      <c r="EE7" s="11" t="s">
        <v>132</v>
      </c>
      <c r="EF7" s="102"/>
    </row>
    <row r="8" spans="1:136"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0</v>
      </c>
      <c r="EA8" s="31">
        <f t="shared" si="10"/>
        <v>0</v>
      </c>
      <c r="EB8" s="31">
        <f t="shared" si="10"/>
        <v>0</v>
      </c>
      <c r="EC8" s="31">
        <f t="shared" si="10"/>
        <v>0</v>
      </c>
      <c r="ED8" s="31">
        <f t="shared" si="10"/>
        <v>0</v>
      </c>
      <c r="EE8" s="31">
        <f t="shared" si="10"/>
        <v>0</v>
      </c>
      <c r="EF8" s="14">
        <f>+SUM(DT8:EE8)</f>
        <v>1458367.0951459997</v>
      </c>
    </row>
    <row r="9" spans="1:136"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v>292769.00198200002</v>
      </c>
      <c r="DZ9" s="14"/>
      <c r="EA9" s="14"/>
      <c r="EB9" s="14"/>
      <c r="EC9" s="14"/>
      <c r="ED9" s="14"/>
      <c r="EE9" s="14"/>
      <c r="EF9" s="14">
        <f t="shared" ref="EF9:EF22" si="14">+SUM(DT9:EE9)</f>
        <v>1452178.0951459997</v>
      </c>
    </row>
    <row r="10" spans="1:136" s="27" customFormat="1" ht="14.25" x14ac:dyDescent="0.2">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v>1391</v>
      </c>
      <c r="DZ10" s="14"/>
      <c r="EA10" s="14"/>
      <c r="EB10" s="14"/>
      <c r="EC10" s="14"/>
      <c r="ED10" s="14"/>
      <c r="EE10" s="14"/>
      <c r="EF10" s="14">
        <f t="shared" si="14"/>
        <v>6189</v>
      </c>
    </row>
    <row r="11" spans="1:136"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46494133.140000001</v>
      </c>
      <c r="DZ11" s="31">
        <f t="shared" si="31"/>
        <v>0</v>
      </c>
      <c r="EA11" s="31">
        <f t="shared" si="31"/>
        <v>0</v>
      </c>
      <c r="EB11" s="31">
        <f t="shared" si="31"/>
        <v>0</v>
      </c>
      <c r="EC11" s="31">
        <f t="shared" si="31"/>
        <v>0</v>
      </c>
      <c r="ED11" s="31">
        <f t="shared" si="31"/>
        <v>0</v>
      </c>
      <c r="EE11" s="31">
        <f t="shared" si="31"/>
        <v>0</v>
      </c>
      <c r="EF11" s="14">
        <f>+SUM(DT11:EE11)</f>
        <v>193022871.57599998</v>
      </c>
    </row>
    <row r="12" spans="1:136" s="27" customFormat="1" ht="14.25" x14ac:dyDescent="0.2">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v>46385655.640000001</v>
      </c>
      <c r="DZ12" s="14"/>
      <c r="EA12" s="14"/>
      <c r="EB12" s="14"/>
      <c r="EC12" s="14"/>
      <c r="ED12" s="14"/>
      <c r="EE12" s="14"/>
      <c r="EF12" s="14">
        <f t="shared" si="14"/>
        <v>192531924.77600002</v>
      </c>
    </row>
    <row r="13" spans="1:136" s="27" customFormat="1" ht="14.25" x14ac:dyDescent="0.2">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v>108477.5</v>
      </c>
      <c r="DZ13" s="14"/>
      <c r="EA13" s="14"/>
      <c r="EB13" s="14"/>
      <c r="EC13" s="14"/>
      <c r="ED13" s="14"/>
      <c r="EE13" s="14"/>
      <c r="EF13" s="14">
        <f t="shared" si="14"/>
        <v>490946.79999999993</v>
      </c>
    </row>
    <row r="14" spans="1:136" s="29" customFormat="1" ht="15"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181878</v>
      </c>
      <c r="DZ14" s="31">
        <f t="shared" si="41"/>
        <v>0</v>
      </c>
      <c r="EA14" s="31">
        <f t="shared" si="41"/>
        <v>0</v>
      </c>
      <c r="EB14" s="31">
        <f t="shared" si="41"/>
        <v>0</v>
      </c>
      <c r="EC14" s="31">
        <f t="shared" si="41"/>
        <v>0</v>
      </c>
      <c r="ED14" s="31">
        <f t="shared" si="41"/>
        <v>0</v>
      </c>
      <c r="EE14" s="31">
        <f t="shared" si="41"/>
        <v>0</v>
      </c>
      <c r="EF14" s="14">
        <f t="shared" si="14"/>
        <v>688311</v>
      </c>
    </row>
    <row r="15" spans="1:136" s="27" customFormat="1" ht="14.25" x14ac:dyDescent="0.2">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v>852</v>
      </c>
      <c r="DZ15" s="14"/>
      <c r="EA15" s="14"/>
      <c r="EB15" s="14"/>
      <c r="EC15" s="14"/>
      <c r="ED15" s="14"/>
      <c r="EE15" s="14"/>
      <c r="EF15" s="14">
        <f t="shared" si="14"/>
        <v>1441</v>
      </c>
    </row>
    <row r="16" spans="1:136" s="27" customFormat="1" ht="14.25" x14ac:dyDescent="0.2">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v>181026</v>
      </c>
      <c r="DZ16" s="14"/>
      <c r="EA16" s="14"/>
      <c r="EB16" s="14"/>
      <c r="EC16" s="14"/>
      <c r="ED16" s="14"/>
      <c r="EE16" s="14"/>
      <c r="EF16" s="14">
        <f t="shared" si="14"/>
        <v>686870</v>
      </c>
    </row>
    <row r="17" spans="2:136"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9293629.2000000011</v>
      </c>
      <c r="DZ17" s="31">
        <f t="shared" si="52"/>
        <v>0</v>
      </c>
      <c r="EA17" s="31">
        <f t="shared" si="52"/>
        <v>0</v>
      </c>
      <c r="EB17" s="31">
        <f t="shared" si="52"/>
        <v>0</v>
      </c>
      <c r="EC17" s="31">
        <f t="shared" si="52"/>
        <v>0</v>
      </c>
      <c r="ED17" s="31">
        <f t="shared" si="52"/>
        <v>0</v>
      </c>
      <c r="EE17" s="31">
        <f t="shared" si="52"/>
        <v>0</v>
      </c>
      <c r="EF17" s="14">
        <f t="shared" si="14"/>
        <v>31716369.700000003</v>
      </c>
    </row>
    <row r="18" spans="2:136" s="27" customFormat="1" ht="14.25" x14ac:dyDescent="0.2">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v>361778.1</v>
      </c>
      <c r="DZ18" s="14"/>
      <c r="EA18" s="14"/>
      <c r="EB18" s="14"/>
      <c r="EC18" s="14"/>
      <c r="ED18" s="14"/>
      <c r="EE18" s="14"/>
      <c r="EF18" s="14">
        <f t="shared" si="14"/>
        <v>607193.80000000005</v>
      </c>
    </row>
    <row r="19" spans="2:136" s="27" customFormat="1" ht="14.25" x14ac:dyDescent="0.2">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v>8931851.1000000015</v>
      </c>
      <c r="DZ19" s="14"/>
      <c r="EA19" s="14"/>
      <c r="EB19" s="14"/>
      <c r="EC19" s="14"/>
      <c r="ED19" s="14"/>
      <c r="EE19" s="14"/>
      <c r="EF19" s="14">
        <f t="shared" si="14"/>
        <v>31109175.900000002</v>
      </c>
    </row>
    <row r="20" spans="2:136"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2277165.7999999998</v>
      </c>
      <c r="DZ20" s="31">
        <f t="shared" si="62"/>
        <v>0</v>
      </c>
      <c r="EA20" s="31">
        <f t="shared" si="62"/>
        <v>0</v>
      </c>
      <c r="EB20" s="31">
        <f t="shared" si="62"/>
        <v>0</v>
      </c>
      <c r="EC20" s="31">
        <f t="shared" si="62"/>
        <v>0</v>
      </c>
      <c r="ED20" s="31">
        <f t="shared" si="62"/>
        <v>0</v>
      </c>
      <c r="EE20" s="31">
        <f t="shared" si="62"/>
        <v>0</v>
      </c>
      <c r="EF20" s="14">
        <f t="shared" si="14"/>
        <v>8845298.6000000015</v>
      </c>
    </row>
    <row r="21" spans="2:136" s="27" customFormat="1" ht="14.25" x14ac:dyDescent="0.2">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v>1967162.2999999998</v>
      </c>
      <c r="DZ21" s="14"/>
      <c r="EA21" s="14"/>
      <c r="EB21" s="14"/>
      <c r="EC21" s="14"/>
      <c r="ED21" s="14"/>
      <c r="EE21" s="14"/>
      <c r="EF21" s="14">
        <f t="shared" si="14"/>
        <v>7724602.2999999998</v>
      </c>
    </row>
    <row r="22" spans="2:136" s="27" customFormat="1" ht="14.25" x14ac:dyDescent="0.2">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v>310003.49999999994</v>
      </c>
      <c r="DZ22" s="14"/>
      <c r="EA22" s="14"/>
      <c r="EB22" s="14"/>
      <c r="EC22" s="14"/>
      <c r="ED22" s="14"/>
      <c r="EE22" s="14"/>
      <c r="EF22" s="14">
        <f t="shared" si="14"/>
        <v>1120696.3</v>
      </c>
    </row>
    <row r="23" spans="2:136" s="33" customFormat="1" ht="24" x14ac:dyDescent="0.2">
      <c r="B23" s="76" t="s">
        <v>143</v>
      </c>
    </row>
    <row r="24" spans="2:136" s="33" customFormat="1" ht="3" customHeight="1" x14ac:dyDescent="0.2"/>
    <row r="25" spans="2:136"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5" x14ac:dyDescent="0.25">
      <c r="B26" s="98"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142</v>
      </c>
      <c r="CG26" s="100">
        <v>2020</v>
      </c>
      <c r="CH26" s="100"/>
      <c r="CI26" s="100"/>
      <c r="CJ26" s="100"/>
      <c r="CK26" s="100"/>
      <c r="CL26" s="100"/>
      <c r="CM26" s="100"/>
      <c r="CN26" s="100"/>
      <c r="CO26" s="100"/>
      <c r="CP26" s="100"/>
      <c r="CQ26" s="100"/>
      <c r="CR26" s="100"/>
      <c r="CS26" s="101" t="s">
        <v>146</v>
      </c>
      <c r="CT26" s="100">
        <v>2021</v>
      </c>
      <c r="CU26" s="100"/>
      <c r="CV26" s="100"/>
      <c r="CW26" s="100"/>
      <c r="CX26" s="100"/>
      <c r="CY26" s="100"/>
      <c r="CZ26" s="100"/>
      <c r="DA26" s="100"/>
      <c r="DB26" s="100"/>
      <c r="DC26" s="100"/>
      <c r="DD26" s="100"/>
      <c r="DE26" s="100"/>
      <c r="DF26" s="101" t="s">
        <v>149</v>
      </c>
      <c r="DG26" s="100">
        <v>2022</v>
      </c>
      <c r="DH26" s="100"/>
      <c r="DI26" s="100"/>
      <c r="DJ26" s="100"/>
      <c r="DK26" s="100"/>
      <c r="DL26" s="100"/>
      <c r="DM26" s="100"/>
      <c r="DN26" s="100"/>
      <c r="DO26" s="100"/>
      <c r="DP26" s="100"/>
      <c r="DQ26" s="100"/>
      <c r="DR26" s="100"/>
      <c r="DS26" s="101" t="s">
        <v>150</v>
      </c>
      <c r="DT26" s="100">
        <v>2023</v>
      </c>
      <c r="DU26" s="100"/>
      <c r="DV26" s="100"/>
      <c r="DW26" s="100"/>
      <c r="DX26" s="100"/>
      <c r="DY26" s="100"/>
      <c r="DZ26" s="100"/>
      <c r="EA26" s="100"/>
      <c r="EB26" s="100"/>
      <c r="EC26" s="100"/>
      <c r="ED26" s="100"/>
      <c r="EE26" s="100"/>
      <c r="EF26" s="101" t="s">
        <v>152</v>
      </c>
    </row>
    <row r="27" spans="2:136" s="3" customFormat="1" ht="30" x14ac:dyDescent="0.2">
      <c r="B27" s="99"/>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102"/>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102"/>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102"/>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102"/>
    </row>
    <row r="28" spans="2:136"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12090540.378800001</v>
      </c>
      <c r="DZ28" s="31">
        <f t="shared" si="74"/>
        <v>0</v>
      </c>
      <c r="EA28" s="31">
        <f t="shared" si="74"/>
        <v>0</v>
      </c>
      <c r="EB28" s="31">
        <f t="shared" si="74"/>
        <v>0</v>
      </c>
      <c r="EC28" s="31">
        <f t="shared" si="74"/>
        <v>0</v>
      </c>
      <c r="ED28" s="31">
        <f t="shared" si="74"/>
        <v>0</v>
      </c>
      <c r="EE28" s="31">
        <f t="shared" si="74"/>
        <v>0</v>
      </c>
      <c r="EF28" s="14">
        <f t="shared" ref="EF28:EF38" si="75">+SUM(DT28:EE28)</f>
        <v>45398362.1642</v>
      </c>
    </row>
    <row r="29" spans="2:136"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v>6498854.3306</v>
      </c>
      <c r="DZ29" s="14"/>
      <c r="EA29" s="14"/>
      <c r="EB29" s="14"/>
      <c r="EC29" s="14"/>
      <c r="ED29" s="14"/>
      <c r="EE29" s="14"/>
      <c r="EF29" s="14">
        <f t="shared" si="75"/>
        <v>26029267.672800001</v>
      </c>
    </row>
    <row r="30" spans="2:136"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v>5591686.0482000001</v>
      </c>
      <c r="DZ30" s="14"/>
      <c r="EA30" s="14"/>
      <c r="EB30" s="14"/>
      <c r="EC30" s="14"/>
      <c r="ED30" s="14"/>
      <c r="EE30" s="14"/>
      <c r="EF30" s="14">
        <f t="shared" si="75"/>
        <v>19369094.4914</v>
      </c>
    </row>
    <row r="31" spans="2:136" s="29" customFormat="1" ht="15"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234145.56637440005</v>
      </c>
      <c r="DZ31" s="31">
        <f t="shared" si="92"/>
        <v>0</v>
      </c>
      <c r="EA31" s="31">
        <f t="shared" si="92"/>
        <v>0</v>
      </c>
      <c r="EB31" s="31">
        <f t="shared" si="92"/>
        <v>0</v>
      </c>
      <c r="EC31" s="31">
        <f t="shared" si="92"/>
        <v>0</v>
      </c>
      <c r="ED31" s="31">
        <f t="shared" si="92"/>
        <v>0</v>
      </c>
      <c r="EE31" s="31">
        <f t="shared" si="92"/>
        <v>0</v>
      </c>
      <c r="EF31" s="14">
        <f t="shared" si="75"/>
        <v>950977.99819024012</v>
      </c>
    </row>
    <row r="32" spans="2:136" s="27" customFormat="1" ht="14.25" x14ac:dyDescent="0.2">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v>132520.54487472001</v>
      </c>
      <c r="DZ32" s="14"/>
      <c r="EA32" s="14"/>
      <c r="EB32" s="14"/>
      <c r="EC32" s="14"/>
      <c r="ED32" s="14"/>
      <c r="EE32" s="14"/>
      <c r="EF32" s="14">
        <f t="shared" si="75"/>
        <v>596960.85586480005</v>
      </c>
    </row>
    <row r="33" spans="2:136" s="27" customFormat="1" ht="14.25" x14ac:dyDescent="0.2">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v>101625.02149968002</v>
      </c>
      <c r="DZ33" s="14"/>
      <c r="EA33" s="14"/>
      <c r="EB33" s="14"/>
      <c r="EC33" s="14"/>
      <c r="ED33" s="14"/>
      <c r="EE33" s="14"/>
      <c r="EF33" s="14">
        <f t="shared" si="75"/>
        <v>354017.14232544001</v>
      </c>
    </row>
    <row r="34" spans="2:136" s="29" customFormat="1" ht="15"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8.5" x14ac:dyDescent="0.2">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8.5" x14ac:dyDescent="0.2">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5"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5"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12324685.945174402</v>
      </c>
      <c r="DZ38" s="31">
        <f t="shared" si="107"/>
        <v>0</v>
      </c>
      <c r="EA38" s="31">
        <f t="shared" si="107"/>
        <v>0</v>
      </c>
      <c r="EB38" s="31">
        <f t="shared" si="107"/>
        <v>0</v>
      </c>
      <c r="EC38" s="31">
        <f t="shared" si="107"/>
        <v>0</v>
      </c>
      <c r="ED38" s="31">
        <f t="shared" si="107"/>
        <v>0</v>
      </c>
      <c r="EE38" s="31">
        <f>+EE28+EE31+EE34+EE37</f>
        <v>0</v>
      </c>
      <c r="EF38" s="14">
        <f t="shared" si="75"/>
        <v>46349340.16239024</v>
      </c>
    </row>
    <row r="39" spans="2:136" ht="24" x14ac:dyDescent="0.2">
      <c r="B39" s="77" t="s">
        <v>145</v>
      </c>
      <c r="DU39" s="92">
        <f>DU38-DT38</f>
        <v>-1334365.4567640398</v>
      </c>
    </row>
    <row r="40" spans="2:136" x14ac:dyDescent="0.2">
      <c r="B40" s="75"/>
    </row>
  </sheetData>
  <mergeCells count="49">
    <mergeCell ref="DT6:EE6"/>
    <mergeCell ref="EF6:EF7"/>
    <mergeCell ref="DT26:EE26"/>
    <mergeCell ref="EF26:EF27"/>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tabSelected="1" zoomScale="80" zoomScaleNormal="80" workbookViewId="0">
      <pane xSplit="2" ySplit="3" topLeftCell="DO4" activePane="bottomRight" state="frozen"/>
      <selection pane="topRight" activeCell="C1" sqref="C1"/>
      <selection pane="bottomLeft" activeCell="A4" sqref="A4"/>
      <selection pane="bottomRight" activeCell="DS77" sqref="DS77:DS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6384" width="11.42578125" style="26"/>
  </cols>
  <sheetData>
    <row r="1" spans="1:130" ht="15" x14ac:dyDescent="0.25">
      <c r="A1" s="103" t="s">
        <v>106</v>
      </c>
      <c r="B1" s="103"/>
    </row>
    <row r="2" spans="1:130" ht="30" customHeight="1" x14ac:dyDescent="0.2">
      <c r="A2" s="104" t="s">
        <v>151</v>
      </c>
      <c r="B2" s="104"/>
    </row>
    <row r="3" spans="1:130" ht="15" customHeight="1" x14ac:dyDescent="0.2">
      <c r="A3" s="105" t="s">
        <v>119</v>
      </c>
      <c r="B3" s="105"/>
      <c r="AE3" s="39"/>
    </row>
    <row r="4" spans="1:130" x14ac:dyDescent="0.2">
      <c r="AE4" s="39"/>
    </row>
    <row r="5" spans="1:130" s="33" customFormat="1" ht="15" x14ac:dyDescent="0.2">
      <c r="B5" s="40" t="s">
        <v>98</v>
      </c>
      <c r="C5" s="41"/>
      <c r="AU5" s="42"/>
      <c r="AV5" s="42"/>
      <c r="AW5" s="42"/>
      <c r="AX5" s="42"/>
      <c r="AY5" s="42"/>
      <c r="AZ5" s="42"/>
      <c r="BA5" s="42"/>
    </row>
    <row r="6" spans="1:130" s="3" customFormat="1" ht="15" x14ac:dyDescent="0.25">
      <c r="B6" s="98"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142</v>
      </c>
      <c r="CA6" s="100">
        <v>2020</v>
      </c>
      <c r="CB6" s="100"/>
      <c r="CC6" s="100"/>
      <c r="CD6" s="100"/>
      <c r="CE6" s="100"/>
      <c r="CF6" s="100"/>
      <c r="CG6" s="100"/>
      <c r="CH6" s="100"/>
      <c r="CI6" s="100"/>
      <c r="CJ6" s="100"/>
      <c r="CK6" s="100"/>
      <c r="CL6" s="100"/>
      <c r="CM6" s="101" t="s">
        <v>146</v>
      </c>
      <c r="CN6" s="100">
        <v>2021</v>
      </c>
      <c r="CO6" s="100"/>
      <c r="CP6" s="100"/>
      <c r="CQ6" s="100"/>
      <c r="CR6" s="100"/>
      <c r="CS6" s="100"/>
      <c r="CT6" s="100"/>
      <c r="CU6" s="100"/>
      <c r="CV6" s="100"/>
      <c r="CW6" s="100"/>
      <c r="CX6" s="100"/>
      <c r="CY6" s="100"/>
      <c r="CZ6" s="101" t="s">
        <v>149</v>
      </c>
      <c r="DA6" s="100">
        <v>2022</v>
      </c>
      <c r="DB6" s="100"/>
      <c r="DC6" s="100"/>
      <c r="DD6" s="100"/>
      <c r="DE6" s="100"/>
      <c r="DF6" s="100"/>
      <c r="DG6" s="100"/>
      <c r="DH6" s="100"/>
      <c r="DI6" s="100"/>
      <c r="DJ6" s="100"/>
      <c r="DK6" s="100"/>
      <c r="DL6" s="100"/>
      <c r="DM6" s="101" t="s">
        <v>150</v>
      </c>
      <c r="DN6" s="100">
        <v>2023</v>
      </c>
      <c r="DO6" s="100"/>
      <c r="DP6" s="100"/>
      <c r="DQ6" s="100"/>
      <c r="DR6" s="100"/>
      <c r="DS6" s="100"/>
      <c r="DT6" s="100"/>
      <c r="DU6" s="100"/>
      <c r="DV6" s="100"/>
      <c r="DW6" s="100"/>
      <c r="DX6" s="100"/>
      <c r="DY6" s="100"/>
      <c r="DZ6" s="101" t="s">
        <v>152</v>
      </c>
    </row>
    <row r="7" spans="1:130" s="3" customFormat="1" ht="30" x14ac:dyDescent="0.2">
      <c r="B7" s="99"/>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11" t="s">
        <v>121</v>
      </c>
      <c r="CB7" s="11" t="s">
        <v>122</v>
      </c>
      <c r="CC7" s="11" t="s">
        <v>123</v>
      </c>
      <c r="CD7" s="11" t="s">
        <v>124</v>
      </c>
      <c r="CE7" s="11" t="s">
        <v>125</v>
      </c>
      <c r="CF7" s="11" t="s">
        <v>126</v>
      </c>
      <c r="CG7" s="11" t="s">
        <v>127</v>
      </c>
      <c r="CH7" s="11" t="s">
        <v>128</v>
      </c>
      <c r="CI7" s="11" t="s">
        <v>129</v>
      </c>
      <c r="CJ7" s="11" t="s">
        <v>130</v>
      </c>
      <c r="CK7" s="11" t="s">
        <v>131</v>
      </c>
      <c r="CL7" s="11" t="s">
        <v>132</v>
      </c>
      <c r="CM7" s="102"/>
      <c r="CN7" s="11" t="s">
        <v>121</v>
      </c>
      <c r="CO7" s="11" t="s">
        <v>122</v>
      </c>
      <c r="CP7" s="11" t="s">
        <v>123</v>
      </c>
      <c r="CQ7" s="11" t="s">
        <v>124</v>
      </c>
      <c r="CR7" s="11" t="s">
        <v>125</v>
      </c>
      <c r="CS7" s="11" t="s">
        <v>126</v>
      </c>
      <c r="CT7" s="11" t="s">
        <v>127</v>
      </c>
      <c r="CU7" s="11" t="s">
        <v>128</v>
      </c>
      <c r="CV7" s="11" t="s">
        <v>129</v>
      </c>
      <c r="CW7" s="11" t="s">
        <v>130</v>
      </c>
      <c r="CX7" s="11" t="s">
        <v>131</v>
      </c>
      <c r="CY7" s="11" t="s">
        <v>132</v>
      </c>
      <c r="CZ7" s="102"/>
      <c r="DA7" s="11" t="s">
        <v>121</v>
      </c>
      <c r="DB7" s="11" t="s">
        <v>122</v>
      </c>
      <c r="DC7" s="11" t="s">
        <v>123</v>
      </c>
      <c r="DD7" s="11" t="s">
        <v>124</v>
      </c>
      <c r="DE7" s="11" t="s">
        <v>125</v>
      </c>
      <c r="DF7" s="11" t="s">
        <v>126</v>
      </c>
      <c r="DG7" s="11" t="s">
        <v>127</v>
      </c>
      <c r="DH7" s="11" t="s">
        <v>128</v>
      </c>
      <c r="DI7" s="11" t="s">
        <v>129</v>
      </c>
      <c r="DJ7" s="11" t="s">
        <v>130</v>
      </c>
      <c r="DK7" s="11" t="s">
        <v>131</v>
      </c>
      <c r="DL7" s="11" t="s">
        <v>132</v>
      </c>
      <c r="DM7" s="102"/>
      <c r="DN7" s="11" t="s">
        <v>121</v>
      </c>
      <c r="DO7" s="11" t="s">
        <v>122</v>
      </c>
      <c r="DP7" s="91" t="s">
        <v>123</v>
      </c>
      <c r="DQ7" s="11" t="s">
        <v>124</v>
      </c>
      <c r="DR7" s="11" t="s">
        <v>125</v>
      </c>
      <c r="DS7" s="11" t="s">
        <v>126</v>
      </c>
      <c r="DT7" s="11" t="s">
        <v>127</v>
      </c>
      <c r="DU7" s="11" t="s">
        <v>128</v>
      </c>
      <c r="DV7" s="11" t="s">
        <v>129</v>
      </c>
      <c r="DW7" s="11" t="s">
        <v>130</v>
      </c>
      <c r="DX7" s="11" t="s">
        <v>131</v>
      </c>
      <c r="DY7" s="11" t="s">
        <v>132</v>
      </c>
      <c r="DZ7" s="102"/>
    </row>
    <row r="8" spans="1:130"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c r="DU8" s="44"/>
      <c r="DV8" s="44"/>
      <c r="DW8" s="44"/>
      <c r="DX8" s="44"/>
      <c r="DY8" s="44"/>
      <c r="DZ8" s="44">
        <f t="shared" ref="DZ8:DZ13" si="1">+AVERAGE(DN8:DY8)</f>
        <v>0.99640000000000006</v>
      </c>
    </row>
    <row r="9" spans="1:130"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v>0.91959999999999997</v>
      </c>
      <c r="DT9" s="44"/>
      <c r="DU9" s="44"/>
      <c r="DV9" s="44"/>
      <c r="DW9" s="44"/>
      <c r="DX9" s="44"/>
      <c r="DY9" s="44"/>
      <c r="DZ9" s="44">
        <f t="shared" si="1"/>
        <v>0.92938333333333334</v>
      </c>
    </row>
    <row r="10" spans="1:130"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v>0.91435</v>
      </c>
      <c r="DT10" s="44"/>
      <c r="DU10" s="44"/>
      <c r="DV10" s="44"/>
      <c r="DW10" s="44"/>
      <c r="DX10" s="44"/>
      <c r="DY10" s="44"/>
      <c r="DZ10" s="44">
        <f t="shared" si="1"/>
        <v>0.92115833333333319</v>
      </c>
    </row>
    <row r="11" spans="1:130"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v>0.91690000000000005</v>
      </c>
      <c r="DT11" s="44"/>
      <c r="DU11" s="44"/>
      <c r="DV11" s="44"/>
      <c r="DW11" s="44"/>
      <c r="DX11" s="44"/>
      <c r="DY11" s="44"/>
      <c r="DZ11" s="44">
        <f t="shared" si="1"/>
        <v>0.91948333333333343</v>
      </c>
    </row>
    <row r="12" spans="1:130"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v>0.91180000000000005</v>
      </c>
      <c r="DT12" s="44"/>
      <c r="DU12" s="44"/>
      <c r="DV12" s="44"/>
      <c r="DW12" s="44"/>
      <c r="DX12" s="44"/>
      <c r="DY12" s="44"/>
      <c r="DZ12" s="44">
        <f t="shared" si="1"/>
        <v>0.92283333333333351</v>
      </c>
    </row>
    <row r="13" spans="1:130"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v>5.0000000000000001E-4</v>
      </c>
      <c r="DT13" s="44"/>
      <c r="DU13" s="44"/>
      <c r="DV13" s="44"/>
      <c r="DW13" s="44"/>
      <c r="DX13" s="44"/>
      <c r="DY13" s="44"/>
      <c r="DZ13" s="44">
        <f t="shared" si="1"/>
        <v>6.5094455626667051E-4</v>
      </c>
    </row>
    <row r="14" spans="1:130"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
      <c r="B15" s="40" t="s">
        <v>99</v>
      </c>
      <c r="C15" s="41"/>
    </row>
    <row r="16" spans="1:130" s="3" customFormat="1" ht="15" x14ac:dyDescent="0.25">
      <c r="B16" s="98"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142</v>
      </c>
      <c r="CA16" s="100">
        <v>2020</v>
      </c>
      <c r="CB16" s="100"/>
      <c r="CC16" s="100"/>
      <c r="CD16" s="100"/>
      <c r="CE16" s="100"/>
      <c r="CF16" s="100"/>
      <c r="CG16" s="100"/>
      <c r="CH16" s="100"/>
      <c r="CI16" s="100"/>
      <c r="CJ16" s="100"/>
      <c r="CK16" s="100"/>
      <c r="CL16" s="100"/>
      <c r="CM16" s="101" t="s">
        <v>146</v>
      </c>
      <c r="CN16" s="100">
        <v>2021</v>
      </c>
      <c r="CO16" s="100"/>
      <c r="CP16" s="100"/>
      <c r="CQ16" s="100"/>
      <c r="CR16" s="100"/>
      <c r="CS16" s="100"/>
      <c r="CT16" s="100"/>
      <c r="CU16" s="100"/>
      <c r="CV16" s="100"/>
      <c r="CW16" s="100"/>
      <c r="CX16" s="100"/>
      <c r="CY16" s="100"/>
      <c r="CZ16" s="101" t="s">
        <v>149</v>
      </c>
      <c r="DA16" s="100">
        <v>2022</v>
      </c>
      <c r="DB16" s="100"/>
      <c r="DC16" s="100"/>
      <c r="DD16" s="100"/>
      <c r="DE16" s="100"/>
      <c r="DF16" s="100"/>
      <c r="DG16" s="100"/>
      <c r="DH16" s="100"/>
      <c r="DI16" s="100"/>
      <c r="DJ16" s="100"/>
      <c r="DK16" s="100"/>
      <c r="DL16" s="100"/>
      <c r="DM16" s="101" t="s">
        <v>150</v>
      </c>
      <c r="DN16" s="100">
        <v>2023</v>
      </c>
      <c r="DO16" s="100"/>
      <c r="DP16" s="100"/>
      <c r="DQ16" s="100"/>
      <c r="DR16" s="100"/>
      <c r="DS16" s="100"/>
      <c r="DT16" s="100"/>
      <c r="DU16" s="100"/>
      <c r="DV16" s="100"/>
      <c r="DW16" s="100"/>
      <c r="DX16" s="100"/>
      <c r="DY16" s="100"/>
      <c r="DZ16" s="101" t="s">
        <v>152</v>
      </c>
    </row>
    <row r="17" spans="2:130" s="3" customFormat="1" ht="30" x14ac:dyDescent="0.2">
      <c r="B17" s="99"/>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102"/>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102"/>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102"/>
      <c r="DN17" s="11" t="s">
        <v>121</v>
      </c>
      <c r="DO17" s="11" t="s">
        <v>122</v>
      </c>
      <c r="DP17" s="91" t="s">
        <v>123</v>
      </c>
      <c r="DQ17" s="11" t="s">
        <v>124</v>
      </c>
      <c r="DR17" s="11" t="s">
        <v>125</v>
      </c>
      <c r="DS17" s="11" t="s">
        <v>126</v>
      </c>
      <c r="DT17" s="11" t="s">
        <v>127</v>
      </c>
      <c r="DU17" s="11" t="s">
        <v>128</v>
      </c>
      <c r="DV17" s="11" t="s">
        <v>129</v>
      </c>
      <c r="DW17" s="11" t="s">
        <v>130</v>
      </c>
      <c r="DX17" s="11" t="s">
        <v>131</v>
      </c>
      <c r="DY17" s="11" t="s">
        <v>132</v>
      </c>
      <c r="DZ17" s="102"/>
    </row>
    <row r="18" spans="2:130"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c r="DU18" s="51"/>
      <c r="DV18" s="51"/>
      <c r="DW18" s="51"/>
      <c r="DX18" s="51"/>
      <c r="DY18" s="51"/>
      <c r="DZ18" s="51">
        <f>+SUM(DN18:DY18)</f>
        <v>2392975.0347290016</v>
      </c>
    </row>
    <row r="19" spans="2:130"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c r="DU19" s="36"/>
      <c r="DV19" s="36"/>
      <c r="DW19" s="36"/>
      <c r="DX19" s="36"/>
      <c r="DY19" s="36"/>
      <c r="DZ19" s="51">
        <f>+SUM(DN19:DY19)</f>
        <v>12058.71254</v>
      </c>
    </row>
    <row r="20" spans="2:130"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c r="DU20" s="51"/>
      <c r="DV20" s="51"/>
      <c r="DW20" s="51"/>
      <c r="DX20" s="51"/>
      <c r="DY20" s="51"/>
      <c r="DZ20" s="51">
        <f>+SUM(DN20:DY20)</f>
        <v>2405033.7472690013</v>
      </c>
    </row>
    <row r="21" spans="2:130"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c r="DU21" s="51"/>
      <c r="DV21" s="51"/>
      <c r="DW21" s="51"/>
      <c r="DX21" s="51"/>
      <c r="DY21" s="51"/>
      <c r="DZ21" s="51">
        <f>+SUM(DN21:DY21)</f>
        <v>2392975.0347290016</v>
      </c>
    </row>
    <row r="22" spans="2:130"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
      <c r="B23" s="109"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
      <c r="C26" s="41"/>
      <c r="AL26" s="58"/>
      <c r="AM26" s="58"/>
      <c r="AN26" s="58"/>
      <c r="AO26" s="58"/>
    </row>
    <row r="27" spans="2:130" s="27" customFormat="1" ht="15" customHeight="1" x14ac:dyDescent="0.2">
      <c r="B27" s="59" t="s">
        <v>100</v>
      </c>
      <c r="C27" s="41"/>
    </row>
    <row r="28" spans="2:130" s="3" customFormat="1" ht="15" x14ac:dyDescent="0.25">
      <c r="B28" s="98"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142</v>
      </c>
      <c r="CA28" s="100">
        <v>2020</v>
      </c>
      <c r="CB28" s="100"/>
      <c r="CC28" s="100"/>
      <c r="CD28" s="100"/>
      <c r="CE28" s="100"/>
      <c r="CF28" s="100"/>
      <c r="CG28" s="100"/>
      <c r="CH28" s="100"/>
      <c r="CI28" s="100"/>
      <c r="CJ28" s="100"/>
      <c r="CK28" s="100"/>
      <c r="CL28" s="100"/>
      <c r="CM28" s="101" t="s">
        <v>146</v>
      </c>
      <c r="CN28" s="100">
        <v>2021</v>
      </c>
      <c r="CO28" s="100"/>
      <c r="CP28" s="100"/>
      <c r="CQ28" s="100"/>
      <c r="CR28" s="100"/>
      <c r="CS28" s="100"/>
      <c r="CT28" s="100"/>
      <c r="CU28" s="100"/>
      <c r="CV28" s="100"/>
      <c r="CW28" s="100"/>
      <c r="CX28" s="100"/>
      <c r="CY28" s="100"/>
      <c r="CZ28" s="101" t="s">
        <v>149</v>
      </c>
      <c r="DA28" s="100">
        <v>2022</v>
      </c>
      <c r="DB28" s="100"/>
      <c r="DC28" s="100"/>
      <c r="DD28" s="100"/>
      <c r="DE28" s="100"/>
      <c r="DF28" s="100"/>
      <c r="DG28" s="100"/>
      <c r="DH28" s="100"/>
      <c r="DI28" s="100"/>
      <c r="DJ28" s="100"/>
      <c r="DK28" s="100"/>
      <c r="DL28" s="100"/>
      <c r="DM28" s="101" t="s">
        <v>150</v>
      </c>
      <c r="DN28" s="100">
        <v>2023</v>
      </c>
      <c r="DO28" s="100"/>
      <c r="DP28" s="100"/>
      <c r="DQ28" s="100"/>
      <c r="DR28" s="100"/>
      <c r="DS28" s="100"/>
      <c r="DT28" s="100"/>
      <c r="DU28" s="100"/>
      <c r="DV28" s="100"/>
      <c r="DW28" s="100"/>
      <c r="DX28" s="100"/>
      <c r="DY28" s="100"/>
      <c r="DZ28" s="101" t="s">
        <v>152</v>
      </c>
    </row>
    <row r="29" spans="2:130" s="3" customFormat="1" ht="30" x14ac:dyDescent="0.2">
      <c r="B29" s="99"/>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102"/>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102"/>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102"/>
      <c r="DN29" s="11" t="s">
        <v>121</v>
      </c>
      <c r="DO29" s="11" t="s">
        <v>122</v>
      </c>
      <c r="DP29" s="91" t="s">
        <v>123</v>
      </c>
      <c r="DQ29" s="11" t="s">
        <v>124</v>
      </c>
      <c r="DR29" s="11" t="s">
        <v>125</v>
      </c>
      <c r="DS29" s="11" t="s">
        <v>126</v>
      </c>
      <c r="DT29" s="11" t="s">
        <v>127</v>
      </c>
      <c r="DU29" s="11" t="s">
        <v>128</v>
      </c>
      <c r="DV29" s="11" t="s">
        <v>129</v>
      </c>
      <c r="DW29" s="11" t="s">
        <v>130</v>
      </c>
      <c r="DX29" s="11" t="s">
        <v>131</v>
      </c>
      <c r="DY29" s="11" t="s">
        <v>132</v>
      </c>
      <c r="DZ29" s="102"/>
    </row>
    <row r="30" spans="2:130"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c r="DU30" s="61"/>
      <c r="DV30" s="61"/>
      <c r="DW30" s="61"/>
      <c r="DX30" s="61"/>
      <c r="DY30" s="61"/>
      <c r="DZ30" s="51">
        <f>+SUM(DN30:DY30)</f>
        <v>82083909</v>
      </c>
    </row>
    <row r="31" spans="2:130"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c r="DU31" s="61"/>
      <c r="DV31" s="61"/>
      <c r="DW31" s="61"/>
      <c r="DX31" s="61"/>
      <c r="DY31" s="61"/>
      <c r="DZ31" s="51">
        <f>+SUM(DN31:DY31)</f>
        <v>81567143</v>
      </c>
    </row>
    <row r="32" spans="2:130"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
      <c r="B33" s="40" t="s">
        <v>101</v>
      </c>
      <c r="C33" s="41"/>
    </row>
    <row r="34" spans="2:130" s="3" customFormat="1" ht="15" x14ac:dyDescent="0.25">
      <c r="B34" s="98"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142</v>
      </c>
      <c r="CA34" s="100">
        <v>2020</v>
      </c>
      <c r="CB34" s="100"/>
      <c r="CC34" s="100"/>
      <c r="CD34" s="100"/>
      <c r="CE34" s="100"/>
      <c r="CF34" s="100"/>
      <c r="CG34" s="100"/>
      <c r="CH34" s="100"/>
      <c r="CI34" s="100"/>
      <c r="CJ34" s="100"/>
      <c r="CK34" s="100"/>
      <c r="CL34" s="100"/>
      <c r="CM34" s="101" t="s">
        <v>146</v>
      </c>
      <c r="CN34" s="100">
        <v>2021</v>
      </c>
      <c r="CO34" s="100"/>
      <c r="CP34" s="100"/>
      <c r="CQ34" s="100"/>
      <c r="CR34" s="100"/>
      <c r="CS34" s="100"/>
      <c r="CT34" s="100"/>
      <c r="CU34" s="100"/>
      <c r="CV34" s="100"/>
      <c r="CW34" s="100"/>
      <c r="CX34" s="100"/>
      <c r="CY34" s="100"/>
      <c r="CZ34" s="101" t="s">
        <v>149</v>
      </c>
      <c r="DA34" s="100">
        <v>2022</v>
      </c>
      <c r="DB34" s="100"/>
      <c r="DC34" s="100"/>
      <c r="DD34" s="100"/>
      <c r="DE34" s="100"/>
      <c r="DF34" s="100"/>
      <c r="DG34" s="100"/>
      <c r="DH34" s="100"/>
      <c r="DI34" s="100"/>
      <c r="DJ34" s="100"/>
      <c r="DK34" s="100"/>
      <c r="DL34" s="100"/>
      <c r="DM34" s="101" t="s">
        <v>150</v>
      </c>
      <c r="DN34" s="100">
        <v>2023</v>
      </c>
      <c r="DO34" s="100"/>
      <c r="DP34" s="100"/>
      <c r="DQ34" s="100"/>
      <c r="DR34" s="100"/>
      <c r="DS34" s="100"/>
      <c r="DT34" s="100"/>
      <c r="DU34" s="100"/>
      <c r="DV34" s="100"/>
      <c r="DW34" s="100"/>
      <c r="DX34" s="100"/>
      <c r="DY34" s="100"/>
      <c r="DZ34" s="101" t="s">
        <v>152</v>
      </c>
    </row>
    <row r="35" spans="2:130" s="3" customFormat="1" ht="30" x14ac:dyDescent="0.2">
      <c r="B35" s="99"/>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102"/>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102"/>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102"/>
      <c r="DN35" s="11" t="s">
        <v>121</v>
      </c>
      <c r="DO35" s="11" t="s">
        <v>122</v>
      </c>
      <c r="DP35" s="91" t="s">
        <v>123</v>
      </c>
      <c r="DQ35" s="11" t="s">
        <v>124</v>
      </c>
      <c r="DR35" s="11" t="s">
        <v>125</v>
      </c>
      <c r="DS35" s="11" t="s">
        <v>126</v>
      </c>
      <c r="DT35" s="11" t="s">
        <v>127</v>
      </c>
      <c r="DU35" s="11" t="s">
        <v>128</v>
      </c>
      <c r="DV35" s="11" t="s">
        <v>129</v>
      </c>
      <c r="DW35" s="11" t="s">
        <v>130</v>
      </c>
      <c r="DX35" s="11" t="s">
        <v>131</v>
      </c>
      <c r="DY35" s="11" t="s">
        <v>132</v>
      </c>
      <c r="DZ35" s="102"/>
    </row>
    <row r="36" spans="2:130"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c r="DU36" s="64"/>
      <c r="DV36" s="64"/>
      <c r="DW36" s="64"/>
      <c r="DX36" s="64"/>
      <c r="DY36" s="64"/>
      <c r="DZ36" s="51">
        <f>+SUM(DN36:DY36)</f>
        <v>3214</v>
      </c>
    </row>
    <row r="37" spans="2:130"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c r="DU37" s="64"/>
      <c r="DV37" s="64"/>
      <c r="DW37" s="64"/>
      <c r="DX37" s="64"/>
      <c r="DY37" s="64"/>
      <c r="DZ37" s="51">
        <f>+SUM(DN37:DY37)</f>
        <v>340</v>
      </c>
    </row>
    <row r="38" spans="2:130"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c r="DU38" s="64"/>
      <c r="DV38" s="64"/>
      <c r="DW38" s="64"/>
      <c r="DX38" s="64"/>
      <c r="DY38" s="64"/>
      <c r="DZ38" s="51">
        <f>+SUM(DN38:DY38)</f>
        <v>385</v>
      </c>
    </row>
    <row r="39" spans="2:130"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c r="DU39" s="64"/>
      <c r="DV39" s="64"/>
      <c r="DW39" s="64"/>
      <c r="DX39" s="64"/>
      <c r="DY39" s="64"/>
      <c r="DZ39" s="51">
        <f>+SUM(DN39:DY39)</f>
        <v>435</v>
      </c>
    </row>
    <row r="40" spans="2:130"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c r="DU40" s="64"/>
      <c r="DV40" s="64"/>
      <c r="DW40" s="64"/>
      <c r="DX40" s="64"/>
      <c r="DY40" s="64"/>
      <c r="DZ40" s="51">
        <f>+SUM(DN40:DY40)</f>
        <v>98</v>
      </c>
    </row>
    <row r="41" spans="2:130" s="33" customFormat="1" ht="15" customHeight="1" x14ac:dyDescent="0.2">
      <c r="C41" s="65"/>
    </row>
    <row r="42" spans="2:130" s="33" customFormat="1" ht="15" customHeight="1" x14ac:dyDescent="0.2">
      <c r="B42" s="40" t="s">
        <v>102</v>
      </c>
      <c r="C42" s="41"/>
    </row>
    <row r="43" spans="2:130" s="3" customFormat="1" ht="15" x14ac:dyDescent="0.25">
      <c r="B43" s="98"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142</v>
      </c>
      <c r="CA43" s="100">
        <v>2020</v>
      </c>
      <c r="CB43" s="100"/>
      <c r="CC43" s="100"/>
      <c r="CD43" s="100"/>
      <c r="CE43" s="100"/>
      <c r="CF43" s="100"/>
      <c r="CG43" s="100"/>
      <c r="CH43" s="100"/>
      <c r="CI43" s="100"/>
      <c r="CJ43" s="100"/>
      <c r="CK43" s="100"/>
      <c r="CL43" s="100"/>
      <c r="CM43" s="101" t="s">
        <v>146</v>
      </c>
      <c r="CN43" s="100">
        <v>2021</v>
      </c>
      <c r="CO43" s="100"/>
      <c r="CP43" s="100"/>
      <c r="CQ43" s="100"/>
      <c r="CR43" s="100"/>
      <c r="CS43" s="100"/>
      <c r="CT43" s="100"/>
      <c r="CU43" s="100"/>
      <c r="CV43" s="100"/>
      <c r="CW43" s="100"/>
      <c r="CX43" s="100"/>
      <c r="CY43" s="100"/>
      <c r="CZ43" s="101" t="s">
        <v>149</v>
      </c>
      <c r="DA43" s="100">
        <v>2022</v>
      </c>
      <c r="DB43" s="100"/>
      <c r="DC43" s="100"/>
      <c r="DD43" s="100"/>
      <c r="DE43" s="100"/>
      <c r="DF43" s="100"/>
      <c r="DG43" s="100"/>
      <c r="DH43" s="100"/>
      <c r="DI43" s="100"/>
      <c r="DJ43" s="100"/>
      <c r="DK43" s="100"/>
      <c r="DL43" s="100"/>
      <c r="DM43" s="101" t="s">
        <v>150</v>
      </c>
      <c r="DN43" s="100">
        <v>2023</v>
      </c>
      <c r="DO43" s="100"/>
      <c r="DP43" s="100"/>
      <c r="DQ43" s="100"/>
      <c r="DR43" s="100"/>
      <c r="DS43" s="100"/>
      <c r="DT43" s="100"/>
      <c r="DU43" s="100"/>
      <c r="DV43" s="100"/>
      <c r="DW43" s="100"/>
      <c r="DX43" s="100"/>
      <c r="DY43" s="100"/>
      <c r="DZ43" s="101" t="s">
        <v>152</v>
      </c>
    </row>
    <row r="44" spans="2:130" s="3" customFormat="1" ht="30" x14ac:dyDescent="0.2">
      <c r="B44" s="99"/>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102"/>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102"/>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102"/>
      <c r="DN44" s="11" t="s">
        <v>121</v>
      </c>
      <c r="DO44" s="11" t="s">
        <v>122</v>
      </c>
      <c r="DP44" s="91" t="s">
        <v>123</v>
      </c>
      <c r="DQ44" s="11" t="s">
        <v>124</v>
      </c>
      <c r="DR44" s="11" t="s">
        <v>125</v>
      </c>
      <c r="DS44" s="11" t="s">
        <v>126</v>
      </c>
      <c r="DT44" s="11" t="s">
        <v>127</v>
      </c>
      <c r="DU44" s="11" t="s">
        <v>128</v>
      </c>
      <c r="DV44" s="11" t="s">
        <v>129</v>
      </c>
      <c r="DW44" s="11" t="s">
        <v>130</v>
      </c>
      <c r="DX44" s="11" t="s">
        <v>131</v>
      </c>
      <c r="DY44" s="11" t="s">
        <v>132</v>
      </c>
      <c r="DZ44" s="102"/>
    </row>
    <row r="45" spans="2:130"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c r="DU45" s="66"/>
      <c r="DV45" s="66"/>
      <c r="DW45" s="66"/>
      <c r="DX45" s="66"/>
      <c r="DY45" s="66"/>
      <c r="DZ45" s="66">
        <f>+SUM(DN45:DY45)</f>
        <v>632</v>
      </c>
    </row>
    <row r="46" spans="2:130"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c r="DU46" s="66"/>
      <c r="DV46" s="66"/>
      <c r="DW46" s="66"/>
      <c r="DX46" s="66"/>
      <c r="DY46" s="66"/>
      <c r="DZ46" s="66">
        <f>+SUM(DN46:DY46)</f>
        <v>631</v>
      </c>
    </row>
    <row r="47" spans="2:130"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c r="DU47" s="44"/>
      <c r="DV47" s="44"/>
      <c r="DW47" s="44"/>
      <c r="DX47" s="44"/>
      <c r="DY47" s="44"/>
      <c r="DZ47" s="44">
        <f>+AVERAGE(DN47:DY47)</f>
        <v>1.0066461095872861</v>
      </c>
    </row>
    <row r="48" spans="2:130"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c r="DU48" s="66"/>
      <c r="DV48" s="66"/>
      <c r="DW48" s="66"/>
      <c r="DX48" s="66"/>
      <c r="DY48" s="66"/>
      <c r="DZ48" s="66">
        <f>+SUM(DN48:DY48)</f>
        <v>14436</v>
      </c>
    </row>
    <row r="49" spans="2:130"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c r="DU49" s="66"/>
      <c r="DV49" s="66"/>
      <c r="DW49" s="66"/>
      <c r="DX49" s="66"/>
      <c r="DY49" s="66"/>
      <c r="DZ49" s="66">
        <f>+SUM(DN49:DY49)</f>
        <v>14098</v>
      </c>
    </row>
    <row r="50" spans="2:130"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c r="DU50" s="44"/>
      <c r="DV50" s="44"/>
      <c r="DW50" s="44"/>
      <c r="DX50" s="44"/>
      <c r="DY50" s="44"/>
      <c r="DZ50" s="44">
        <f>+AVERAGE(DN50:DY50)</f>
        <v>0.97678209856496467</v>
      </c>
    </row>
    <row r="51" spans="2:130"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c r="DU51" s="44"/>
      <c r="DV51" s="44"/>
      <c r="DW51" s="44"/>
      <c r="DX51" s="44"/>
      <c r="DY51" s="44"/>
      <c r="DZ51" s="44">
        <f>+AVERAGE(DN51:DY51)</f>
        <v>0.99171410407612548</v>
      </c>
    </row>
    <row r="52" spans="2:130" s="33" customFormat="1" ht="15" customHeight="1" x14ac:dyDescent="0.2">
      <c r="C52" s="65"/>
    </row>
    <row r="53" spans="2:130" s="33" customFormat="1" ht="15" customHeight="1" x14ac:dyDescent="0.2">
      <c r="B53" s="40" t="s">
        <v>103</v>
      </c>
      <c r="C53" s="41"/>
    </row>
    <row r="54" spans="2:130" s="3" customFormat="1" ht="15" x14ac:dyDescent="0.25">
      <c r="B54" s="98"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142</v>
      </c>
      <c r="CA54" s="100">
        <v>2020</v>
      </c>
      <c r="CB54" s="100"/>
      <c r="CC54" s="100"/>
      <c r="CD54" s="100"/>
      <c r="CE54" s="100"/>
      <c r="CF54" s="100"/>
      <c r="CG54" s="100"/>
      <c r="CH54" s="100"/>
      <c r="CI54" s="100"/>
      <c r="CJ54" s="100"/>
      <c r="CK54" s="100"/>
      <c r="CL54" s="100"/>
      <c r="CM54" s="101" t="s">
        <v>146</v>
      </c>
      <c r="CN54" s="100">
        <v>2021</v>
      </c>
      <c r="CO54" s="100"/>
      <c r="CP54" s="100"/>
      <c r="CQ54" s="100"/>
      <c r="CR54" s="100"/>
      <c r="CS54" s="100"/>
      <c r="CT54" s="100"/>
      <c r="CU54" s="100"/>
      <c r="CV54" s="100"/>
      <c r="CW54" s="100"/>
      <c r="CX54" s="100"/>
      <c r="CY54" s="100"/>
      <c r="CZ54" s="101" t="s">
        <v>149</v>
      </c>
      <c r="DA54" s="100">
        <v>2022</v>
      </c>
      <c r="DB54" s="100"/>
      <c r="DC54" s="100"/>
      <c r="DD54" s="100"/>
      <c r="DE54" s="100"/>
      <c r="DF54" s="100"/>
      <c r="DG54" s="100"/>
      <c r="DH54" s="100"/>
      <c r="DI54" s="100"/>
      <c r="DJ54" s="100"/>
      <c r="DK54" s="100"/>
      <c r="DL54" s="100"/>
      <c r="DM54" s="101" t="s">
        <v>150</v>
      </c>
      <c r="DN54" s="100">
        <v>2023</v>
      </c>
      <c r="DO54" s="100"/>
      <c r="DP54" s="100"/>
      <c r="DQ54" s="100"/>
      <c r="DR54" s="100"/>
      <c r="DS54" s="100"/>
      <c r="DT54" s="100"/>
      <c r="DU54" s="100"/>
      <c r="DV54" s="100"/>
      <c r="DW54" s="100"/>
      <c r="DX54" s="100"/>
      <c r="DY54" s="100"/>
      <c r="DZ54" s="101" t="s">
        <v>152</v>
      </c>
    </row>
    <row r="55" spans="2:130" s="3" customFormat="1" ht="30" x14ac:dyDescent="0.2">
      <c r="B55" s="99"/>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102"/>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102"/>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102"/>
      <c r="DN55" s="11" t="s">
        <v>121</v>
      </c>
      <c r="DO55" s="11" t="s">
        <v>122</v>
      </c>
      <c r="DP55" s="91" t="s">
        <v>123</v>
      </c>
      <c r="DQ55" s="11" t="s">
        <v>124</v>
      </c>
      <c r="DR55" s="11" t="s">
        <v>125</v>
      </c>
      <c r="DS55" s="11" t="s">
        <v>126</v>
      </c>
      <c r="DT55" s="11" t="s">
        <v>127</v>
      </c>
      <c r="DU55" s="11" t="s">
        <v>128</v>
      </c>
      <c r="DV55" s="11" t="s">
        <v>129</v>
      </c>
      <c r="DW55" s="11" t="s">
        <v>130</v>
      </c>
      <c r="DX55" s="11" t="s">
        <v>131</v>
      </c>
      <c r="DY55" s="11" t="s">
        <v>132</v>
      </c>
      <c r="DZ55" s="102"/>
    </row>
    <row r="56" spans="2:130"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c r="DU56" s="51"/>
      <c r="DV56" s="51"/>
      <c r="DW56" s="51"/>
      <c r="DX56" s="51"/>
      <c r="DY56" s="51"/>
      <c r="DZ56" s="66">
        <f t="shared" ref="DZ56:DZ63" si="6">SUM(DN56:DY56)</f>
        <v>19850938</v>
      </c>
    </row>
    <row r="57" spans="2:130"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v>19799342.109999999</v>
      </c>
      <c r="DT57" s="51"/>
      <c r="DU57" s="51"/>
      <c r="DV57" s="51"/>
      <c r="DW57" s="51"/>
      <c r="DX57" s="51"/>
      <c r="DY57" s="51"/>
      <c r="DZ57" s="66">
        <f t="shared" si="6"/>
        <v>114241256.02</v>
      </c>
    </row>
    <row r="58" spans="2:130" s="33" customFormat="1" ht="21.7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v>24</v>
      </c>
      <c r="DT58" s="51"/>
      <c r="DU58" s="51"/>
      <c r="DV58" s="51"/>
      <c r="DW58" s="51"/>
      <c r="DX58" s="51"/>
      <c r="DY58" s="51"/>
      <c r="DZ58" s="66">
        <f t="shared" si="6"/>
        <v>134</v>
      </c>
    </row>
    <row r="59" spans="2:130"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v>12809637.57</v>
      </c>
      <c r="DT59" s="51"/>
      <c r="DU59" s="51"/>
      <c r="DV59" s="51"/>
      <c r="DW59" s="51"/>
      <c r="DX59" s="51"/>
      <c r="DY59" s="51"/>
      <c r="DZ59" s="66">
        <f t="shared" si="6"/>
        <v>74268754.879000008</v>
      </c>
    </row>
    <row r="60" spans="2:130"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v>24</v>
      </c>
      <c r="DT60" s="51"/>
      <c r="DU60" s="51"/>
      <c r="DV60" s="51"/>
      <c r="DW60" s="51"/>
      <c r="DX60" s="51"/>
      <c r="DY60" s="51"/>
      <c r="DZ60" s="66">
        <f t="shared" si="6"/>
        <v>134</v>
      </c>
    </row>
    <row r="61" spans="2:130"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v>6983286.7000000002</v>
      </c>
      <c r="DT61" s="51"/>
      <c r="DU61" s="51"/>
      <c r="DV61" s="51"/>
      <c r="DW61" s="51"/>
      <c r="DX61" s="51"/>
      <c r="DY61" s="51"/>
      <c r="DZ61" s="66">
        <f t="shared" si="6"/>
        <v>39913098.900000006</v>
      </c>
    </row>
    <row r="62" spans="2:130"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v>48</v>
      </c>
      <c r="DT62" s="51"/>
      <c r="DU62" s="51"/>
      <c r="DV62" s="51"/>
      <c r="DW62" s="51"/>
      <c r="DX62" s="51"/>
      <c r="DY62" s="51"/>
      <c r="DZ62" s="66">
        <f t="shared" si="6"/>
        <v>268</v>
      </c>
    </row>
    <row r="63" spans="2:130"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c r="DU63" s="51"/>
      <c r="DV63" s="51"/>
      <c r="DW63" s="51"/>
      <c r="DX63" s="51"/>
      <c r="DY63" s="51"/>
      <c r="DZ63" s="66">
        <f t="shared" si="6"/>
        <v>114191699.279</v>
      </c>
    </row>
    <row r="64" spans="2:130"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
      <c r="B65" s="70" t="s">
        <v>104</v>
      </c>
      <c r="C65" s="41"/>
    </row>
    <row r="66" spans="2:130" s="3" customFormat="1" ht="15" x14ac:dyDescent="0.25">
      <c r="B66" s="98"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142</v>
      </c>
      <c r="CA66" s="100">
        <v>2020</v>
      </c>
      <c r="CB66" s="100"/>
      <c r="CC66" s="100"/>
      <c r="CD66" s="100"/>
      <c r="CE66" s="100"/>
      <c r="CF66" s="100"/>
      <c r="CG66" s="100"/>
      <c r="CH66" s="100"/>
      <c r="CI66" s="100"/>
      <c r="CJ66" s="100"/>
      <c r="CK66" s="100"/>
      <c r="CL66" s="100"/>
      <c r="CM66" s="101" t="s">
        <v>146</v>
      </c>
      <c r="CN66" s="100">
        <v>2021</v>
      </c>
      <c r="CO66" s="100"/>
      <c r="CP66" s="100"/>
      <c r="CQ66" s="100"/>
      <c r="CR66" s="100"/>
      <c r="CS66" s="100"/>
      <c r="CT66" s="100"/>
      <c r="CU66" s="100"/>
      <c r="CV66" s="100"/>
      <c r="CW66" s="100"/>
      <c r="CX66" s="100"/>
      <c r="CY66" s="100"/>
      <c r="CZ66" s="101" t="s">
        <v>149</v>
      </c>
      <c r="DA66" s="100">
        <v>2022</v>
      </c>
      <c r="DB66" s="100"/>
      <c r="DC66" s="100"/>
      <c r="DD66" s="100"/>
      <c r="DE66" s="100"/>
      <c r="DF66" s="100"/>
      <c r="DG66" s="100"/>
      <c r="DH66" s="100"/>
      <c r="DI66" s="100"/>
      <c r="DJ66" s="100"/>
      <c r="DK66" s="100"/>
      <c r="DL66" s="100"/>
      <c r="DM66" s="101" t="s">
        <v>150</v>
      </c>
      <c r="DN66" s="100">
        <v>2023</v>
      </c>
      <c r="DO66" s="100"/>
      <c r="DP66" s="100"/>
      <c r="DQ66" s="100"/>
      <c r="DR66" s="100"/>
      <c r="DS66" s="100"/>
      <c r="DT66" s="100"/>
      <c r="DU66" s="100"/>
      <c r="DV66" s="100"/>
      <c r="DW66" s="100"/>
      <c r="DX66" s="100"/>
      <c r="DY66" s="100"/>
      <c r="DZ66" s="101" t="s">
        <v>152</v>
      </c>
    </row>
    <row r="67" spans="2:130" s="3" customFormat="1" ht="30" x14ac:dyDescent="0.2">
      <c r="B67" s="99"/>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102"/>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102"/>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102"/>
      <c r="DN67" s="11" t="s">
        <v>121</v>
      </c>
      <c r="DO67" s="11" t="s">
        <v>122</v>
      </c>
      <c r="DP67" s="91" t="s">
        <v>123</v>
      </c>
      <c r="DQ67" s="11" t="s">
        <v>124</v>
      </c>
      <c r="DR67" s="11" t="s">
        <v>125</v>
      </c>
      <c r="DS67" s="11" t="s">
        <v>126</v>
      </c>
      <c r="DT67" s="11" t="s">
        <v>127</v>
      </c>
      <c r="DU67" s="11" t="s">
        <v>128</v>
      </c>
      <c r="DV67" s="11" t="s">
        <v>129</v>
      </c>
      <c r="DW67" s="11" t="s">
        <v>130</v>
      </c>
      <c r="DX67" s="11" t="s">
        <v>131</v>
      </c>
      <c r="DY67" s="11" t="s">
        <v>132</v>
      </c>
      <c r="DZ67" s="102"/>
    </row>
    <row r="68" spans="2:130"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c r="DU68" s="51"/>
      <c r="DV68" s="51"/>
      <c r="DW68" s="51"/>
      <c r="DX68" s="51"/>
      <c r="DY68" s="51"/>
      <c r="DZ68" s="66">
        <f>SUM(DN68:DY68)</f>
        <v>2153533.8230508473</v>
      </c>
    </row>
    <row r="69" spans="2:130"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v>0</v>
      </c>
      <c r="DT69" s="51"/>
      <c r="DU69" s="51"/>
      <c r="DV69" s="51"/>
      <c r="DW69" s="51"/>
      <c r="DX69" s="51"/>
      <c r="DY69" s="51"/>
      <c r="DZ69" s="66">
        <f>SUM(DN69:DY69)</f>
        <v>441173.89</v>
      </c>
    </row>
    <row r="70" spans="2:130"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v>0</v>
      </c>
      <c r="DT70" s="51"/>
      <c r="DU70" s="51"/>
      <c r="DV70" s="51"/>
      <c r="DW70" s="51"/>
      <c r="DX70" s="51"/>
      <c r="DY70" s="51"/>
      <c r="DZ70" s="66">
        <f>SUM(DN70:DY70)</f>
        <v>676604.48</v>
      </c>
    </row>
    <row r="71" spans="2:130"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v>455.42</v>
      </c>
      <c r="DT71" s="51"/>
      <c r="DU71" s="51"/>
      <c r="DV71" s="51"/>
      <c r="DW71" s="51"/>
      <c r="DX71" s="51"/>
      <c r="DY71" s="51"/>
      <c r="DZ71" s="66">
        <f>SUM(DN71:DY71)</f>
        <v>31741.989999999998</v>
      </c>
    </row>
    <row r="72" spans="2:130"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
      <c r="B73" s="70" t="s">
        <v>105</v>
      </c>
      <c r="C73" s="41"/>
    </row>
    <row r="74" spans="2:130" s="3" customFormat="1" ht="15" x14ac:dyDescent="0.25">
      <c r="B74" s="98"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142</v>
      </c>
      <c r="CA74" s="100">
        <v>2020</v>
      </c>
      <c r="CB74" s="100"/>
      <c r="CC74" s="100"/>
      <c r="CD74" s="100"/>
      <c r="CE74" s="100"/>
      <c r="CF74" s="100"/>
      <c r="CG74" s="100"/>
      <c r="CH74" s="100"/>
      <c r="CI74" s="100"/>
      <c r="CJ74" s="100"/>
      <c r="CK74" s="100"/>
      <c r="CL74" s="100"/>
      <c r="CM74" s="101" t="s">
        <v>146</v>
      </c>
      <c r="CN74" s="100">
        <v>2021</v>
      </c>
      <c r="CO74" s="100"/>
      <c r="CP74" s="100"/>
      <c r="CQ74" s="100"/>
      <c r="CR74" s="100"/>
      <c r="CS74" s="100"/>
      <c r="CT74" s="100"/>
      <c r="CU74" s="100"/>
      <c r="CV74" s="100"/>
      <c r="CW74" s="100"/>
      <c r="CX74" s="100"/>
      <c r="CY74" s="100"/>
      <c r="CZ74" s="101" t="s">
        <v>149</v>
      </c>
      <c r="DA74" s="100">
        <v>2022</v>
      </c>
      <c r="DB74" s="100"/>
      <c r="DC74" s="100"/>
      <c r="DD74" s="100"/>
      <c r="DE74" s="100"/>
      <c r="DF74" s="100"/>
      <c r="DG74" s="100"/>
      <c r="DH74" s="100"/>
      <c r="DI74" s="100"/>
      <c r="DJ74" s="100"/>
      <c r="DK74" s="100"/>
      <c r="DL74" s="100"/>
      <c r="DM74" s="101" t="s">
        <v>150</v>
      </c>
      <c r="DN74" s="100">
        <v>2023</v>
      </c>
      <c r="DO74" s="100"/>
      <c r="DP74" s="100"/>
      <c r="DQ74" s="100"/>
      <c r="DR74" s="100"/>
      <c r="DS74" s="100"/>
      <c r="DT74" s="100"/>
      <c r="DU74" s="100"/>
      <c r="DV74" s="100"/>
      <c r="DW74" s="100"/>
      <c r="DX74" s="100"/>
      <c r="DY74" s="100"/>
      <c r="DZ74" s="101" t="s">
        <v>152</v>
      </c>
    </row>
    <row r="75" spans="2:130" s="3" customFormat="1" ht="30" x14ac:dyDescent="0.2">
      <c r="B75" s="99"/>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102"/>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102"/>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102"/>
      <c r="DN75" s="11" t="s">
        <v>121</v>
      </c>
      <c r="DO75" s="11" t="s">
        <v>122</v>
      </c>
      <c r="DP75" s="91" t="s">
        <v>123</v>
      </c>
      <c r="DQ75" s="11" t="s">
        <v>124</v>
      </c>
      <c r="DR75" s="11" t="s">
        <v>125</v>
      </c>
      <c r="DS75" s="11" t="s">
        <v>126</v>
      </c>
      <c r="DT75" s="11" t="s">
        <v>127</v>
      </c>
      <c r="DU75" s="11" t="s">
        <v>128</v>
      </c>
      <c r="DV75" s="11" t="s">
        <v>129</v>
      </c>
      <c r="DW75" s="11" t="s">
        <v>130</v>
      </c>
      <c r="DX75" s="11" t="s">
        <v>131</v>
      </c>
      <c r="DY75" s="11" t="s">
        <v>132</v>
      </c>
      <c r="DZ75" s="102"/>
    </row>
    <row r="76" spans="2:130" s="74" customFormat="1" ht="15" customHeight="1" x14ac:dyDescent="0.25">
      <c r="B76" s="72" t="s">
        <v>89</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14354.25</v>
      </c>
      <c r="DT76" s="73">
        <f t="shared" si="21"/>
        <v>0</v>
      </c>
      <c r="DU76" s="73">
        <f t="shared" si="21"/>
        <v>0</v>
      </c>
      <c r="DV76" s="73">
        <f t="shared" si="21"/>
        <v>0</v>
      </c>
      <c r="DW76" s="73">
        <f t="shared" si="21"/>
        <v>0</v>
      </c>
      <c r="DX76" s="73">
        <f t="shared" si="21"/>
        <v>0</v>
      </c>
      <c r="DY76" s="73">
        <f t="shared" si="21"/>
        <v>0</v>
      </c>
      <c r="DZ76" s="73">
        <f>+SUM(DZ77:DZ102)</f>
        <v>82096.89499999999</v>
      </c>
    </row>
    <row r="77" spans="2:130"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c r="DU77" s="36"/>
      <c r="DV77" s="36"/>
      <c r="DW77" s="36"/>
      <c r="DX77" s="36"/>
      <c r="DY77" s="36"/>
      <c r="DZ77" s="66">
        <f>SUM(DN77:DY77)</f>
        <v>5119.5219999999999</v>
      </c>
    </row>
    <row r="78" spans="2:130"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v>273.55900000000003</v>
      </c>
      <c r="DT78" s="36"/>
      <c r="DU78" s="36"/>
      <c r="DV78" s="36"/>
      <c r="DW78" s="36"/>
      <c r="DX78" s="36"/>
      <c r="DY78" s="36"/>
      <c r="DZ78" s="66">
        <f t="shared" ref="DZ78:DZ102" si="26">SUM(DN78:DY78)</f>
        <v>1538.328</v>
      </c>
    </row>
    <row r="79" spans="2:130"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v>293.71300000000002</v>
      </c>
      <c r="DT79" s="36"/>
      <c r="DU79" s="36"/>
      <c r="DV79" s="36"/>
      <c r="DW79" s="36"/>
      <c r="DX79" s="36"/>
      <c r="DY79" s="36"/>
      <c r="DZ79" s="66">
        <f t="shared" si="26"/>
        <v>1680.0199999999998</v>
      </c>
    </row>
    <row r="80" spans="2:130"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v>561.82399999999996</v>
      </c>
      <c r="DT80" s="36"/>
      <c r="DU80" s="36"/>
      <c r="DV80" s="36"/>
      <c r="DW80" s="36"/>
      <c r="DX80" s="36"/>
      <c r="DY80" s="36"/>
      <c r="DZ80" s="66">
        <f t="shared" si="26"/>
        <v>3226.8150000000001</v>
      </c>
    </row>
    <row r="81" spans="2:130"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v>477.48099999999999</v>
      </c>
      <c r="DT81" s="36"/>
      <c r="DU81" s="36"/>
      <c r="DV81" s="36"/>
      <c r="DW81" s="36"/>
      <c r="DX81" s="36"/>
      <c r="DY81" s="36"/>
      <c r="DZ81" s="66">
        <f t="shared" si="26"/>
        <v>2764.1139999999996</v>
      </c>
    </row>
    <row r="82" spans="2:130"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v>402.87900000000002</v>
      </c>
      <c r="DT82" s="36"/>
      <c r="DU82" s="36"/>
      <c r="DV82" s="36"/>
      <c r="DW82" s="36"/>
      <c r="DX82" s="36"/>
      <c r="DY82" s="36"/>
      <c r="DZ82" s="66">
        <f t="shared" si="26"/>
        <v>2228.556</v>
      </c>
    </row>
    <row r="83" spans="2:130"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v>535.745</v>
      </c>
      <c r="DT83" s="36"/>
      <c r="DU83" s="36"/>
      <c r="DV83" s="36"/>
      <c r="DW83" s="36"/>
      <c r="DX83" s="36"/>
      <c r="DY83" s="36"/>
      <c r="DZ83" s="66">
        <f t="shared" si="26"/>
        <v>3179.8209999999999</v>
      </c>
    </row>
    <row r="84" spans="2:130"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v>266.36399999999998</v>
      </c>
      <c r="DT84" s="36"/>
      <c r="DU84" s="36"/>
      <c r="DV84" s="36"/>
      <c r="DW84" s="36"/>
      <c r="DX84" s="36"/>
      <c r="DY84" s="36"/>
      <c r="DZ84" s="66">
        <f t="shared" si="26"/>
        <v>1496.9870000000001</v>
      </c>
    </row>
    <row r="85" spans="2:130"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v>301.399</v>
      </c>
      <c r="DT85" s="36"/>
      <c r="DU85" s="36"/>
      <c r="DV85" s="36"/>
      <c r="DW85" s="36"/>
      <c r="DX85" s="36"/>
      <c r="DY85" s="36"/>
      <c r="DZ85" s="66">
        <f t="shared" si="26"/>
        <v>1690.0909999999999</v>
      </c>
    </row>
    <row r="86" spans="2:130"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v>505.83</v>
      </c>
      <c r="DT86" s="36"/>
      <c r="DU86" s="36"/>
      <c r="DV86" s="36"/>
      <c r="DW86" s="36"/>
      <c r="DX86" s="36"/>
      <c r="DY86" s="36"/>
      <c r="DZ86" s="66">
        <f t="shared" si="26"/>
        <v>3073.1709999999998</v>
      </c>
    </row>
    <row r="87" spans="2:130"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v>783.79100000000005</v>
      </c>
      <c r="DT87" s="36"/>
      <c r="DU87" s="36"/>
      <c r="DV87" s="36"/>
      <c r="DW87" s="36"/>
      <c r="DX87" s="36"/>
      <c r="DY87" s="36"/>
      <c r="DZ87" s="66">
        <f t="shared" si="26"/>
        <v>4475.7670000000007</v>
      </c>
    </row>
    <row r="88" spans="2:130"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v>287.56700000000001</v>
      </c>
      <c r="DT88" s="36"/>
      <c r="DU88" s="36"/>
      <c r="DV88" s="36"/>
      <c r="DW88" s="36"/>
      <c r="DX88" s="36"/>
      <c r="DY88" s="36"/>
      <c r="DZ88" s="66">
        <f t="shared" si="26"/>
        <v>1621.115</v>
      </c>
    </row>
    <row r="89" spans="2:130"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v>1229.325</v>
      </c>
      <c r="DT89" s="36"/>
      <c r="DU89" s="36"/>
      <c r="DV89" s="36"/>
      <c r="DW89" s="36"/>
      <c r="DX89" s="36"/>
      <c r="DY89" s="36"/>
      <c r="DZ89" s="66">
        <f t="shared" si="26"/>
        <v>6963.4690000000001</v>
      </c>
    </row>
    <row r="90" spans="2:130"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v>513.02800000000002</v>
      </c>
      <c r="DT90" s="36"/>
      <c r="DU90" s="36"/>
      <c r="DV90" s="36"/>
      <c r="DW90" s="36"/>
      <c r="DX90" s="36"/>
      <c r="DY90" s="36"/>
      <c r="DZ90" s="66">
        <f t="shared" si="26"/>
        <v>2964.2929999999997</v>
      </c>
    </row>
    <row r="91" spans="2:130"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v>1237.5630000000001</v>
      </c>
      <c r="DT91" s="36"/>
      <c r="DU91" s="36"/>
      <c r="DV91" s="36"/>
      <c r="DW91" s="36"/>
      <c r="DX91" s="36"/>
      <c r="DY91" s="36"/>
      <c r="DZ91" s="66">
        <f t="shared" si="26"/>
        <v>7044.3559999999998</v>
      </c>
    </row>
    <row r="92" spans="2:130"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v>1178.2809999999999</v>
      </c>
      <c r="DT92" s="36"/>
      <c r="DU92" s="36"/>
      <c r="DV92" s="36"/>
      <c r="DW92" s="36"/>
      <c r="DX92" s="36"/>
      <c r="DY92" s="36"/>
      <c r="DZ92" s="66">
        <f t="shared" si="26"/>
        <v>6482.6690000000008</v>
      </c>
    </row>
    <row r="93" spans="2:130"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v>57.192</v>
      </c>
      <c r="DT93" s="36"/>
      <c r="DU93" s="36"/>
      <c r="DV93" s="36"/>
      <c r="DW93" s="36"/>
      <c r="DX93" s="36"/>
      <c r="DY93" s="36"/>
      <c r="DZ93" s="66">
        <f t="shared" si="26"/>
        <v>320.50200000000001</v>
      </c>
    </row>
    <row r="94" spans="2:130"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v>149.89699999999999</v>
      </c>
      <c r="DT94" s="36"/>
      <c r="DU94" s="36"/>
      <c r="DV94" s="36"/>
      <c r="DW94" s="36"/>
      <c r="DX94" s="36"/>
      <c r="DY94" s="36"/>
      <c r="DZ94" s="66">
        <f t="shared" si="26"/>
        <v>843.92000000000007</v>
      </c>
    </row>
    <row r="95" spans="2:130"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v>649.35799999999995</v>
      </c>
      <c r="DT95" s="36"/>
      <c r="DU95" s="36"/>
      <c r="DV95" s="36"/>
      <c r="DW95" s="36"/>
      <c r="DX95" s="36"/>
      <c r="DY95" s="36"/>
      <c r="DZ95" s="66">
        <f t="shared" si="26"/>
        <v>3774.0680000000002</v>
      </c>
    </row>
    <row r="96" spans="2:130"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v>358.70800000000003</v>
      </c>
      <c r="DT96" s="36"/>
      <c r="DU96" s="36"/>
      <c r="DV96" s="36"/>
      <c r="DW96" s="36"/>
      <c r="DX96" s="36"/>
      <c r="DY96" s="36"/>
      <c r="DZ96" s="66">
        <f t="shared" si="26"/>
        <v>2017.7019999999998</v>
      </c>
    </row>
    <row r="97" spans="2:130"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v>479.50599999999997</v>
      </c>
      <c r="DT97" s="36"/>
      <c r="DU97" s="36"/>
      <c r="DV97" s="36"/>
      <c r="DW97" s="36"/>
      <c r="DX97" s="36"/>
      <c r="DY97" s="36"/>
      <c r="DZ97" s="66">
        <f t="shared" si="26"/>
        <v>2845.4870000000001</v>
      </c>
    </row>
    <row r="98" spans="2:130"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v>335.029</v>
      </c>
      <c r="DT98" s="36"/>
      <c r="DU98" s="36"/>
      <c r="DV98" s="36"/>
      <c r="DW98" s="36"/>
      <c r="DX98" s="36"/>
      <c r="DY98" s="36"/>
      <c r="DZ98" s="66">
        <f t="shared" si="26"/>
        <v>1955.4820000000002</v>
      </c>
    </row>
    <row r="99" spans="2:130"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v>464.447</v>
      </c>
      <c r="DT99" s="36"/>
      <c r="DU99" s="36"/>
      <c r="DV99" s="36"/>
      <c r="DW99" s="36"/>
      <c r="DX99" s="36"/>
      <c r="DY99" s="36"/>
      <c r="DZ99" s="66">
        <f t="shared" si="26"/>
        <v>2652.1039999999998</v>
      </c>
    </row>
    <row r="100" spans="2:130"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v>460.58199999999999</v>
      </c>
      <c r="DT100" s="36"/>
      <c r="DU100" s="36"/>
      <c r="DV100" s="36"/>
      <c r="DW100" s="36"/>
      <c r="DX100" s="36"/>
      <c r="DY100" s="36"/>
      <c r="DZ100" s="66">
        <f t="shared" si="26"/>
        <v>2583.0099999999998</v>
      </c>
    </row>
    <row r="101" spans="2:130"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v>444.20400000000001</v>
      </c>
      <c r="DT101" s="36"/>
      <c r="DU101" s="36"/>
      <c r="DV101" s="36"/>
      <c r="DW101" s="36"/>
      <c r="DX101" s="36"/>
      <c r="DY101" s="36"/>
      <c r="DZ101" s="66">
        <f t="shared" si="26"/>
        <v>2595.1020000000003</v>
      </c>
    </row>
    <row r="102" spans="2:130"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v>1202.085</v>
      </c>
      <c r="DT102" s="36"/>
      <c r="DU102" s="36"/>
      <c r="DV102" s="36"/>
      <c r="DW102" s="36"/>
      <c r="DX102" s="36"/>
      <c r="DY102" s="36"/>
      <c r="DZ102" s="66">
        <f t="shared" si="26"/>
        <v>6960.424</v>
      </c>
    </row>
    <row r="103" spans="2:130" s="33" customFormat="1" ht="15" customHeight="1" x14ac:dyDescent="0.2">
      <c r="B103" s="107" t="s">
        <v>62</v>
      </c>
      <c r="C103" s="41"/>
      <c r="AP103" s="57"/>
      <c r="AQ103" s="57"/>
    </row>
    <row r="104" spans="2:130" s="33" customFormat="1" ht="14.25" x14ac:dyDescent="0.2">
      <c r="B104" s="108"/>
      <c r="C104" s="41"/>
    </row>
    <row r="105" spans="2:130" s="33" customFormat="1" ht="14.25" x14ac:dyDescent="0.2">
      <c r="B105" s="108"/>
      <c r="C105" s="41"/>
    </row>
    <row r="106" spans="2:130" s="33" customFormat="1" ht="14.25" x14ac:dyDescent="0.2">
      <c r="C106" s="41"/>
      <c r="BZ106" s="33" t="s">
        <v>148</v>
      </c>
    </row>
    <row r="107" spans="2:130" s="33" customFormat="1" ht="14.25" x14ac:dyDescent="0.2">
      <c r="C107" s="41"/>
    </row>
    <row r="108" spans="2:130" s="33" customFormat="1" ht="14.25" x14ac:dyDescent="0.2">
      <c r="C108" s="41"/>
    </row>
    <row r="109" spans="2:130" s="33" customFormat="1" ht="14.25" x14ac:dyDescent="0.2">
      <c r="C109" s="41"/>
    </row>
    <row r="110" spans="2:130" s="33" customFormat="1" ht="14.25" x14ac:dyDescent="0.2">
      <c r="C110" s="41"/>
    </row>
  </sheetData>
  <sheetProtection sort="0" autoFilter="0"/>
  <mergeCells count="141">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Pc</cp:lastModifiedBy>
  <dcterms:created xsi:type="dcterms:W3CDTF">2016-12-17T22:53:22Z</dcterms:created>
  <dcterms:modified xsi:type="dcterms:W3CDTF">2023-08-23T15:06:11Z</dcterms:modified>
</cp:coreProperties>
</file>