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mc:AlternateContent xmlns:mc="http://schemas.openxmlformats.org/markup-compatibility/2006">
    <mc:Choice Requires="x15">
      <x15ac:absPath xmlns:x15ac="http://schemas.microsoft.com/office/spreadsheetml/2010/11/ac" url="C:\Users\Usuario\Music\BOLETÍN VÍAS FERREAS\Reporte Agosto (Info de JUNIO)\"/>
    </mc:Choice>
  </mc:AlternateContent>
  <xr:revisionPtr revIDLastSave="0" documentId="13_ncr:1_{1E125D5B-7600-4F62-A7FE-1F374E204750}" xr6:coauthVersionLast="47" xr6:coauthVersionMax="47" xr10:uidLastSave="{00000000-0000-0000-0000-000000000000}"/>
  <bookViews>
    <workbookView xWindow="-120" yWindow="-120" windowWidth="20730" windowHeight="11160" activeTab="3" xr2:uid="{00000000-000D-0000-FFFF-FFFF00000000}"/>
  </bookViews>
  <sheets>
    <sheet name="ÍNDICE" sheetId="7" r:id="rId1"/>
    <sheet name="1. FVCA" sheetId="6" r:id="rId2"/>
    <sheet name="2. FSO" sheetId="2" r:id="rId3"/>
    <sheet name="3. Línea 1" sheetId="5" r:id="rId4"/>
  </sheets>
  <externalReferences>
    <externalReference r:id="rId5"/>
  </externalReferences>
  <definedNames>
    <definedName name="ACVIA">[1]Ingresos!$E$9:$E$1048576</definedName>
    <definedName name="AEPA">[1]Ingresos!$G$9:$G$1048576</definedName>
    <definedName name="AMRO">[1]Ingresos!$F$9:$F$1048576</definedName>
    <definedName name="_xlnm.Print_Area" localSheetId="0">ÍNDICE!$B$2:$E$12</definedName>
    <definedName name="MES_">[1]Ingresos!$C$9:$C$1048576</definedName>
    <definedName name="OTROS">[1]Ingresos!$H$9:$H$1048576</definedName>
    <definedName name="YEAR">[1]Ingresos!$B$9:$B$1048576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I11" i="2" l="1"/>
  <c r="DM76" i="5" l="1"/>
  <c r="DL76" i="5"/>
  <c r="DK76" i="5"/>
  <c r="DJ76" i="5"/>
  <c r="DI76" i="5"/>
  <c r="DH76" i="5"/>
  <c r="DG76" i="5"/>
  <c r="DF76" i="5"/>
  <c r="DE76" i="5"/>
  <c r="DD76" i="5"/>
  <c r="DC76" i="5"/>
  <c r="DB76" i="5"/>
  <c r="DA76" i="5"/>
  <c r="DE20" i="2"/>
  <c r="DE17" i="2"/>
  <c r="DE14" i="2"/>
  <c r="DE11" i="2"/>
  <c r="DE8" i="2"/>
  <c r="DS13" i="2"/>
  <c r="DS19" i="2"/>
  <c r="DG20" i="2"/>
  <c r="DS18" i="2"/>
  <c r="DE28" i="2"/>
  <c r="DE31" i="2"/>
  <c r="DE34" i="2"/>
  <c r="DS37" i="2"/>
  <c r="DS36" i="2"/>
  <c r="DS35" i="2"/>
  <c r="DH34" i="2"/>
  <c r="DG34" i="2"/>
  <c r="DS34" i="2" s="1"/>
  <c r="DS33" i="2"/>
  <c r="DS32" i="2"/>
  <c r="DQ31" i="2"/>
  <c r="DP31" i="2"/>
  <c r="DO31" i="2"/>
  <c r="DN31" i="2"/>
  <c r="DM31" i="2"/>
  <c r="DL31" i="2"/>
  <c r="DK31" i="2"/>
  <c r="DJ31" i="2"/>
  <c r="DI31" i="2"/>
  <c r="DH31" i="2"/>
  <c r="DG31" i="2"/>
  <c r="DS30" i="2"/>
  <c r="DS29" i="2"/>
  <c r="DQ28" i="2"/>
  <c r="DP28" i="2"/>
  <c r="DO28" i="2"/>
  <c r="DN28" i="2"/>
  <c r="DM28" i="2"/>
  <c r="DL28" i="2"/>
  <c r="DK28" i="2"/>
  <c r="DJ28" i="2"/>
  <c r="DI28" i="2"/>
  <c r="DH28" i="2"/>
  <c r="DG28" i="2"/>
  <c r="DS22" i="2"/>
  <c r="DS21" i="2"/>
  <c r="DQ20" i="2"/>
  <c r="DP20" i="2"/>
  <c r="DO20" i="2"/>
  <c r="DN20" i="2"/>
  <c r="DM20" i="2"/>
  <c r="DL20" i="2"/>
  <c r="DK20" i="2"/>
  <c r="DJ20" i="2"/>
  <c r="DI20" i="2"/>
  <c r="DH20" i="2"/>
  <c r="DQ17" i="2"/>
  <c r="DP17" i="2"/>
  <c r="DO17" i="2"/>
  <c r="DN17" i="2"/>
  <c r="DM17" i="2"/>
  <c r="DL17" i="2"/>
  <c r="DK17" i="2"/>
  <c r="DJ17" i="2"/>
  <c r="DI17" i="2"/>
  <c r="DH17" i="2"/>
  <c r="DG17" i="2"/>
  <c r="DS16" i="2"/>
  <c r="DS15" i="2"/>
  <c r="DQ14" i="2"/>
  <c r="DP14" i="2"/>
  <c r="DO14" i="2"/>
  <c r="DN14" i="2"/>
  <c r="DM14" i="2"/>
  <c r="DL14" i="2"/>
  <c r="DK14" i="2"/>
  <c r="DJ14" i="2"/>
  <c r="DI14" i="2"/>
  <c r="DH14" i="2"/>
  <c r="DG14" i="2"/>
  <c r="DS12" i="2"/>
  <c r="DQ11" i="2"/>
  <c r="DP11" i="2"/>
  <c r="DO11" i="2"/>
  <c r="DN11" i="2"/>
  <c r="DM11" i="2"/>
  <c r="DL11" i="2"/>
  <c r="DK11" i="2"/>
  <c r="DJ11" i="2"/>
  <c r="DH11" i="2"/>
  <c r="DS10" i="2"/>
  <c r="DS9" i="2"/>
  <c r="DQ8" i="2"/>
  <c r="DP8" i="2"/>
  <c r="DO8" i="2"/>
  <c r="DN8" i="2"/>
  <c r="DM8" i="2"/>
  <c r="DL8" i="2"/>
  <c r="DK8" i="2"/>
  <c r="DJ8" i="2"/>
  <c r="DI8" i="2"/>
  <c r="DH8" i="2"/>
  <c r="DG8" i="2"/>
  <c r="DO23" i="6"/>
  <c r="DW23" i="6"/>
  <c r="DX23" i="6"/>
  <c r="EA23" i="6"/>
  <c r="DZ23" i="6"/>
  <c r="DY23" i="6"/>
  <c r="DV23" i="6"/>
  <c r="DU23" i="6"/>
  <c r="DT23" i="6"/>
  <c r="DS23" i="6"/>
  <c r="DR23" i="6"/>
  <c r="DQ23" i="6"/>
  <c r="EC22" i="6"/>
  <c r="EC21" i="6"/>
  <c r="EC20" i="6"/>
  <c r="EC19" i="6"/>
  <c r="EC23" i="6" s="1"/>
  <c r="EC14" i="6"/>
  <c r="EC13" i="6"/>
  <c r="EC12" i="6"/>
  <c r="EC11" i="6"/>
  <c r="EC10" i="6"/>
  <c r="EC9" i="6"/>
  <c r="EC8" i="6"/>
  <c r="DE38" i="2" l="1"/>
  <c r="DS20" i="2"/>
  <c r="DI38" i="2"/>
  <c r="DS28" i="2"/>
  <c r="DH38" i="2"/>
  <c r="DS14" i="2"/>
  <c r="DG11" i="2"/>
  <c r="DS11" i="2" s="1"/>
  <c r="DS17" i="2"/>
  <c r="DK38" i="2"/>
  <c r="DL38" i="2"/>
  <c r="DN38" i="2"/>
  <c r="DO38" i="2"/>
  <c r="DQ38" i="2"/>
  <c r="DS31" i="2"/>
  <c r="DJ38" i="2"/>
  <c r="DM38" i="2"/>
  <c r="DP38" i="2"/>
  <c r="DS8" i="2"/>
  <c r="DG38" i="2"/>
  <c r="DS38" i="2" l="1"/>
  <c r="DD31" i="2"/>
  <c r="DD28" i="2"/>
  <c r="DD38" i="2" s="1"/>
  <c r="DD8" i="2"/>
  <c r="DD11" i="2"/>
  <c r="DD14" i="2"/>
  <c r="DD17" i="2"/>
  <c r="DD20" i="2"/>
  <c r="DN23" i="6" l="1"/>
  <c r="DM23" i="6"/>
  <c r="DC31" i="2" l="1"/>
  <c r="DC28" i="2"/>
  <c r="DC38" i="2" s="1"/>
  <c r="DC20" i="2"/>
  <c r="DC17" i="2"/>
  <c r="DC14" i="2"/>
  <c r="DC11" i="2"/>
  <c r="DC8" i="2"/>
  <c r="DL23" i="6" l="1"/>
  <c r="DB31" i="2"/>
  <c r="DB28" i="2"/>
  <c r="DB38" i="2" s="1"/>
  <c r="DB20" i="2"/>
  <c r="DB17" i="2"/>
  <c r="DB14" i="2"/>
  <c r="DB11" i="2"/>
  <c r="DB8" i="2"/>
  <c r="CZ31" i="2" l="1"/>
  <c r="DA31" i="2"/>
  <c r="CZ28" i="2"/>
  <c r="CZ38" i="2" s="1"/>
  <c r="DA28" i="2"/>
  <c r="CZ20" i="2"/>
  <c r="DA20" i="2"/>
  <c r="CZ17" i="2"/>
  <c r="DA17" i="2"/>
  <c r="CZ14" i="2"/>
  <c r="DA14" i="2"/>
  <c r="CZ11" i="2"/>
  <c r="DA11" i="2"/>
  <c r="CZ8" i="2"/>
  <c r="DA8" i="2"/>
  <c r="DA38" i="2" l="1"/>
  <c r="DE23" i="6"/>
  <c r="DF23" i="6"/>
  <c r="DG23" i="6"/>
  <c r="DH23" i="6"/>
  <c r="DI23" i="6"/>
  <c r="DD23" i="6"/>
  <c r="CT76" i="5"/>
  <c r="CU76" i="5"/>
  <c r="CV76" i="5"/>
  <c r="CW76" i="5"/>
  <c r="CX76" i="5"/>
  <c r="CY76" i="5"/>
  <c r="CZ76" i="5"/>
  <c r="CY31" i="2"/>
  <c r="CY28" i="2"/>
  <c r="CY38" i="2" s="1"/>
  <c r="CY20" i="2"/>
  <c r="CY17" i="2"/>
  <c r="CY14" i="2"/>
  <c r="CY11" i="2"/>
  <c r="CY8" i="2"/>
  <c r="CS76" i="5" l="1"/>
  <c r="CR76" i="5"/>
  <c r="CX31" i="2" l="1"/>
  <c r="CX28" i="2"/>
  <c r="CX38" i="2" s="1"/>
  <c r="CX20" i="2"/>
  <c r="CX17" i="2"/>
  <c r="CX11" i="2"/>
  <c r="CX14" i="2" l="1"/>
  <c r="CX8" i="2"/>
  <c r="CV31" i="2" l="1"/>
  <c r="CW31" i="2"/>
  <c r="CV28" i="2"/>
  <c r="CV38" i="2" s="1"/>
  <c r="CW28" i="2"/>
  <c r="CW38" i="2" s="1"/>
  <c r="CV20" i="2" l="1"/>
  <c r="CW20" i="2"/>
  <c r="CV17" i="2"/>
  <c r="CW17" i="2"/>
  <c r="CV14" i="2"/>
  <c r="CW14" i="2"/>
  <c r="CV11" i="2"/>
  <c r="CW11" i="2"/>
  <c r="CV8" i="2"/>
  <c r="CW8" i="2"/>
  <c r="CQ76" i="5" l="1"/>
  <c r="CP76" i="5"/>
  <c r="CU34" i="2" l="1"/>
  <c r="CU31" i="2"/>
  <c r="CU28" i="2"/>
  <c r="CU20" i="2"/>
  <c r="CU17" i="2"/>
  <c r="CU14" i="2"/>
  <c r="CU11" i="2"/>
  <c r="CU8" i="2"/>
  <c r="CU38" i="2" l="1"/>
  <c r="CO76" i="5"/>
  <c r="DF37" i="2" l="1"/>
  <c r="DF36" i="2"/>
  <c r="DF35" i="2"/>
  <c r="DF33" i="2"/>
  <c r="DF32" i="2"/>
  <c r="DF30" i="2"/>
  <c r="DF29" i="2"/>
  <c r="DF22" i="2"/>
  <c r="DF21" i="2"/>
  <c r="DF19" i="2"/>
  <c r="DF18" i="2"/>
  <c r="DF16" i="2"/>
  <c r="DF15" i="2"/>
  <c r="DF13" i="2"/>
  <c r="DF12" i="2"/>
  <c r="DF10" i="2"/>
  <c r="DF9" i="2"/>
  <c r="CT20" i="2"/>
  <c r="DF20" i="2" s="1"/>
  <c r="CT17" i="2"/>
  <c r="DF17" i="2" s="1"/>
  <c r="CT14" i="2"/>
  <c r="DF14" i="2" s="1"/>
  <c r="CT11" i="2"/>
  <c r="DF11" i="2" s="1"/>
  <c r="CT8" i="2"/>
  <c r="DF8" i="2" s="1"/>
  <c r="CT34" i="2"/>
  <c r="CT31" i="2"/>
  <c r="DF31" i="2" s="1"/>
  <c r="CT28" i="2"/>
  <c r="DF28" i="2" s="1"/>
  <c r="CT38" i="2" l="1"/>
  <c r="DF38" i="2" s="1"/>
  <c r="DF34" i="2"/>
  <c r="DP22" i="6"/>
  <c r="DP21" i="6"/>
  <c r="DP20" i="6"/>
  <c r="DP19" i="6"/>
  <c r="DP14" i="6"/>
  <c r="DP13" i="6"/>
  <c r="DP12" i="6"/>
  <c r="DP11" i="6"/>
  <c r="DP10" i="6"/>
  <c r="DP9" i="6"/>
  <c r="DP8" i="6"/>
  <c r="DP23" i="6" l="1"/>
  <c r="CN76" i="5"/>
  <c r="CL76" i="5" l="1"/>
  <c r="CQ23" i="6" l="1"/>
  <c r="CR23" i="6"/>
  <c r="CS23" i="6"/>
  <c r="CT23" i="6"/>
  <c r="CU23" i="6"/>
  <c r="CV23" i="6"/>
  <c r="CW23" i="6"/>
  <c r="CX23" i="6"/>
  <c r="CY23" i="6"/>
  <c r="CZ23" i="6"/>
  <c r="DA23" i="6"/>
  <c r="DB23" i="6"/>
  <c r="CR34" i="2" l="1"/>
  <c r="CR31" i="2"/>
  <c r="CR28" i="2"/>
  <c r="CR11" i="2"/>
  <c r="CR14" i="2"/>
  <c r="CR17" i="2"/>
  <c r="CR20" i="2"/>
  <c r="CR8" i="2"/>
  <c r="CR38" i="2" l="1"/>
  <c r="CK76" i="5"/>
  <c r="CJ76" i="5" l="1"/>
  <c r="CQ34" i="2" l="1"/>
  <c r="CI76" i="5" l="1"/>
  <c r="CO34" i="2" l="1"/>
  <c r="CP34" i="2"/>
  <c r="CH76" i="5" l="1"/>
  <c r="CN34" i="2" l="1"/>
  <c r="CE76" i="5" l="1"/>
  <c r="CF76" i="5"/>
  <c r="CG76" i="5"/>
  <c r="CJ34" i="2" l="1"/>
  <c r="CK34" i="2"/>
  <c r="CL34" i="2"/>
  <c r="CM34" i="2"/>
  <c r="CD76" i="5" l="1"/>
  <c r="CJ8" i="2" l="1"/>
  <c r="CJ11" i="2"/>
  <c r="CJ14" i="2"/>
  <c r="CJ17" i="2"/>
  <c r="CC76" i="5" l="1"/>
  <c r="CI34" i="2" l="1"/>
  <c r="CI31" i="2" l="1"/>
  <c r="CJ31" i="2"/>
  <c r="CK31" i="2"/>
  <c r="CL31" i="2"/>
  <c r="CM31" i="2"/>
  <c r="CN31" i="2"/>
  <c r="CO31" i="2"/>
  <c r="CP31" i="2"/>
  <c r="CQ31" i="2"/>
  <c r="CI28" i="2"/>
  <c r="CJ28" i="2"/>
  <c r="CK28" i="2"/>
  <c r="CK38" i="2" s="1"/>
  <c r="CL28" i="2"/>
  <c r="CL38" i="2" s="1"/>
  <c r="CM28" i="2"/>
  <c r="CN28" i="2"/>
  <c r="CO28" i="2"/>
  <c r="CP28" i="2"/>
  <c r="CQ28" i="2"/>
  <c r="CI20" i="2"/>
  <c r="CJ20" i="2"/>
  <c r="CK20" i="2"/>
  <c r="CL20" i="2"/>
  <c r="CM20" i="2"/>
  <c r="CN20" i="2"/>
  <c r="CO20" i="2"/>
  <c r="CP20" i="2"/>
  <c r="CQ20" i="2"/>
  <c r="CI17" i="2"/>
  <c r="CK17" i="2"/>
  <c r="CL17" i="2"/>
  <c r="CM17" i="2"/>
  <c r="CN17" i="2"/>
  <c r="CO17" i="2"/>
  <c r="CP17" i="2"/>
  <c r="CQ17" i="2"/>
  <c r="CI14" i="2"/>
  <c r="CK14" i="2"/>
  <c r="CL14" i="2"/>
  <c r="CM14" i="2"/>
  <c r="CN14" i="2"/>
  <c r="CO14" i="2"/>
  <c r="CP14" i="2"/>
  <c r="CQ14" i="2"/>
  <c r="CI11" i="2"/>
  <c r="CK11" i="2"/>
  <c r="CL11" i="2"/>
  <c r="CM11" i="2"/>
  <c r="CN11" i="2"/>
  <c r="CO11" i="2"/>
  <c r="CP11" i="2"/>
  <c r="CQ11" i="2"/>
  <c r="CI8" i="2"/>
  <c r="CK8" i="2"/>
  <c r="CL8" i="2"/>
  <c r="CM8" i="2"/>
  <c r="CN8" i="2"/>
  <c r="CO8" i="2"/>
  <c r="CP8" i="2"/>
  <c r="CQ8" i="2"/>
  <c r="CM38" i="2" l="1"/>
  <c r="CP38" i="2"/>
  <c r="CQ38" i="2"/>
  <c r="CN38" i="2"/>
  <c r="CO38" i="2"/>
  <c r="CJ38" i="2"/>
  <c r="CI38" i="2"/>
  <c r="CM77" i="5"/>
  <c r="CM78" i="5"/>
  <c r="CM79" i="5"/>
  <c r="CM80" i="5"/>
  <c r="CM81" i="5"/>
  <c r="CM82" i="5"/>
  <c r="CM83" i="5"/>
  <c r="CM84" i="5"/>
  <c r="CM85" i="5"/>
  <c r="CM86" i="5"/>
  <c r="CM87" i="5"/>
  <c r="CM88" i="5"/>
  <c r="CM89" i="5"/>
  <c r="CM90" i="5"/>
  <c r="CM91" i="5"/>
  <c r="CM92" i="5"/>
  <c r="CM93" i="5"/>
  <c r="CM94" i="5"/>
  <c r="CM95" i="5"/>
  <c r="CM96" i="5"/>
  <c r="CM97" i="5"/>
  <c r="CM98" i="5"/>
  <c r="CM99" i="5"/>
  <c r="CM100" i="5"/>
  <c r="CM101" i="5"/>
  <c r="CM102" i="5"/>
  <c r="CM69" i="5"/>
  <c r="CM70" i="5"/>
  <c r="CM71" i="5"/>
  <c r="CM68" i="5"/>
  <c r="CM57" i="5"/>
  <c r="CM58" i="5"/>
  <c r="CM59" i="5"/>
  <c r="CM60" i="5"/>
  <c r="CM61" i="5"/>
  <c r="CM62" i="5"/>
  <c r="CM63" i="5"/>
  <c r="CM56" i="5"/>
  <c r="CM51" i="5"/>
  <c r="CM50" i="5"/>
  <c r="CB76" i="5" l="1"/>
  <c r="CM47" i="5" l="1"/>
  <c r="CM49" i="5"/>
  <c r="CM48" i="5"/>
  <c r="CM46" i="5"/>
  <c r="CM45" i="5"/>
  <c r="CM37" i="5"/>
  <c r="CM38" i="5"/>
  <c r="CM39" i="5"/>
  <c r="CM40" i="5"/>
  <c r="CM36" i="5"/>
  <c r="CM31" i="5"/>
  <c r="CM30" i="5"/>
  <c r="CM19" i="5"/>
  <c r="CM20" i="5"/>
  <c r="CM21" i="5"/>
  <c r="CM22" i="5"/>
  <c r="CM18" i="5"/>
  <c r="BZ18" i="5"/>
  <c r="CM9" i="5"/>
  <c r="CM10" i="5"/>
  <c r="CM11" i="5"/>
  <c r="CM12" i="5"/>
  <c r="CM13" i="5"/>
  <c r="CM8" i="5"/>
  <c r="CH34" i="2" l="1"/>
  <c r="CH31" i="2"/>
  <c r="CH28" i="2"/>
  <c r="CH20" i="2"/>
  <c r="CH17" i="2"/>
  <c r="CH14" i="2"/>
  <c r="CH11" i="2"/>
  <c r="CH8" i="2"/>
  <c r="CH38" i="2" l="1"/>
  <c r="CS29" i="2" l="1"/>
  <c r="CS30" i="2"/>
  <c r="CS32" i="2"/>
  <c r="CS33" i="2"/>
  <c r="CS35" i="2"/>
  <c r="CS36" i="2"/>
  <c r="CS37" i="2"/>
  <c r="CS9" i="2"/>
  <c r="CS10" i="2"/>
  <c r="CS12" i="2"/>
  <c r="CS13" i="2"/>
  <c r="CS15" i="2"/>
  <c r="CS16" i="2"/>
  <c r="CS18" i="2"/>
  <c r="CS19" i="2"/>
  <c r="CS21" i="2"/>
  <c r="CS22" i="2"/>
  <c r="DC20" i="6"/>
  <c r="DC21" i="6"/>
  <c r="DC22" i="6"/>
  <c r="DC19" i="6"/>
  <c r="DC23" i="6" s="1"/>
  <c r="DC9" i="6"/>
  <c r="DC10" i="6"/>
  <c r="DC11" i="6"/>
  <c r="DC12" i="6"/>
  <c r="DC13" i="6"/>
  <c r="DC14" i="6"/>
  <c r="DC8" i="6"/>
  <c r="CP8" i="6"/>
  <c r="CA76" i="5" l="1"/>
  <c r="CM76" i="5" s="1"/>
  <c r="BZ77" i="5" l="1"/>
  <c r="BZ78" i="5"/>
  <c r="BZ79" i="5"/>
  <c r="BZ80" i="5"/>
  <c r="BZ81" i="5"/>
  <c r="BZ82" i="5"/>
  <c r="BZ83" i="5"/>
  <c r="BZ84" i="5"/>
  <c r="BZ85" i="5"/>
  <c r="BZ86" i="5"/>
  <c r="BZ87" i="5"/>
  <c r="BZ88" i="5"/>
  <c r="BZ89" i="5"/>
  <c r="BZ90" i="5"/>
  <c r="BZ91" i="5"/>
  <c r="BZ92" i="5"/>
  <c r="BZ93" i="5"/>
  <c r="BZ94" i="5"/>
  <c r="BZ95" i="5"/>
  <c r="BZ96" i="5"/>
  <c r="BZ97" i="5"/>
  <c r="BZ98" i="5"/>
  <c r="BZ99" i="5"/>
  <c r="BZ100" i="5"/>
  <c r="BZ101" i="5"/>
  <c r="BZ102" i="5"/>
  <c r="BZ69" i="5"/>
  <c r="BZ70" i="5"/>
  <c r="BZ71" i="5"/>
  <c r="BZ68" i="5"/>
  <c r="BZ57" i="5"/>
  <c r="BZ58" i="5"/>
  <c r="BZ59" i="5"/>
  <c r="BZ60" i="5"/>
  <c r="BZ61" i="5"/>
  <c r="BZ62" i="5"/>
  <c r="BZ63" i="5"/>
  <c r="BZ56" i="5"/>
  <c r="BZ45" i="5"/>
  <c r="BZ46" i="5"/>
  <c r="BZ49" i="5"/>
  <c r="BZ48" i="5"/>
  <c r="BZ51" i="5"/>
  <c r="BZ50" i="5"/>
  <c r="BZ47" i="5"/>
  <c r="BZ37" i="5"/>
  <c r="BZ38" i="5"/>
  <c r="BZ39" i="5"/>
  <c r="BZ40" i="5"/>
  <c r="BZ36" i="5"/>
  <c r="BZ31" i="5"/>
  <c r="BZ30" i="5"/>
  <c r="BZ19" i="5"/>
  <c r="BZ20" i="5"/>
  <c r="BZ21" i="5"/>
  <c r="BZ22" i="5"/>
  <c r="BZ9" i="5"/>
  <c r="BZ10" i="5"/>
  <c r="BZ11" i="5"/>
  <c r="BZ12" i="5"/>
  <c r="BZ13" i="5"/>
  <c r="BZ8" i="5"/>
  <c r="CG34" i="2"/>
  <c r="CS34" i="2" s="1"/>
  <c r="CG31" i="2"/>
  <c r="CS31" i="2" s="1"/>
  <c r="CG28" i="2"/>
  <c r="CS28" i="2" s="1"/>
  <c r="CG20" i="2"/>
  <c r="CS20" i="2" s="1"/>
  <c r="CG17" i="2"/>
  <c r="CS17" i="2" s="1"/>
  <c r="CG14" i="2"/>
  <c r="CS14" i="2" s="1"/>
  <c r="CG11" i="2"/>
  <c r="CS11" i="2" s="1"/>
  <c r="CG8" i="2"/>
  <c r="CS8" i="2" s="1"/>
  <c r="CE8" i="2"/>
  <c r="CG38" i="2" l="1"/>
  <c r="CS38" i="2" s="1"/>
  <c r="CD34" i="2"/>
  <c r="CE34" i="2"/>
  <c r="BR34" i="2"/>
  <c r="BY76" i="5" l="1"/>
  <c r="BX76" i="5"/>
  <c r="BW76" i="5"/>
  <c r="BV76" i="5"/>
  <c r="BU76" i="5"/>
  <c r="BT76" i="5"/>
  <c r="BS76" i="5"/>
  <c r="BR76" i="5"/>
  <c r="BQ76" i="5"/>
  <c r="BP76" i="5"/>
  <c r="BO76" i="5"/>
  <c r="BN76" i="5"/>
  <c r="BZ76" i="5" l="1"/>
  <c r="CF37" i="2"/>
  <c r="CF36" i="2"/>
  <c r="CF35" i="2"/>
  <c r="CC34" i="2"/>
  <c r="CB34" i="2"/>
  <c r="CA34" i="2"/>
  <c r="BZ34" i="2"/>
  <c r="BY34" i="2"/>
  <c r="BX34" i="2"/>
  <c r="BW34" i="2"/>
  <c r="BV34" i="2"/>
  <c r="BU34" i="2"/>
  <c r="BT34" i="2"/>
  <c r="CF33" i="2"/>
  <c r="CF32" i="2"/>
  <c r="CE31" i="2"/>
  <c r="CD31" i="2"/>
  <c r="CC31" i="2"/>
  <c r="CB31" i="2"/>
  <c r="CA31" i="2"/>
  <c r="BZ31" i="2"/>
  <c r="BY31" i="2"/>
  <c r="BX31" i="2"/>
  <c r="BW31" i="2"/>
  <c r="BV31" i="2"/>
  <c r="BU31" i="2"/>
  <c r="BT31" i="2"/>
  <c r="CF30" i="2"/>
  <c r="CF29" i="2"/>
  <c r="CE28" i="2"/>
  <c r="CD28" i="2"/>
  <c r="CC28" i="2"/>
  <c r="CB28" i="2"/>
  <c r="CA28" i="2"/>
  <c r="BZ28" i="2"/>
  <c r="BY28" i="2"/>
  <c r="BX28" i="2"/>
  <c r="BW28" i="2"/>
  <c r="BV28" i="2"/>
  <c r="BU28" i="2"/>
  <c r="BT28" i="2"/>
  <c r="CF22" i="2"/>
  <c r="CF21" i="2"/>
  <c r="CE20" i="2"/>
  <c r="CD20" i="2"/>
  <c r="CC20" i="2"/>
  <c r="CB20" i="2"/>
  <c r="CA20" i="2"/>
  <c r="BZ20" i="2"/>
  <c r="BY20" i="2"/>
  <c r="BX20" i="2"/>
  <c r="BW20" i="2"/>
  <c r="BV20" i="2"/>
  <c r="BU20" i="2"/>
  <c r="BT20" i="2"/>
  <c r="CF19" i="2"/>
  <c r="CF18" i="2"/>
  <c r="CE17" i="2"/>
  <c r="CD17" i="2"/>
  <c r="CC17" i="2"/>
  <c r="CB17" i="2"/>
  <c r="CA17" i="2"/>
  <c r="BZ17" i="2"/>
  <c r="BY17" i="2"/>
  <c r="BX17" i="2"/>
  <c r="BW17" i="2"/>
  <c r="BV17" i="2"/>
  <c r="BU17" i="2"/>
  <c r="BT17" i="2"/>
  <c r="CF16" i="2"/>
  <c r="CF15" i="2"/>
  <c r="CE14" i="2"/>
  <c r="CD14" i="2"/>
  <c r="CC14" i="2"/>
  <c r="CB14" i="2"/>
  <c r="CA14" i="2"/>
  <c r="BZ14" i="2"/>
  <c r="BY14" i="2"/>
  <c r="BX14" i="2"/>
  <c r="BW14" i="2"/>
  <c r="BV14" i="2"/>
  <c r="BU14" i="2"/>
  <c r="BT14" i="2"/>
  <c r="CF13" i="2"/>
  <c r="CF12" i="2"/>
  <c r="CE11" i="2"/>
  <c r="CD11" i="2"/>
  <c r="CC11" i="2"/>
  <c r="CB11" i="2"/>
  <c r="CA11" i="2"/>
  <c r="BZ11" i="2"/>
  <c r="BY11" i="2"/>
  <c r="BX11" i="2"/>
  <c r="BW11" i="2"/>
  <c r="BV11" i="2"/>
  <c r="BU11" i="2"/>
  <c r="BT11" i="2"/>
  <c r="CF10" i="2"/>
  <c r="CF9" i="2"/>
  <c r="CD8" i="2"/>
  <c r="CC8" i="2"/>
  <c r="CB8" i="2"/>
  <c r="CA8" i="2"/>
  <c r="BZ8" i="2"/>
  <c r="BY8" i="2"/>
  <c r="BX8" i="2"/>
  <c r="BW8" i="2"/>
  <c r="BV8" i="2"/>
  <c r="BU8" i="2"/>
  <c r="BT8" i="2"/>
  <c r="CO23" i="6"/>
  <c r="CN23" i="6"/>
  <c r="CM23" i="6"/>
  <c r="CL23" i="6"/>
  <c r="CK23" i="6"/>
  <c r="CJ23" i="6"/>
  <c r="CI23" i="6"/>
  <c r="CH23" i="6"/>
  <c r="CG23" i="6"/>
  <c r="CF23" i="6"/>
  <c r="CE23" i="6"/>
  <c r="CD23" i="6"/>
  <c r="CP22" i="6"/>
  <c r="CP21" i="6"/>
  <c r="CP20" i="6"/>
  <c r="CP19" i="6"/>
  <c r="CP14" i="6"/>
  <c r="CP13" i="6"/>
  <c r="CP12" i="6"/>
  <c r="CP11" i="6"/>
  <c r="CP10" i="6"/>
  <c r="CP9" i="6"/>
  <c r="CF8" i="2" l="1"/>
  <c r="CF34" i="2"/>
  <c r="CE38" i="2"/>
  <c r="BW38" i="2"/>
  <c r="BY38" i="2"/>
  <c r="CF20" i="2"/>
  <c r="CB38" i="2"/>
  <c r="BX38" i="2"/>
  <c r="BT38" i="2"/>
  <c r="BU38" i="2"/>
  <c r="CC38" i="2"/>
  <c r="CF31" i="2"/>
  <c r="BV38" i="2"/>
  <c r="CD38" i="2"/>
  <c r="BZ38" i="2"/>
  <c r="CA38" i="2"/>
  <c r="CF17" i="2"/>
  <c r="CF14" i="2"/>
  <c r="CF11" i="2"/>
  <c r="CF28" i="2"/>
  <c r="CP23" i="6"/>
  <c r="CC20" i="6"/>
  <c r="CC21" i="6"/>
  <c r="CC22" i="6"/>
  <c r="CC19" i="6"/>
  <c r="CC9" i="6"/>
  <c r="CC10" i="6"/>
  <c r="CC11" i="6"/>
  <c r="CC12" i="6"/>
  <c r="CC13" i="6"/>
  <c r="CC14" i="6"/>
  <c r="CC8" i="6"/>
  <c r="CF38" i="2" l="1"/>
  <c r="BS29" i="2"/>
  <c r="BS30" i="2"/>
  <c r="BS32" i="2"/>
  <c r="BS33" i="2"/>
  <c r="BS35" i="2"/>
  <c r="BS36" i="2"/>
  <c r="BS37" i="2"/>
  <c r="BS9" i="2"/>
  <c r="BS10" i="2"/>
  <c r="BS12" i="2"/>
  <c r="BS13" i="2"/>
  <c r="BS15" i="2"/>
  <c r="BS16" i="2"/>
  <c r="BS18" i="2"/>
  <c r="BS19" i="2"/>
  <c r="BS21" i="2"/>
  <c r="BS22" i="2"/>
  <c r="C8" i="2" l="1"/>
  <c r="D8" i="2"/>
  <c r="E8" i="2"/>
  <c r="F8" i="2" l="1"/>
  <c r="BZ23" i="6" l="1"/>
  <c r="BO17" i="2" l="1"/>
  <c r="BX23" i="6" l="1"/>
  <c r="BY23" i="6"/>
  <c r="CA23" i="6"/>
  <c r="CB23" i="6"/>
  <c r="BI76" i="5" l="1"/>
  <c r="BJ76" i="5"/>
  <c r="BK76" i="5"/>
  <c r="BL76" i="5"/>
  <c r="BM76" i="5"/>
  <c r="BK34" i="2"/>
  <c r="BL34" i="2"/>
  <c r="BM34" i="2"/>
  <c r="BN34" i="2"/>
  <c r="BO34" i="2"/>
  <c r="BP34" i="2"/>
  <c r="BQ34" i="2"/>
  <c r="BO11" i="2" l="1"/>
  <c r="BN28" i="2"/>
  <c r="BO28" i="2"/>
  <c r="BP28" i="2"/>
  <c r="BQ28" i="2"/>
  <c r="BR28" i="2"/>
  <c r="BN31" i="2"/>
  <c r="BO31" i="2"/>
  <c r="BP31" i="2"/>
  <c r="BQ31" i="2"/>
  <c r="BR31" i="2"/>
  <c r="BN8" i="2"/>
  <c r="BO8" i="2"/>
  <c r="BP8" i="2"/>
  <c r="BQ8" i="2"/>
  <c r="BR8" i="2"/>
  <c r="BP11" i="2"/>
  <c r="BQ11" i="2"/>
  <c r="BR11" i="2"/>
  <c r="BN14" i="2"/>
  <c r="BO14" i="2"/>
  <c r="BP14" i="2"/>
  <c r="BQ14" i="2"/>
  <c r="BR14" i="2"/>
  <c r="BP17" i="2"/>
  <c r="BQ17" i="2"/>
  <c r="BR17" i="2"/>
  <c r="BN20" i="2"/>
  <c r="BO20" i="2"/>
  <c r="BP20" i="2"/>
  <c r="BQ20" i="2"/>
  <c r="BR20" i="2"/>
  <c r="BR38" i="2" l="1"/>
  <c r="BQ38" i="2"/>
  <c r="BP38" i="2"/>
  <c r="BN17" i="2"/>
  <c r="BN11" i="2"/>
  <c r="BN38" i="2"/>
  <c r="BO38" i="2"/>
  <c r="BH76" i="5" l="1"/>
  <c r="BM8" i="2"/>
  <c r="BM11" i="2"/>
  <c r="BM14" i="2"/>
  <c r="BM17" i="2"/>
  <c r="BM20" i="2"/>
  <c r="BM28" i="2"/>
  <c r="BM31" i="2"/>
  <c r="BW23" i="6"/>
  <c r="BM38" i="2" l="1"/>
  <c r="BG76" i="5"/>
  <c r="BL8" i="2"/>
  <c r="BL11" i="2"/>
  <c r="BL14" i="2"/>
  <c r="BL17" i="2"/>
  <c r="BL20" i="2"/>
  <c r="BL28" i="2"/>
  <c r="BL31" i="2"/>
  <c r="BV23" i="6"/>
  <c r="BL38" i="2" l="1"/>
  <c r="BF76" i="5"/>
  <c r="BK8" i="2" l="1"/>
  <c r="BK11" i="2"/>
  <c r="BK14" i="2"/>
  <c r="BK17" i="2"/>
  <c r="BK20" i="2"/>
  <c r="BK28" i="2"/>
  <c r="BK31" i="2"/>
  <c r="BU23" i="6"/>
  <c r="BK38" i="2" l="1"/>
  <c r="BE76" i="5"/>
  <c r="BJ8" i="2" l="1"/>
  <c r="BJ11" i="2"/>
  <c r="BJ14" i="2"/>
  <c r="BJ17" i="2"/>
  <c r="BJ28" i="2"/>
  <c r="BJ31" i="2"/>
  <c r="BJ34" i="2"/>
  <c r="BJ38" i="2" l="1"/>
  <c r="BJ20" i="2"/>
  <c r="BT23" i="6" l="1"/>
  <c r="BI28" i="2" l="1"/>
  <c r="BI31" i="2"/>
  <c r="BI34" i="2"/>
  <c r="BI8" i="2"/>
  <c r="BI11" i="2"/>
  <c r="BI14" i="2"/>
  <c r="BI17" i="2"/>
  <c r="BI20" i="2"/>
  <c r="BI38" i="2" l="1"/>
  <c r="BR23" i="6"/>
  <c r="BS23" i="6"/>
  <c r="BQ23" i="6"/>
  <c r="CC23" i="6" l="1"/>
  <c r="BD76" i="5"/>
  <c r="BC76" i="5" l="1"/>
  <c r="BH11" i="2" l="1"/>
  <c r="BH8" i="2"/>
  <c r="BH34" i="2"/>
  <c r="BH31" i="2"/>
  <c r="BH28" i="2"/>
  <c r="BH38" i="2" l="1"/>
  <c r="BH20" i="2"/>
  <c r="BH17" i="2"/>
  <c r="BH14" i="2"/>
  <c r="BB76" i="5" l="1"/>
  <c r="BG34" i="2" l="1"/>
  <c r="BS34" i="2" s="1"/>
  <c r="BG31" i="2" l="1"/>
  <c r="BS31" i="2" s="1"/>
  <c r="BG28" i="2"/>
  <c r="BS28" i="2" s="1"/>
  <c r="BG20" i="2"/>
  <c r="BS20" i="2" s="1"/>
  <c r="BG17" i="2"/>
  <c r="BS17" i="2" s="1"/>
  <c r="BG14" i="2"/>
  <c r="BS14" i="2" s="1"/>
  <c r="BG11" i="2"/>
  <c r="BS11" i="2" s="1"/>
  <c r="BG8" i="2"/>
  <c r="BS8" i="2" s="1"/>
  <c r="BG38" i="2" l="1"/>
  <c r="BS38" i="2" s="1"/>
  <c r="BF37" i="2" l="1"/>
  <c r="BF36" i="2"/>
  <c r="BF35" i="2"/>
  <c r="BF33" i="2"/>
  <c r="BF32" i="2"/>
  <c r="BF30" i="2"/>
  <c r="BF29" i="2"/>
  <c r="BF22" i="2"/>
  <c r="BF21" i="2"/>
  <c r="BF19" i="2"/>
  <c r="BF18" i="2"/>
  <c r="BF16" i="2"/>
  <c r="BF15" i="2"/>
  <c r="BF13" i="2"/>
  <c r="BF12" i="2"/>
  <c r="BF10" i="2"/>
  <c r="BF9" i="2"/>
  <c r="BP22" i="6"/>
  <c r="BP21" i="6"/>
  <c r="BP20" i="6"/>
  <c r="BP19" i="6"/>
  <c r="BP8" i="6"/>
  <c r="BP14" i="6"/>
  <c r="BP13" i="6"/>
  <c r="BP12" i="6"/>
  <c r="BP11" i="6"/>
  <c r="BP10" i="6"/>
  <c r="BP9" i="6"/>
  <c r="BE34" i="2" l="1"/>
  <c r="BE31" i="2"/>
  <c r="BE28" i="2"/>
  <c r="BE20" i="2"/>
  <c r="BE17" i="2"/>
  <c r="BE14" i="2"/>
  <c r="BE11" i="2"/>
  <c r="BE8" i="2"/>
  <c r="BE38" i="2" l="1"/>
  <c r="BA76" i="5" l="1"/>
  <c r="AZ76" i="5" l="1"/>
  <c r="BD34" i="2" l="1"/>
  <c r="BD28" i="2"/>
  <c r="BD31" i="2"/>
  <c r="BD20" i="2"/>
  <c r="BD17" i="2"/>
  <c r="BD38" i="2" l="1"/>
  <c r="BD14" i="2"/>
  <c r="BD11" i="2"/>
  <c r="BD8" i="2"/>
  <c r="BN23" i="6" l="1"/>
  <c r="AY76" i="5" l="1"/>
  <c r="BC31" i="2" l="1"/>
  <c r="BC28" i="2"/>
  <c r="BC8" i="2"/>
  <c r="BC11" i="2"/>
  <c r="BC14" i="2"/>
  <c r="BC17" i="2"/>
  <c r="BC20" i="2"/>
  <c r="BC38" i="2" l="1"/>
  <c r="BM23" i="6"/>
  <c r="AX76" i="5" l="1"/>
  <c r="BL23" i="6" l="1"/>
  <c r="BB31" i="2" l="1"/>
  <c r="BB28" i="2"/>
  <c r="BB8" i="2"/>
  <c r="BB11" i="2"/>
  <c r="BB14" i="2"/>
  <c r="BB17" i="2"/>
  <c r="BB20" i="2"/>
  <c r="BB38" i="2" l="1"/>
  <c r="AW76" i="5"/>
  <c r="BK23" i="6" l="1"/>
  <c r="BA31" i="2" l="1"/>
  <c r="BA28" i="2"/>
  <c r="BA20" i="2"/>
  <c r="BA17" i="2"/>
  <c r="BA14" i="2"/>
  <c r="BA11" i="2"/>
  <c r="BA8" i="2"/>
  <c r="BA38" i="2" l="1"/>
  <c r="AV76" i="5" l="1"/>
  <c r="BJ23" i="6" l="1"/>
  <c r="AZ31" i="2" l="1"/>
  <c r="AZ28" i="2"/>
  <c r="AZ20" i="2"/>
  <c r="AZ17" i="2"/>
  <c r="AZ14" i="2"/>
  <c r="AZ11" i="2"/>
  <c r="AZ8" i="2"/>
  <c r="AZ38" i="2" l="1"/>
  <c r="AU76" i="5"/>
  <c r="BI23" i="6"/>
  <c r="AY34" i="2"/>
  <c r="AY31" i="2"/>
  <c r="AY28" i="2"/>
  <c r="AY20" i="2"/>
  <c r="AY17" i="2"/>
  <c r="AY14" i="2"/>
  <c r="AY11" i="2"/>
  <c r="AY8" i="2"/>
  <c r="AY38" i="2" l="1"/>
  <c r="AT76" i="5"/>
  <c r="AS63" i="5"/>
  <c r="AT63" i="5"/>
  <c r="BH23" i="6" l="1"/>
  <c r="AX34" i="2" l="1"/>
  <c r="AX31" i="2"/>
  <c r="AX28" i="2"/>
  <c r="AX20" i="2"/>
  <c r="AX17" i="2"/>
  <c r="AX14" i="2"/>
  <c r="AX11" i="2"/>
  <c r="AX8" i="2"/>
  <c r="AX38" i="2" l="1"/>
  <c r="BC20" i="6"/>
  <c r="BC21" i="6"/>
  <c r="BC22" i="6"/>
  <c r="BC19" i="6"/>
  <c r="BC9" i="6"/>
  <c r="BC10" i="6"/>
  <c r="BC11" i="6"/>
  <c r="BC12" i="6"/>
  <c r="BC13" i="6"/>
  <c r="BC14" i="6"/>
  <c r="BC8" i="6"/>
  <c r="AP20" i="6"/>
  <c r="AP21" i="6"/>
  <c r="AP22" i="6"/>
  <c r="AP19" i="6"/>
  <c r="AP9" i="6"/>
  <c r="AP10" i="6"/>
  <c r="AP11" i="6"/>
  <c r="AP12" i="6"/>
  <c r="AP13" i="6"/>
  <c r="AP14" i="6"/>
  <c r="AP8" i="6"/>
  <c r="AC20" i="6"/>
  <c r="AC21" i="6"/>
  <c r="AC22" i="6"/>
  <c r="AC19" i="6"/>
  <c r="AC9" i="6"/>
  <c r="AC10" i="6"/>
  <c r="AC11" i="6"/>
  <c r="AC12" i="6"/>
  <c r="AC13" i="6"/>
  <c r="AC14" i="6"/>
  <c r="AC8" i="6"/>
  <c r="P20" i="6"/>
  <c r="P21" i="6"/>
  <c r="P22" i="6"/>
  <c r="P19" i="6"/>
  <c r="P9" i="6"/>
  <c r="P10" i="6"/>
  <c r="P11" i="6"/>
  <c r="P12" i="6"/>
  <c r="P13" i="6"/>
  <c r="P14" i="6"/>
  <c r="P8" i="6"/>
  <c r="BG23" i="6"/>
  <c r="BF23" i="6"/>
  <c r="BE23" i="6"/>
  <c r="BD23" i="6"/>
  <c r="BB23" i="6"/>
  <c r="BA23" i="6"/>
  <c r="AZ23" i="6"/>
  <c r="AY23" i="6"/>
  <c r="AX23" i="6"/>
  <c r="AW23" i="6"/>
  <c r="AV23" i="6"/>
  <c r="AU23" i="6"/>
  <c r="AT23" i="6"/>
  <c r="AS23" i="6"/>
  <c r="AR23" i="6"/>
  <c r="AQ23" i="6"/>
  <c r="AO23" i="6"/>
  <c r="AN23" i="6"/>
  <c r="AM23" i="6"/>
  <c r="AL23" i="6"/>
  <c r="AK23" i="6"/>
  <c r="AJ23" i="6"/>
  <c r="AI23" i="6"/>
  <c r="AH23" i="6"/>
  <c r="AG23" i="6"/>
  <c r="AF23" i="6"/>
  <c r="AE23" i="6"/>
  <c r="AD23" i="6"/>
  <c r="AB23" i="6"/>
  <c r="AA23" i="6"/>
  <c r="Z23" i="6"/>
  <c r="Y23" i="6"/>
  <c r="X23" i="6"/>
  <c r="W23" i="6"/>
  <c r="V23" i="6"/>
  <c r="U23" i="6"/>
  <c r="T23" i="6"/>
  <c r="S23" i="6"/>
  <c r="R23" i="6"/>
  <c r="Q23" i="6"/>
  <c r="O23" i="6"/>
  <c r="N23" i="6"/>
  <c r="M23" i="6"/>
  <c r="L23" i="6"/>
  <c r="K23" i="6"/>
  <c r="J23" i="6"/>
  <c r="I23" i="6"/>
  <c r="H23" i="6"/>
  <c r="G23" i="6"/>
  <c r="F23" i="6"/>
  <c r="E23" i="6"/>
  <c r="D23" i="6"/>
  <c r="BP23" i="6" l="1"/>
  <c r="P23" i="6"/>
  <c r="AC23" i="6"/>
  <c r="BC23" i="6"/>
  <c r="AP23" i="6"/>
  <c r="AS76" i="5"/>
  <c r="AW34" i="2" l="1"/>
  <c r="AW31" i="2"/>
  <c r="AW28" i="2"/>
  <c r="AW20" i="2"/>
  <c r="AW17" i="2"/>
  <c r="AW14" i="2"/>
  <c r="AW11" i="2"/>
  <c r="AW8" i="2"/>
  <c r="AW38" i="2" l="1"/>
  <c r="AR76" i="5" l="1"/>
  <c r="AV34" i="2" l="1"/>
  <c r="AV31" i="2"/>
  <c r="AV28" i="2"/>
  <c r="AV20" i="2"/>
  <c r="AV17" i="2"/>
  <c r="AV14" i="2"/>
  <c r="AV11" i="2"/>
  <c r="AV8" i="2"/>
  <c r="AV38" i="2" l="1"/>
  <c r="AP76" i="5"/>
  <c r="AQ76" i="5" l="1"/>
  <c r="AU34" i="2" l="1"/>
  <c r="AU31" i="2"/>
  <c r="AT31" i="2"/>
  <c r="AU28" i="2"/>
  <c r="AT28" i="2"/>
  <c r="AU11" i="2"/>
  <c r="AU14" i="2"/>
  <c r="AU17" i="2"/>
  <c r="AU20" i="2"/>
  <c r="AT20" i="2"/>
  <c r="AT11" i="2"/>
  <c r="AT14" i="2"/>
  <c r="AT17" i="2"/>
  <c r="BF20" i="2" l="1"/>
  <c r="AU38" i="2"/>
  <c r="BF31" i="2"/>
  <c r="BF28" i="2"/>
  <c r="BF17" i="2"/>
  <c r="BF14" i="2"/>
  <c r="BF11" i="2"/>
  <c r="AU8" i="2"/>
  <c r="AT8" i="2"/>
  <c r="BF8" i="2" l="1"/>
  <c r="D76" i="5"/>
  <c r="E76" i="5"/>
  <c r="F76" i="5"/>
  <c r="G76" i="5"/>
  <c r="H76" i="5"/>
  <c r="I76" i="5"/>
  <c r="J76" i="5"/>
  <c r="K76" i="5"/>
  <c r="L76" i="5"/>
  <c r="M76" i="5"/>
  <c r="N76" i="5"/>
  <c r="O76" i="5"/>
  <c r="P76" i="5"/>
  <c r="Q76" i="5"/>
  <c r="R76" i="5"/>
  <c r="S76" i="5"/>
  <c r="T76" i="5"/>
  <c r="U76" i="5"/>
  <c r="V76" i="5"/>
  <c r="W76" i="5"/>
  <c r="X76" i="5"/>
  <c r="Y76" i="5"/>
  <c r="Z76" i="5"/>
  <c r="AA76" i="5"/>
  <c r="AB76" i="5"/>
  <c r="AC76" i="5"/>
  <c r="AD76" i="5"/>
  <c r="AE76" i="5"/>
  <c r="AF76" i="5"/>
  <c r="AG76" i="5"/>
  <c r="AH76" i="5"/>
  <c r="AI76" i="5"/>
  <c r="AJ76" i="5"/>
  <c r="AK76" i="5"/>
  <c r="AL76" i="5"/>
  <c r="AM76" i="5"/>
  <c r="AN76" i="5"/>
  <c r="AO76" i="5"/>
  <c r="C76" i="5"/>
  <c r="C45" i="5" l="1"/>
  <c r="D45" i="5"/>
  <c r="D51" i="5" s="1"/>
  <c r="C46" i="5"/>
  <c r="Y47" i="5"/>
  <c r="AB47" i="5"/>
  <c r="C50" i="5"/>
  <c r="D50" i="5"/>
  <c r="Y50" i="5"/>
  <c r="C51" i="5" l="1"/>
  <c r="Y51" i="5"/>
  <c r="C47" i="5"/>
  <c r="D47" i="5"/>
  <c r="AB63" i="5" l="1"/>
  <c r="Y63" i="5"/>
  <c r="AB62" i="5"/>
  <c r="Y62" i="5"/>
  <c r="AL20" i="5"/>
  <c r="AK20" i="5"/>
  <c r="AJ20" i="5"/>
  <c r="AI20" i="5"/>
  <c r="AH20" i="5"/>
  <c r="AG20" i="5"/>
  <c r="AF20" i="5"/>
  <c r="AI10" i="5"/>
  <c r="AH10" i="5"/>
  <c r="D10" i="5"/>
  <c r="C10" i="5"/>
  <c r="AS37" i="2" l="1"/>
  <c r="AH34" i="2"/>
  <c r="AI34" i="2"/>
  <c r="AJ34" i="2"/>
  <c r="AK34" i="2"/>
  <c r="AL34" i="2"/>
  <c r="AM34" i="2"/>
  <c r="AN34" i="2"/>
  <c r="AO34" i="2"/>
  <c r="AP34" i="2"/>
  <c r="AQ34" i="2"/>
  <c r="AR34" i="2"/>
  <c r="AG34" i="2"/>
  <c r="AH31" i="2"/>
  <c r="AI31" i="2"/>
  <c r="AJ31" i="2"/>
  <c r="AK31" i="2"/>
  <c r="AL31" i="2"/>
  <c r="AM31" i="2"/>
  <c r="AN31" i="2"/>
  <c r="AO31" i="2"/>
  <c r="AP31" i="2"/>
  <c r="AQ31" i="2"/>
  <c r="AR31" i="2"/>
  <c r="AG31" i="2"/>
  <c r="AH28" i="2"/>
  <c r="AI28" i="2"/>
  <c r="AJ28" i="2"/>
  <c r="AK28" i="2"/>
  <c r="AL28" i="2"/>
  <c r="AM28" i="2"/>
  <c r="AN28" i="2"/>
  <c r="AO28" i="2"/>
  <c r="AP28" i="2"/>
  <c r="AQ28" i="2"/>
  <c r="AR28" i="2"/>
  <c r="AG28" i="2"/>
  <c r="AS29" i="2"/>
  <c r="AS30" i="2"/>
  <c r="AS32" i="2"/>
  <c r="AS33" i="2"/>
  <c r="AS35" i="2"/>
  <c r="AS36" i="2"/>
  <c r="AF29" i="2"/>
  <c r="AF30" i="2"/>
  <c r="AF32" i="2"/>
  <c r="AF33" i="2"/>
  <c r="AF35" i="2"/>
  <c r="AF36" i="2"/>
  <c r="AF37" i="2"/>
  <c r="AF38" i="2"/>
  <c r="U34" i="2"/>
  <c r="V34" i="2"/>
  <c r="W34" i="2"/>
  <c r="X34" i="2"/>
  <c r="Y34" i="2"/>
  <c r="Z34" i="2"/>
  <c r="AA34" i="2"/>
  <c r="AB34" i="2"/>
  <c r="AC34" i="2"/>
  <c r="AD34" i="2"/>
  <c r="AE34" i="2"/>
  <c r="T34" i="2"/>
  <c r="U31" i="2"/>
  <c r="V31" i="2"/>
  <c r="W31" i="2"/>
  <c r="X31" i="2"/>
  <c r="Y31" i="2"/>
  <c r="Z31" i="2"/>
  <c r="AA31" i="2"/>
  <c r="AB31" i="2"/>
  <c r="AC31" i="2"/>
  <c r="AD31" i="2"/>
  <c r="AE31" i="2"/>
  <c r="T31" i="2"/>
  <c r="T28" i="2"/>
  <c r="U28" i="2"/>
  <c r="V28" i="2"/>
  <c r="W28" i="2"/>
  <c r="X28" i="2"/>
  <c r="Y28" i="2"/>
  <c r="Z28" i="2"/>
  <c r="AA28" i="2"/>
  <c r="AB28" i="2"/>
  <c r="AC28" i="2"/>
  <c r="AD28" i="2"/>
  <c r="AE28" i="2"/>
  <c r="S37" i="2"/>
  <c r="S29" i="2"/>
  <c r="S30" i="2"/>
  <c r="S32" i="2"/>
  <c r="S33" i="2"/>
  <c r="S34" i="2"/>
  <c r="S35" i="2"/>
  <c r="S36" i="2"/>
  <c r="H31" i="2"/>
  <c r="I31" i="2"/>
  <c r="J31" i="2"/>
  <c r="K31" i="2"/>
  <c r="L31" i="2"/>
  <c r="M31" i="2"/>
  <c r="N31" i="2"/>
  <c r="O31" i="2"/>
  <c r="P31" i="2"/>
  <c r="Q31" i="2"/>
  <c r="R31" i="2"/>
  <c r="G31" i="2"/>
  <c r="H28" i="2"/>
  <c r="I28" i="2"/>
  <c r="J28" i="2"/>
  <c r="K28" i="2"/>
  <c r="L28" i="2"/>
  <c r="M28" i="2"/>
  <c r="N28" i="2"/>
  <c r="O28" i="2"/>
  <c r="P28" i="2"/>
  <c r="Q28" i="2"/>
  <c r="R28" i="2"/>
  <c r="G28" i="2"/>
  <c r="F37" i="2"/>
  <c r="D34" i="2"/>
  <c r="E34" i="2"/>
  <c r="C34" i="2"/>
  <c r="D31" i="2"/>
  <c r="E31" i="2"/>
  <c r="C31" i="2"/>
  <c r="D28" i="2"/>
  <c r="E28" i="2"/>
  <c r="C28" i="2"/>
  <c r="F32" i="2"/>
  <c r="F33" i="2"/>
  <c r="F35" i="2"/>
  <c r="F36" i="2"/>
  <c r="F30" i="2"/>
  <c r="F29" i="2"/>
  <c r="L38" i="2" l="1"/>
  <c r="F31" i="2"/>
  <c r="D38" i="2"/>
  <c r="R38" i="2"/>
  <c r="AL38" i="2"/>
  <c r="Q38" i="2"/>
  <c r="I38" i="2"/>
  <c r="AG38" i="2"/>
  <c r="AK38" i="2"/>
  <c r="N38" i="2"/>
  <c r="M38" i="2"/>
  <c r="AJ38" i="2"/>
  <c r="S28" i="2"/>
  <c r="S31" i="2"/>
  <c r="K38" i="2"/>
  <c r="AF28" i="2"/>
  <c r="AF31" i="2"/>
  <c r="AQ38" i="2"/>
  <c r="AI38" i="2"/>
  <c r="AF34" i="2"/>
  <c r="AP38" i="2"/>
  <c r="F28" i="2"/>
  <c r="AN38" i="2"/>
  <c r="AM38" i="2"/>
  <c r="AT34" i="2"/>
  <c r="E38" i="2"/>
  <c r="C38" i="2"/>
  <c r="J38" i="2"/>
  <c r="G38" i="2"/>
  <c r="AH38" i="2"/>
  <c r="P38" i="2"/>
  <c r="H38" i="2"/>
  <c r="AO38" i="2"/>
  <c r="O38" i="2"/>
  <c r="AR38" i="2"/>
  <c r="AS34" i="2"/>
  <c r="AS31" i="2"/>
  <c r="AS28" i="2"/>
  <c r="F34" i="2"/>
  <c r="AS22" i="2"/>
  <c r="AH20" i="2"/>
  <c r="AI20" i="2"/>
  <c r="AJ20" i="2"/>
  <c r="AK20" i="2"/>
  <c r="AL20" i="2"/>
  <c r="AM20" i="2"/>
  <c r="AN20" i="2"/>
  <c r="AO20" i="2"/>
  <c r="AP20" i="2"/>
  <c r="AQ20" i="2"/>
  <c r="AR20" i="2"/>
  <c r="AG20" i="2"/>
  <c r="AH17" i="2"/>
  <c r="AI17" i="2"/>
  <c r="AJ17" i="2"/>
  <c r="AK17" i="2"/>
  <c r="AL17" i="2"/>
  <c r="AM17" i="2"/>
  <c r="AN17" i="2"/>
  <c r="AO17" i="2"/>
  <c r="AP17" i="2"/>
  <c r="AQ17" i="2"/>
  <c r="AR17" i="2"/>
  <c r="AG17" i="2"/>
  <c r="AH14" i="2"/>
  <c r="AI14" i="2"/>
  <c r="AJ14" i="2"/>
  <c r="AK14" i="2"/>
  <c r="AL14" i="2"/>
  <c r="AM14" i="2"/>
  <c r="AN14" i="2"/>
  <c r="AO14" i="2"/>
  <c r="AP14" i="2"/>
  <c r="AQ14" i="2"/>
  <c r="AR14" i="2"/>
  <c r="AG14" i="2"/>
  <c r="AH11" i="2"/>
  <c r="AI11" i="2"/>
  <c r="AJ11" i="2"/>
  <c r="AK11" i="2"/>
  <c r="AL11" i="2"/>
  <c r="AM11" i="2"/>
  <c r="AN11" i="2"/>
  <c r="AO11" i="2"/>
  <c r="AP11" i="2"/>
  <c r="AQ11" i="2"/>
  <c r="AR11" i="2"/>
  <c r="AG11" i="2"/>
  <c r="AH8" i="2"/>
  <c r="AI8" i="2"/>
  <c r="AJ8" i="2"/>
  <c r="AK8" i="2"/>
  <c r="AL8" i="2"/>
  <c r="AM8" i="2"/>
  <c r="AN8" i="2"/>
  <c r="AO8" i="2"/>
  <c r="AP8" i="2"/>
  <c r="AQ8" i="2"/>
  <c r="AR8" i="2"/>
  <c r="AG8" i="2"/>
  <c r="U20" i="2"/>
  <c r="V20" i="2"/>
  <c r="W20" i="2"/>
  <c r="X20" i="2"/>
  <c r="Y20" i="2"/>
  <c r="Z20" i="2"/>
  <c r="AA20" i="2"/>
  <c r="AB20" i="2"/>
  <c r="AC20" i="2"/>
  <c r="AD20" i="2"/>
  <c r="AE20" i="2"/>
  <c r="T20" i="2"/>
  <c r="U17" i="2"/>
  <c r="V17" i="2"/>
  <c r="W17" i="2"/>
  <c r="X17" i="2"/>
  <c r="Y17" i="2"/>
  <c r="Z17" i="2"/>
  <c r="AA17" i="2"/>
  <c r="AB17" i="2"/>
  <c r="AC17" i="2"/>
  <c r="AD17" i="2"/>
  <c r="AE17" i="2"/>
  <c r="T17" i="2"/>
  <c r="U14" i="2"/>
  <c r="V14" i="2"/>
  <c r="W14" i="2"/>
  <c r="X14" i="2"/>
  <c r="Y14" i="2"/>
  <c r="Z14" i="2"/>
  <c r="AA14" i="2"/>
  <c r="AB14" i="2"/>
  <c r="AC14" i="2"/>
  <c r="AD14" i="2"/>
  <c r="AE14" i="2"/>
  <c r="T14" i="2"/>
  <c r="U11" i="2"/>
  <c r="V11" i="2"/>
  <c r="W11" i="2"/>
  <c r="X11" i="2"/>
  <c r="Y11" i="2"/>
  <c r="Z11" i="2"/>
  <c r="AA11" i="2"/>
  <c r="AB11" i="2"/>
  <c r="AC11" i="2"/>
  <c r="AD11" i="2"/>
  <c r="AE11" i="2"/>
  <c r="T11" i="2"/>
  <c r="U8" i="2"/>
  <c r="V8" i="2"/>
  <c r="W8" i="2"/>
  <c r="X8" i="2"/>
  <c r="Y8" i="2"/>
  <c r="Z8" i="2"/>
  <c r="AA8" i="2"/>
  <c r="AB8" i="2"/>
  <c r="AC8" i="2"/>
  <c r="AD8" i="2"/>
  <c r="AE8" i="2"/>
  <c r="T8" i="2"/>
  <c r="H20" i="2"/>
  <c r="I20" i="2"/>
  <c r="J20" i="2"/>
  <c r="K20" i="2"/>
  <c r="L20" i="2"/>
  <c r="M20" i="2"/>
  <c r="N20" i="2"/>
  <c r="O20" i="2"/>
  <c r="P20" i="2"/>
  <c r="Q20" i="2"/>
  <c r="R20" i="2"/>
  <c r="G20" i="2"/>
  <c r="H17" i="2"/>
  <c r="I17" i="2"/>
  <c r="J17" i="2"/>
  <c r="K17" i="2"/>
  <c r="L17" i="2"/>
  <c r="M17" i="2"/>
  <c r="N17" i="2"/>
  <c r="O17" i="2"/>
  <c r="P17" i="2"/>
  <c r="Q17" i="2"/>
  <c r="R17" i="2"/>
  <c r="G17" i="2"/>
  <c r="H14" i="2"/>
  <c r="I14" i="2"/>
  <c r="J14" i="2"/>
  <c r="K14" i="2"/>
  <c r="L14" i="2"/>
  <c r="M14" i="2"/>
  <c r="N14" i="2"/>
  <c r="O14" i="2"/>
  <c r="P14" i="2"/>
  <c r="Q14" i="2"/>
  <c r="R14" i="2"/>
  <c r="G14" i="2"/>
  <c r="H11" i="2"/>
  <c r="I11" i="2"/>
  <c r="J11" i="2"/>
  <c r="K11" i="2"/>
  <c r="L11" i="2"/>
  <c r="M11" i="2"/>
  <c r="N11" i="2"/>
  <c r="O11" i="2"/>
  <c r="P11" i="2"/>
  <c r="Q11" i="2"/>
  <c r="R11" i="2"/>
  <c r="G11" i="2"/>
  <c r="H8" i="2"/>
  <c r="I8" i="2"/>
  <c r="J8" i="2"/>
  <c r="K8" i="2"/>
  <c r="L8" i="2"/>
  <c r="M8" i="2"/>
  <c r="N8" i="2"/>
  <c r="O8" i="2"/>
  <c r="P8" i="2"/>
  <c r="Q8" i="2"/>
  <c r="R8" i="2"/>
  <c r="G8" i="2"/>
  <c r="D20" i="2"/>
  <c r="E20" i="2"/>
  <c r="C20" i="2"/>
  <c r="D17" i="2"/>
  <c r="E17" i="2"/>
  <c r="C17" i="2"/>
  <c r="C14" i="2"/>
  <c r="E11" i="2"/>
  <c r="D14" i="2"/>
  <c r="E14" i="2"/>
  <c r="D11" i="2"/>
  <c r="C11" i="2"/>
  <c r="AS10" i="2"/>
  <c r="AS12" i="2"/>
  <c r="AS13" i="2"/>
  <c r="AS15" i="2"/>
  <c r="AS16" i="2"/>
  <c r="AS18" i="2"/>
  <c r="AS19" i="2"/>
  <c r="AS21" i="2"/>
  <c r="AS9" i="2"/>
  <c r="AF10" i="2"/>
  <c r="AF12" i="2"/>
  <c r="AF13" i="2"/>
  <c r="AF15" i="2"/>
  <c r="AF16" i="2"/>
  <c r="AF18" i="2"/>
  <c r="AF19" i="2"/>
  <c r="AF21" i="2"/>
  <c r="AF22" i="2"/>
  <c r="AF9" i="2"/>
  <c r="S10" i="2"/>
  <c r="S12" i="2"/>
  <c r="S13" i="2"/>
  <c r="S15" i="2"/>
  <c r="S16" i="2"/>
  <c r="S18" i="2"/>
  <c r="S19" i="2"/>
  <c r="S21" i="2"/>
  <c r="S22" i="2"/>
  <c r="S9" i="2"/>
  <c r="F10" i="2"/>
  <c r="F12" i="2"/>
  <c r="F13" i="2"/>
  <c r="F15" i="2"/>
  <c r="F16" i="2"/>
  <c r="F18" i="2"/>
  <c r="F19" i="2"/>
  <c r="F21" i="2"/>
  <c r="F22" i="2"/>
  <c r="F9" i="2"/>
  <c r="AT38" i="2" l="1"/>
  <c r="BF38" i="2" s="1"/>
  <c r="BF34" i="2"/>
  <c r="AS14" i="2"/>
  <c r="S38" i="2"/>
  <c r="F38" i="2"/>
  <c r="AS38" i="2"/>
  <c r="S8" i="2"/>
  <c r="S20" i="2"/>
  <c r="F17" i="2"/>
  <c r="AF8" i="2"/>
  <c r="F20" i="2"/>
  <c r="AS8" i="2"/>
  <c r="F11" i="2"/>
  <c r="AF11" i="2"/>
  <c r="S11" i="2"/>
  <c r="AF14" i="2"/>
  <c r="AS20" i="2"/>
  <c r="AS17" i="2"/>
  <c r="AS11" i="2"/>
  <c r="AF20" i="2"/>
  <c r="AF17" i="2"/>
  <c r="S17" i="2"/>
  <c r="S14" i="2"/>
  <c r="F14"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author>
    <author>Whiny Daise Espinoza Vega</author>
    <author>Christian Manuel Alvarez Tovar</author>
  </authors>
  <commentList>
    <comment ref="DA13" authorId="0" shapeId="0" xr:uid="{0E75CE28-EB57-4635-AB73-9AA19C897A6D}">
      <text>
        <r>
          <rPr>
            <b/>
            <sz val="9"/>
            <color indexed="81"/>
            <rFont val="Tahoma"/>
            <family val="2"/>
          </rPr>
          <t>Usuario:</t>
        </r>
        <r>
          <rPr>
            <sz val="9"/>
            <color indexed="81"/>
            <rFont val="Tahoma"/>
            <family val="2"/>
          </rPr>
          <t xml:space="preserve">
* En el mes de enero no se realizó la medición de fraude, más información en el informe Word.</t>
        </r>
      </text>
    </comment>
    <comment ref="B31" authorId="1" shapeId="0" xr:uid="{00000000-0006-0000-0300-000001000000}">
      <text>
        <r>
          <rPr>
            <sz val="8"/>
            <color indexed="81"/>
            <rFont val="Tahoma"/>
            <family val="2"/>
          </rPr>
          <t>El concesionario corrige en el mes siguiente la cantidad de pasajeros del mes anterior. En el boletín se publica de acuerdo al primer envío, antes de la correción que envía en el siguiente mes.</t>
        </r>
      </text>
    </comment>
    <comment ref="B57" authorId="1" shapeId="0" xr:uid="{00000000-0006-0000-0300-000002000000}">
      <text>
        <r>
          <rPr>
            <b/>
            <sz val="8"/>
            <color indexed="81"/>
            <rFont val="Tahoma"/>
            <family val="2"/>
          </rPr>
          <t>Whiny Daise Espinoza Vega:</t>
        </r>
        <r>
          <rPr>
            <sz val="8"/>
            <color indexed="81"/>
            <rFont val="Tahoma"/>
            <family val="2"/>
          </rPr>
          <t xml:space="preserve">
1.1 Importe TVM + 1.2 Importe POS/MET (F312,RecaudoBckof)</t>
        </r>
        <r>
          <rPr>
            <sz val="9"/>
            <color indexed="81"/>
            <rFont val="Tahoma"/>
            <family val="2"/>
          </rPr>
          <t xml:space="preserve">
</t>
        </r>
      </text>
    </comment>
    <comment ref="AE57" authorId="1" shapeId="0" xr:uid="{00000000-0006-0000-0300-000003000000}">
      <text>
        <r>
          <rPr>
            <b/>
            <sz val="9"/>
            <color indexed="81"/>
            <rFont val="Tahoma"/>
            <family val="2"/>
          </rPr>
          <t>Whiny Daise Espinoza Vega:</t>
        </r>
        <r>
          <rPr>
            <sz val="9"/>
            <color indexed="81"/>
            <rFont val="Tahoma"/>
            <family val="2"/>
          </rPr>
          <t xml:space="preserve">
</t>
        </r>
        <r>
          <rPr>
            <sz val="8"/>
            <color indexed="81"/>
            <rFont val="Tahoma"/>
            <family val="2"/>
          </rPr>
          <t>Corregido de acuerdo a formato F312 del CC. Anterior (1 296 468) es error de tipeo en Findicadores.</t>
        </r>
      </text>
    </comment>
    <comment ref="Z69" authorId="2" shapeId="0" xr:uid="{00000000-0006-0000-0300-000004000000}">
      <text>
        <r>
          <rPr>
            <b/>
            <sz val="9"/>
            <color indexed="81"/>
            <rFont val="Tahoma"/>
            <family val="2"/>
          </rPr>
          <t>Christian Manuel Alvarez Tovar:</t>
        </r>
        <r>
          <rPr>
            <sz val="9"/>
            <color indexed="81"/>
            <rFont val="Tahoma"/>
            <family val="2"/>
          </rPr>
          <t xml:space="preserve">
Sin IGV</t>
        </r>
      </text>
    </comment>
    <comment ref="Z70" authorId="2" shapeId="0" xr:uid="{00000000-0006-0000-0300-000005000000}">
      <text>
        <r>
          <rPr>
            <b/>
            <sz val="9"/>
            <color indexed="81"/>
            <rFont val="Tahoma"/>
            <family val="2"/>
          </rPr>
          <t>Christian Manuel Alvarez Tovar:</t>
        </r>
        <r>
          <rPr>
            <sz val="9"/>
            <color indexed="81"/>
            <rFont val="Tahoma"/>
            <family val="2"/>
          </rPr>
          <t xml:space="preserve">
Sin IGV</t>
        </r>
      </text>
    </comment>
  </commentList>
</comments>
</file>

<file path=xl/sharedStrings.xml><?xml version="1.0" encoding="utf-8"?>
<sst xmlns="http://schemas.openxmlformats.org/spreadsheetml/2006/main" count="1815" uniqueCount="152">
  <si>
    <t>Carga (TM)</t>
  </si>
  <si>
    <t>TM-KM</t>
  </si>
  <si>
    <t>Pasajeros</t>
  </si>
  <si>
    <t>Pasajeros-KM</t>
  </si>
  <si>
    <t>KM - Vagón (Cargado)</t>
  </si>
  <si>
    <t>KM - Vagón</t>
  </si>
  <si>
    <t>Total 2013</t>
  </si>
  <si>
    <t>Total 2014</t>
  </si>
  <si>
    <t>Total</t>
  </si>
  <si>
    <t>Total 2016</t>
  </si>
  <si>
    <t>Toneladas</t>
  </si>
  <si>
    <t>Ton-Km</t>
  </si>
  <si>
    <t>Unidades</t>
  </si>
  <si>
    <t>Pas-km</t>
  </si>
  <si>
    <t>Km-vag</t>
  </si>
  <si>
    <t>Total 2015</t>
  </si>
  <si>
    <t>Otros</t>
  </si>
  <si>
    <t>Carga ( TM)</t>
  </si>
  <si>
    <t>TN-KM</t>
  </si>
  <si>
    <t>KM-Vagón</t>
  </si>
  <si>
    <t>Otros Ingresos</t>
  </si>
  <si>
    <t>Unidad</t>
  </si>
  <si>
    <t>Acceso a la vía</t>
  </si>
  <si>
    <t>Tramo Sur</t>
  </si>
  <si>
    <t>Tramo Sur Oriente</t>
  </si>
  <si>
    <t xml:space="preserve">Tramo Sur </t>
  </si>
  <si>
    <t>Alquiler de material tractivo y rodante *</t>
  </si>
  <si>
    <t>Alquiler de espacios a operadores y terceros</t>
  </si>
  <si>
    <t>Se factura a fin de año</t>
  </si>
  <si>
    <t>se factura a fin de año</t>
  </si>
  <si>
    <t>Soles</t>
  </si>
  <si>
    <t>Disponibilidad (%)</t>
  </si>
  <si>
    <t>Regularidad (%)</t>
  </si>
  <si>
    <t>Limpieza (%)</t>
  </si>
  <si>
    <t>Limpieza en Estaciones (%)</t>
  </si>
  <si>
    <t>Limpieza en Trenes (%)</t>
  </si>
  <si>
    <t>Fraude (%)</t>
  </si>
  <si>
    <t>Km Recorridos Comercial  Adicionales</t>
  </si>
  <si>
    <t>Total Km recorridos</t>
  </si>
  <si>
    <t>Km Garantizados</t>
  </si>
  <si>
    <t>Carreras efectuadas (Trenes corridos)</t>
  </si>
  <si>
    <t>Tráfico de pasajeros</t>
  </si>
  <si>
    <t>Tráfico de pasajeros (mes anterior)</t>
  </si>
  <si>
    <t>Reclamos</t>
  </si>
  <si>
    <t>Eventos en Seguridad Operativa</t>
  </si>
  <si>
    <t>Eventos en Seg. De Bienes y personas</t>
  </si>
  <si>
    <t>Averías</t>
  </si>
  <si>
    <t>Emergencias</t>
  </si>
  <si>
    <t>Trabajos Programados en MR (t)</t>
  </si>
  <si>
    <t>Trabajos Efectuados en MR (t)</t>
  </si>
  <si>
    <t>Cumplimiento en MR (%)</t>
  </si>
  <si>
    <t>Trabajos Programados en INFRA (t)</t>
  </si>
  <si>
    <t>Trabajos Efectuados en INFRA (t)</t>
  </si>
  <si>
    <t>Cumplimiento en INFRA (%)</t>
  </si>
  <si>
    <t>Cumplimiento global (%)</t>
  </si>
  <si>
    <t>Transacciones (und)</t>
  </si>
  <si>
    <t>Transferencias a Fideicomiso POS (und)</t>
  </si>
  <si>
    <t>Transferencias a Fideicomiso TVM (und)</t>
  </si>
  <si>
    <t>Transferencias Bancarias (und)</t>
  </si>
  <si>
    <t>Ingresos por venta de tarjetas</t>
  </si>
  <si>
    <t>(*)</t>
  </si>
  <si>
    <t>-</t>
  </si>
  <si>
    <t>2/ Este formato ha sido llenado luego de que el Concesionario ha corregido su base de pasajeros (un mes posterior)</t>
  </si>
  <si>
    <t>VES</t>
  </si>
  <si>
    <t>PIN</t>
  </si>
  <si>
    <t>PUM</t>
  </si>
  <si>
    <t>VMA</t>
  </si>
  <si>
    <t>MAU</t>
  </si>
  <si>
    <t>SJU</t>
  </si>
  <si>
    <t>ATO</t>
  </si>
  <si>
    <t>JCH</t>
  </si>
  <si>
    <t>AYA</t>
  </si>
  <si>
    <t>CAB</t>
  </si>
  <si>
    <t>ANG</t>
  </si>
  <si>
    <t>SBS</t>
  </si>
  <si>
    <t>CUL</t>
  </si>
  <si>
    <t>NAR</t>
  </si>
  <si>
    <t>GAM</t>
  </si>
  <si>
    <t>MIG</t>
  </si>
  <si>
    <t>ELA</t>
  </si>
  <si>
    <t>PRE</t>
  </si>
  <si>
    <t>CAA</t>
  </si>
  <si>
    <t>PIR</t>
  </si>
  <si>
    <t>JAR</t>
  </si>
  <si>
    <t>POS</t>
  </si>
  <si>
    <t>SCA</t>
  </si>
  <si>
    <t>SMA</t>
  </si>
  <si>
    <t>SRO</t>
  </si>
  <si>
    <t>BAY</t>
  </si>
  <si>
    <t>Total pasajeros</t>
  </si>
  <si>
    <t>Ferrocarril del Sur</t>
  </si>
  <si>
    <t>Ferrocarril del Sur-Oriente</t>
  </si>
  <si>
    <t>Indicador</t>
  </si>
  <si>
    <t>I .TRÁFICO</t>
  </si>
  <si>
    <t>II. INGRESOS</t>
  </si>
  <si>
    <t>Alquiler de material rodante</t>
  </si>
  <si>
    <t>Alquiler de espacio, estacionamiento y patio</t>
  </si>
  <si>
    <t xml:space="preserve">Soles </t>
  </si>
  <si>
    <t>I. INDICADORES CONTRACTUALES</t>
  </si>
  <si>
    <t>II. KILOMETRAJE</t>
  </si>
  <si>
    <t>III. TRÁFICO DE PASAJEROS</t>
  </si>
  <si>
    <t>IV. RECLAMOS E INCIDENTES</t>
  </si>
  <si>
    <t>V. CUMPLIMIENTO DEL MANTENIMIENTO</t>
  </si>
  <si>
    <t>VI. TRANSACCIONES Y TRANSFERENCIAS</t>
  </si>
  <si>
    <t>VII. INGRESOS (NUEVOS SOLES INCLUIDO IGV)</t>
  </si>
  <si>
    <t>VIII. TRÁFICO POR ESTACIÓN (MILES PASAJEROS) 2/</t>
  </si>
  <si>
    <t>ÍNDICE</t>
  </si>
  <si>
    <t>Variables de Tráfico en Ferrocarriles</t>
  </si>
  <si>
    <t>Concesión</t>
  </si>
  <si>
    <t>Ferrocarril del Centro (FCVA)</t>
  </si>
  <si>
    <t>Ferrocarril del Sur y Sur Oriente (FSO)</t>
  </si>
  <si>
    <t>Metro de Lima - Línea 1</t>
  </si>
  <si>
    <t xml:space="preserve">1. </t>
  </si>
  <si>
    <t xml:space="preserve">2. </t>
  </si>
  <si>
    <t xml:space="preserve">3. </t>
  </si>
  <si>
    <t>N/D</t>
  </si>
  <si>
    <t>Total 2017</t>
  </si>
  <si>
    <t>KM - Vagón (Vacío)</t>
  </si>
  <si>
    <t>RESUMEN ESTADÍSTICO - Ferrovías Central Andina - FVCA</t>
  </si>
  <si>
    <t>Fuente: Reporte Indicadores del Concesionario</t>
  </si>
  <si>
    <t>Total 2018</t>
  </si>
  <si>
    <t>Enero</t>
  </si>
  <si>
    <t>Febrero</t>
  </si>
  <si>
    <t>Marzo</t>
  </si>
  <si>
    <t>Abril</t>
  </si>
  <si>
    <t>Mayo</t>
  </si>
  <si>
    <t>Junio</t>
  </si>
  <si>
    <t>Julio</t>
  </si>
  <si>
    <t>Agosto</t>
  </si>
  <si>
    <t>Septiembre</t>
  </si>
  <si>
    <t>Octubre</t>
  </si>
  <si>
    <t>Noviembre</t>
  </si>
  <si>
    <t>Diciembre</t>
  </si>
  <si>
    <t>RESUMEN ESTADÍSTICO: Ferrocarril del Sur y Sur Oriente - Fetransa</t>
  </si>
  <si>
    <t>RESUMEN ESTADÍSTICO: Línea 1 Metro Lima - GYM Ferrovías</t>
  </si>
  <si>
    <t>II. INGRESOS (en soles, incluye IGV)</t>
  </si>
  <si>
    <t>Km Recorridos Comercial  PPS 2016 (33,128331 km) 1/</t>
  </si>
  <si>
    <t>Ingresos por alquiler de áreas publicitarias</t>
  </si>
  <si>
    <t>Ingresos por alquiler de áreas comerciales</t>
  </si>
  <si>
    <t>Importe transacciones (S/.)</t>
  </si>
  <si>
    <t>Importe transf. fideicomiso POS (S/.)</t>
  </si>
  <si>
    <t>Importe transf. fideicomiso TVM (S/.)</t>
  </si>
  <si>
    <t>Importe transf. fideicomiso (S/.)</t>
  </si>
  <si>
    <t>Total 2019</t>
  </si>
  <si>
    <t>Nota: Las cifras de km-vagón hacen referencia tanto a los vagones llenos como los vaciós.</t>
  </si>
  <si>
    <t>1/ A partir de setiembre de 2009 corresponde a 33,128416 km. Tomado de Reportes trimestrales de GSF. Elaborado en junio de 2016.</t>
  </si>
  <si>
    <t>Nota: Alquiler de material tractivo y rodante se factura a fin de año</t>
  </si>
  <si>
    <t>Total 2020</t>
  </si>
  <si>
    <t xml:space="preserve">                    -   </t>
  </si>
  <si>
    <t>(*) Las labores de campo para la Medición de Fraude (Fs) correspondiente al mes de marzo no pudieron hacerse efectivas -ni reprogramarse- en razón a la orden de aislamiento social obligatorio dictado en el marco del Estado de Emergencia nacional</t>
  </si>
  <si>
    <t>Total 2021</t>
  </si>
  <si>
    <t>Total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</si>
</sst>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3" formatCode="_-* #,##0.00_-;\-* #,##0.00_-;_-* &quot;-&quot;??_-;_-@_-"/>
    <numFmt numFmtId="164" formatCode="_ * #,##0.00_ ;_ * \-#,##0.00_ ;_ * &quot;-&quot;??_ ;_ @_ "/>
    <numFmt numFmtId="165" formatCode="_-* #,##0.00\ _€_-;\-* #,##0.00\ _€_-;_-* &quot;-&quot;??\ _€_-;_-@_-"/>
    <numFmt numFmtId="166" formatCode="_-* #,##0\ _€_-;\-* #,##0\ _€_-;_-* &quot;-&quot;??\ _€_-;_-@_-"/>
    <numFmt numFmtId="167" formatCode="_ * #,##0_ ;_ * \-#,##0_ ;_ * &quot;-&quot;??_ ;_ @_ "/>
    <numFmt numFmtId="168" formatCode="0.0%"/>
    <numFmt numFmtId="169" formatCode="0.000%"/>
    <numFmt numFmtId="170" formatCode="_ * #,##0.000_ ;_ * \-#,##0.000_ ;_ * &quot;-&quot;??_ ;_ @_ "/>
    <numFmt numFmtId="171" formatCode="#,##0;\(#,##0\);\-;"/>
    <numFmt numFmtId="172" formatCode="_ &quot;S/.&quot;\ * #,##0.00_ ;_ &quot;S/.&quot;\ * \-#,##0.00_ ;_ &quot;S/.&quot;\ * &quot;-&quot;??_ ;_ @_ "/>
    <numFmt numFmtId="173" formatCode="_ [$€]* #,##0.00_ ;_ [$€]* \-#,##0.00_ ;_ [$€]* &quot;-&quot;??_ ;_ @_ "/>
  </numFmts>
  <fonts count="40"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b/>
      <sz val="8"/>
      <color indexed="81"/>
      <name val="Tahoma"/>
      <family val="2"/>
    </font>
    <font>
      <sz val="8"/>
      <color indexed="81"/>
      <name val="Tahoma"/>
      <family val="2"/>
    </font>
    <font>
      <sz val="9"/>
      <color indexed="81"/>
      <name val="Tahoma"/>
      <family val="2"/>
    </font>
    <font>
      <b/>
      <sz val="9"/>
      <color indexed="81"/>
      <name val="Tahoma"/>
      <family val="2"/>
    </font>
    <font>
      <u/>
      <sz val="11"/>
      <color theme="10"/>
      <name val="Calibri"/>
      <family val="2"/>
      <scheme val="minor"/>
    </font>
    <font>
      <b/>
      <u/>
      <sz val="11"/>
      <color theme="10"/>
      <name val="Arial"/>
      <family val="2"/>
    </font>
    <font>
      <sz val="10"/>
      <color theme="1"/>
      <name val="Arial"/>
      <family val="2"/>
    </font>
    <font>
      <b/>
      <sz val="11"/>
      <color theme="0"/>
      <name val="Arial"/>
      <family val="2"/>
    </font>
    <font>
      <sz val="10"/>
      <color theme="0"/>
      <name val="Arial"/>
      <family val="2"/>
    </font>
    <font>
      <i/>
      <sz val="10"/>
      <name val="Arial"/>
      <family val="2"/>
    </font>
    <font>
      <b/>
      <sz val="11"/>
      <color theme="1"/>
      <name val="Arial"/>
      <family val="2"/>
    </font>
    <font>
      <sz val="11"/>
      <color theme="1"/>
      <name val="Arial"/>
      <family val="2"/>
    </font>
    <font>
      <sz val="11"/>
      <name val="Arial"/>
      <family val="2"/>
    </font>
    <font>
      <b/>
      <sz val="10"/>
      <color theme="1"/>
      <name val="Arial"/>
      <family val="2"/>
    </font>
    <font>
      <b/>
      <sz val="11"/>
      <name val="Arial"/>
      <family val="2"/>
    </font>
    <font>
      <sz val="9"/>
      <name val="Arial"/>
      <family val="2"/>
    </font>
    <font>
      <b/>
      <sz val="14"/>
      <color theme="1"/>
      <name val="Arial"/>
      <family val="2"/>
    </font>
    <font>
      <b/>
      <sz val="9"/>
      <color theme="1"/>
      <name val="Arial"/>
      <family val="2"/>
    </font>
    <font>
      <b/>
      <sz val="8"/>
      <color theme="1"/>
      <name val="Arial"/>
      <family val="2"/>
    </font>
    <font>
      <u/>
      <sz val="11"/>
      <color theme="10"/>
      <name val="Arial"/>
      <family val="2"/>
    </font>
    <font>
      <u/>
      <sz val="11"/>
      <color theme="10"/>
      <name val="Calibri"/>
      <family val="2"/>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C000"/>
        <bgColor indexed="64"/>
      </patternFill>
    </fill>
    <fill>
      <patternFill patternType="solid">
        <fgColor theme="0"/>
        <bgColor indexed="64"/>
      </patternFill>
    </fill>
    <fill>
      <patternFill patternType="solid">
        <fgColor theme="7" tint="0.79998168889431442"/>
        <bgColor indexed="64"/>
      </patternFill>
    </fill>
  </fills>
  <borders count="1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rgb="FFFFC000"/>
      </top>
      <bottom style="thin">
        <color rgb="FFFFC000"/>
      </bottom>
      <diagonal/>
    </border>
    <border>
      <left/>
      <right/>
      <top style="thin">
        <color theme="7"/>
      </top>
      <bottom style="thin">
        <color theme="7"/>
      </bottom>
      <diagonal/>
    </border>
    <border>
      <left/>
      <right/>
      <top/>
      <bottom style="medium">
        <color indexed="64"/>
      </bottom>
      <diagonal/>
    </border>
    <border>
      <left/>
      <right/>
      <top style="medium">
        <color auto="1"/>
      </top>
      <bottom/>
      <diagonal/>
    </border>
    <border>
      <left/>
      <right/>
      <top/>
      <bottom style="double">
        <color auto="1"/>
      </bottom>
      <diagonal/>
    </border>
    <border>
      <left/>
      <right/>
      <top/>
      <bottom style="thin">
        <color theme="7"/>
      </bottom>
      <diagonal/>
    </border>
    <border>
      <left/>
      <right/>
      <top/>
      <bottom style="thin">
        <color rgb="FFFFC000"/>
      </bottom>
      <diagonal/>
    </border>
    <border>
      <left/>
      <right/>
      <top style="thin">
        <color rgb="FFFFC000"/>
      </top>
      <bottom/>
      <diagonal/>
    </border>
  </borders>
  <cellStyleXfs count="96">
    <xf numFmtId="0" fontId="0" fillId="0" borderId="0"/>
    <xf numFmtId="165"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9" fontId="1" fillId="0" borderId="0" applyFont="0" applyFill="0" applyBorder="0" applyAlignment="0" applyProtection="0"/>
    <xf numFmtId="0" fontId="18" fillId="0" borderId="0"/>
    <xf numFmtId="0" fontId="18" fillId="0" borderId="0"/>
    <xf numFmtId="164" fontId="1" fillId="0" borderId="0" applyFont="0" applyFill="0" applyBorder="0" applyAlignment="0" applyProtection="0"/>
    <xf numFmtId="164" fontId="1" fillId="0" borderId="0" applyFont="0" applyFill="0" applyBorder="0" applyAlignment="0" applyProtection="0"/>
    <xf numFmtId="0" fontId="18" fillId="0" borderId="0"/>
    <xf numFmtId="164" fontId="1" fillId="0" borderId="0" applyFont="0" applyFill="0" applyBorder="0" applyAlignment="0" applyProtection="0"/>
    <xf numFmtId="165" fontId="1" fillId="0" borderId="0" applyFont="0" applyFill="0" applyBorder="0" applyAlignment="0" applyProtection="0"/>
    <xf numFmtId="0" fontId="23" fillId="0" borderId="0" applyNumberFormat="0" applyFill="0" applyBorder="0" applyAlignment="0" applyProtection="0"/>
    <xf numFmtId="0" fontId="39" fillId="0" borderId="0" applyNumberFormat="0" applyFill="0" applyBorder="0" applyAlignment="0" applyProtection="0">
      <alignment vertical="top"/>
      <protection locked="0"/>
    </xf>
    <xf numFmtId="0" fontId="18" fillId="0" borderId="0"/>
    <xf numFmtId="43" fontId="18" fillId="0" borderId="0" applyFon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xf numFmtId="173" fontId="18"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8"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8" fillId="4" borderId="0" applyNumberFormat="0" applyBorder="0" applyAlignment="0" applyProtection="0"/>
    <xf numFmtId="0" fontId="17" fillId="12" borderId="0" applyNumberFormat="0" applyBorder="0" applyAlignment="0" applyProtection="0"/>
    <xf numFmtId="0" fontId="17" fillId="16" borderId="0" applyNumberFormat="0" applyBorder="0" applyAlignment="0" applyProtection="0"/>
    <xf numFmtId="0" fontId="17" fillId="20" borderId="0" applyNumberFormat="0" applyBorder="0" applyAlignment="0" applyProtection="0"/>
    <xf numFmtId="0" fontId="17" fillId="24" borderId="0" applyNumberFormat="0" applyBorder="0" applyAlignment="0" applyProtection="0"/>
    <xf numFmtId="0" fontId="17" fillId="28" borderId="0" applyNumberFormat="0" applyBorder="0" applyAlignment="0" applyProtection="0"/>
    <xf numFmtId="0" fontId="17" fillId="32" borderId="0" applyNumberFormat="0" applyBorder="0" applyAlignment="0" applyProtection="0"/>
    <xf numFmtId="0" fontId="2" fillId="0" borderId="0" applyNumberFormat="0" applyFill="0" applyBorder="0" applyAlignment="0" applyProtection="0"/>
    <xf numFmtId="164"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8" fillId="0" borderId="0" applyFont="0" applyFill="0" applyBorder="0" applyAlignment="0" applyProtection="0"/>
    <xf numFmtId="164" fontId="18" fillId="0" borderId="0" applyFont="0" applyFill="0" applyBorder="0" applyAlignment="0" applyProtection="0"/>
    <xf numFmtId="164" fontId="18" fillId="0" borderId="0" applyFont="0" applyFill="0" applyBorder="0" applyAlignment="0" applyProtection="0"/>
    <xf numFmtId="164" fontId="1" fillId="0" borderId="0" applyFont="0" applyFill="0" applyBorder="0" applyAlignment="0" applyProtection="0"/>
    <xf numFmtId="165"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8" fillId="0" borderId="0" applyFont="0" applyFill="0" applyBorder="0" applyAlignment="0" applyProtection="0"/>
    <xf numFmtId="164" fontId="18" fillId="0" borderId="0" applyFont="0" applyFill="0" applyBorder="0" applyAlignment="0" applyProtection="0"/>
    <xf numFmtId="164"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8" fillId="0" borderId="0" applyFont="0" applyFill="0" applyBorder="0" applyAlignment="0" applyProtection="0"/>
  </cellStyleXfs>
  <cellXfs count="113">
    <xf numFmtId="0" fontId="0" fillId="0" borderId="0" xfId="0"/>
    <xf numFmtId="0" fontId="25" fillId="0" borderId="0" xfId="0" applyFont="1" applyAlignment="1">
      <alignment horizontal="center" vertical="center"/>
    </xf>
    <xf numFmtId="0" fontId="25" fillId="0" borderId="0" xfId="0" applyFont="1"/>
    <xf numFmtId="0" fontId="25" fillId="34" borderId="0" xfId="0" applyFont="1" applyFill="1"/>
    <xf numFmtId="0" fontId="27" fillId="34" borderId="0" xfId="0" applyFont="1" applyFill="1" applyAlignment="1">
      <alignment horizontal="center" vertical="center"/>
    </xf>
    <xf numFmtId="0" fontId="25" fillId="34" borderId="0" xfId="0" applyFont="1" applyFill="1" applyAlignment="1">
      <alignment horizontal="center" vertical="center"/>
    </xf>
    <xf numFmtId="167" fontId="25" fillId="34" borderId="0" xfId="0" applyNumberFormat="1" applyFont="1" applyFill="1"/>
    <xf numFmtId="0" fontId="29" fillId="34" borderId="0" xfId="0" applyFont="1" applyFill="1" applyAlignment="1">
      <alignment horizontal="left"/>
    </xf>
    <xf numFmtId="0" fontId="30" fillId="34" borderId="0" xfId="0" applyFont="1" applyFill="1" applyAlignment="1">
      <alignment horizontal="center" vertical="center"/>
    </xf>
    <xf numFmtId="0" fontId="30" fillId="34" borderId="0" xfId="0" applyFont="1" applyFill="1"/>
    <xf numFmtId="167" fontId="30" fillId="34" borderId="0" xfId="0" applyNumberFormat="1" applyFont="1" applyFill="1"/>
    <xf numFmtId="17" fontId="26" fillId="33" borderId="0" xfId="0" quotePrefix="1" applyNumberFormat="1" applyFont="1" applyFill="1" applyBorder="1" applyAlignment="1">
      <alignment horizontal="center" vertical="center" wrapText="1"/>
    </xf>
    <xf numFmtId="0" fontId="30" fillId="34" borderId="11" xfId="0" applyFont="1" applyFill="1" applyBorder="1" applyAlignment="1">
      <alignment horizontal="left" vertical="center"/>
    </xf>
    <xf numFmtId="0" fontId="30" fillId="34" borderId="11" xfId="0" applyFont="1" applyFill="1" applyBorder="1" applyAlignment="1">
      <alignment horizontal="center" vertical="center"/>
    </xf>
    <xf numFmtId="171" fontId="30" fillId="34" borderId="11" xfId="0" applyNumberFormat="1" applyFont="1" applyFill="1" applyBorder="1" applyAlignment="1">
      <alignment horizontal="center" vertical="center"/>
    </xf>
    <xf numFmtId="171" fontId="30" fillId="34" borderId="0" xfId="0" applyNumberFormat="1" applyFont="1" applyFill="1"/>
    <xf numFmtId="171" fontId="31" fillId="34" borderId="11" xfId="46" applyNumberFormat="1" applyFont="1" applyFill="1" applyBorder="1" applyAlignment="1">
      <alignment horizontal="center" vertical="center" wrapText="1"/>
    </xf>
    <xf numFmtId="0" fontId="29" fillId="34" borderId="11" xfId="0" applyFont="1" applyFill="1" applyBorder="1" applyAlignment="1">
      <alignment horizontal="left" vertical="center"/>
    </xf>
    <xf numFmtId="0" fontId="29" fillId="34" borderId="11" xfId="0" applyFont="1" applyFill="1" applyBorder="1" applyAlignment="1">
      <alignment horizontal="center" vertical="center"/>
    </xf>
    <xf numFmtId="171" fontId="29" fillId="34" borderId="11" xfId="46" applyNumberFormat="1" applyFont="1" applyFill="1" applyBorder="1" applyAlignment="1">
      <alignment horizontal="center"/>
    </xf>
    <xf numFmtId="0" fontId="32" fillId="34" borderId="0" xfId="0" applyFont="1" applyFill="1"/>
    <xf numFmtId="0" fontId="30" fillId="34" borderId="0" xfId="0" applyFont="1" applyFill="1" applyAlignment="1">
      <alignment horizontal="left"/>
    </xf>
    <xf numFmtId="0" fontId="25" fillId="34" borderId="0" xfId="0" applyFont="1" applyFill="1" applyAlignment="1">
      <alignment horizontal="left"/>
    </xf>
    <xf numFmtId="0" fontId="30" fillId="0" borderId="0" xfId="0" applyFont="1"/>
    <xf numFmtId="3" fontId="30" fillId="0" borderId="0" xfId="0" applyNumberFormat="1" applyFont="1" applyAlignment="1">
      <alignment horizontal="center" vertical="center"/>
    </xf>
    <xf numFmtId="0" fontId="25" fillId="0" borderId="0" xfId="0" applyFont="1" applyAlignment="1">
      <alignment horizontal="left"/>
    </xf>
    <xf numFmtId="0" fontId="18" fillId="34" borderId="0" xfId="0" applyFont="1" applyFill="1" applyBorder="1"/>
    <xf numFmtId="0" fontId="31" fillId="34" borderId="0" xfId="0" applyNumberFormat="1" applyFont="1" applyFill="1" applyBorder="1" applyAlignment="1">
      <alignment horizontal="center"/>
    </xf>
    <xf numFmtId="0" fontId="31" fillId="34" borderId="0" xfId="1" applyNumberFormat="1" applyFont="1" applyFill="1" applyBorder="1" applyAlignment="1">
      <alignment horizontal="center"/>
    </xf>
    <xf numFmtId="0" fontId="33" fillId="34" borderId="0" xfId="0" applyNumberFormat="1" applyFont="1" applyFill="1" applyBorder="1" applyAlignment="1">
      <alignment horizontal="center"/>
    </xf>
    <xf numFmtId="0" fontId="33" fillId="34" borderId="10" xfId="1" applyNumberFormat="1" applyFont="1" applyFill="1" applyBorder="1" applyAlignment="1">
      <alignment horizontal="left" indent="1"/>
    </xf>
    <xf numFmtId="171" fontId="29" fillId="34" borderId="11" xfId="0" applyNumberFormat="1" applyFont="1" applyFill="1" applyBorder="1" applyAlignment="1">
      <alignment horizontal="center" vertical="center"/>
    </xf>
    <xf numFmtId="0" fontId="31" fillId="34" borderId="10" xfId="1" applyNumberFormat="1" applyFont="1" applyFill="1" applyBorder="1" applyAlignment="1">
      <alignment horizontal="left" indent="3"/>
    </xf>
    <xf numFmtId="0" fontId="31" fillId="34" borderId="0" xfId="0" applyFont="1" applyFill="1" applyBorder="1"/>
    <xf numFmtId="0" fontId="31" fillId="34" borderId="10" xfId="1" applyNumberFormat="1" applyFont="1" applyFill="1" applyBorder="1" applyAlignment="1">
      <alignment horizontal="left" vertical="center" indent="3"/>
    </xf>
    <xf numFmtId="0" fontId="31" fillId="34" borderId="10" xfId="1" applyNumberFormat="1" applyFont="1" applyFill="1" applyBorder="1" applyAlignment="1">
      <alignment horizontal="center" vertical="center" wrapText="1"/>
    </xf>
    <xf numFmtId="171" fontId="31" fillId="34" borderId="10" xfId="1" applyNumberFormat="1" applyFont="1" applyFill="1" applyBorder="1" applyAlignment="1">
      <alignment horizontal="center" vertical="center" wrapText="1"/>
    </xf>
    <xf numFmtId="0" fontId="31" fillId="34" borderId="0" xfId="0" applyNumberFormat="1" applyFont="1" applyFill="1" applyBorder="1" applyAlignment="1">
      <alignment horizontal="center" wrapText="1"/>
    </xf>
    <xf numFmtId="0" fontId="18" fillId="34" borderId="0" xfId="0" applyFont="1" applyFill="1" applyBorder="1" applyAlignment="1">
      <alignment horizontal="center" vertical="center"/>
    </xf>
    <xf numFmtId="167" fontId="18" fillId="34" borderId="0" xfId="0" applyNumberFormat="1" applyFont="1" applyFill="1" applyBorder="1"/>
    <xf numFmtId="0" fontId="33" fillId="34" borderId="0" xfId="0" applyFont="1" applyFill="1" applyBorder="1" applyAlignment="1">
      <alignment vertical="center" wrapText="1"/>
    </xf>
    <xf numFmtId="0" fontId="31" fillId="34" borderId="0" xfId="0" applyFont="1" applyFill="1" applyBorder="1" applyAlignment="1">
      <alignment horizontal="center" vertical="center"/>
    </xf>
    <xf numFmtId="0" fontId="31" fillId="34" borderId="0" xfId="0" applyFont="1" applyFill="1" applyBorder="1" applyAlignment="1">
      <alignment horizontal="center" vertical="center" wrapText="1"/>
    </xf>
    <xf numFmtId="0" fontId="31" fillId="34" borderId="10" xfId="0" applyFont="1" applyFill="1" applyBorder="1" applyAlignment="1">
      <alignment horizontal="left" vertical="center" wrapText="1" indent="1"/>
    </xf>
    <xf numFmtId="168" fontId="31" fillId="34" borderId="10" xfId="43" applyNumberFormat="1" applyFont="1" applyFill="1" applyBorder="1" applyAlignment="1">
      <alignment horizontal="center" vertical="center" wrapText="1"/>
    </xf>
    <xf numFmtId="10" fontId="31" fillId="34" borderId="10" xfId="43" applyNumberFormat="1" applyFont="1" applyFill="1" applyBorder="1" applyAlignment="1">
      <alignment horizontal="center" vertical="center" wrapText="1"/>
    </xf>
    <xf numFmtId="169" fontId="31" fillId="34" borderId="10" xfId="43" applyNumberFormat="1" applyFont="1" applyFill="1" applyBorder="1" applyAlignment="1">
      <alignment horizontal="center" vertical="center" wrapText="1"/>
    </xf>
    <xf numFmtId="0" fontId="33" fillId="34" borderId="0" xfId="45" applyFont="1" applyFill="1" applyBorder="1" applyAlignment="1">
      <alignment horizontal="center" vertical="top" wrapText="1"/>
    </xf>
    <xf numFmtId="165" fontId="31" fillId="34" borderId="0" xfId="1" applyFont="1" applyFill="1" applyBorder="1" applyAlignment="1">
      <alignment horizontal="center" vertical="center" wrapText="1"/>
    </xf>
    <xf numFmtId="165" fontId="31" fillId="34" borderId="0" xfId="1" applyFont="1" applyFill="1" applyBorder="1" applyAlignment="1">
      <alignment horizontal="center" vertical="top" wrapText="1"/>
    </xf>
    <xf numFmtId="166" fontId="31" fillId="34" borderId="10" xfId="1" applyNumberFormat="1" applyFont="1" applyFill="1" applyBorder="1" applyAlignment="1">
      <alignment horizontal="left" vertical="center" wrapText="1" indent="1"/>
    </xf>
    <xf numFmtId="171" fontId="31" fillId="34" borderId="10" xfId="46" applyNumberFormat="1" applyFont="1" applyFill="1" applyBorder="1" applyAlignment="1">
      <alignment horizontal="center" vertical="center" wrapText="1"/>
    </xf>
    <xf numFmtId="0" fontId="31" fillId="34" borderId="10" xfId="46" applyNumberFormat="1" applyFont="1" applyFill="1" applyBorder="1" applyAlignment="1">
      <alignment horizontal="center" vertical="center" wrapText="1"/>
    </xf>
    <xf numFmtId="0" fontId="31" fillId="34" borderId="0" xfId="0" applyFont="1" applyFill="1" applyBorder="1" applyAlignment="1">
      <alignment wrapText="1"/>
    </xf>
    <xf numFmtId="166" fontId="31" fillId="34" borderId="0" xfId="1" applyNumberFormat="1" applyFont="1" applyFill="1" applyBorder="1" applyAlignment="1">
      <alignment wrapText="1"/>
    </xf>
    <xf numFmtId="167" fontId="31" fillId="34" borderId="0" xfId="46" applyNumberFormat="1" applyFont="1" applyFill="1" applyBorder="1" applyAlignment="1">
      <alignment horizontal="center" vertical="center" wrapText="1"/>
    </xf>
    <xf numFmtId="164" fontId="31" fillId="34" borderId="0" xfId="46" applyFont="1" applyFill="1" applyBorder="1" applyAlignment="1">
      <alignment vertical="center" wrapText="1"/>
    </xf>
    <xf numFmtId="167" fontId="31" fillId="34" borderId="0" xfId="46" applyNumberFormat="1" applyFont="1" applyFill="1" applyBorder="1" applyAlignment="1">
      <alignment vertical="center" wrapText="1"/>
    </xf>
    <xf numFmtId="0" fontId="31" fillId="34" borderId="0" xfId="45" applyFont="1" applyFill="1" applyBorder="1" applyAlignment="1">
      <alignment horizontal="center" vertical="top" wrapText="1"/>
    </xf>
    <xf numFmtId="0" fontId="33" fillId="34" borderId="0" xfId="0" applyFont="1" applyFill="1" applyBorder="1" applyAlignment="1">
      <alignment horizontal="left" vertical="center" wrapText="1"/>
    </xf>
    <xf numFmtId="0" fontId="31" fillId="34" borderId="0" xfId="0" applyFont="1" applyFill="1" applyBorder="1" applyAlignment="1">
      <alignment horizontal="center"/>
    </xf>
    <xf numFmtId="167" fontId="31" fillId="34" borderId="10" xfId="46" applyNumberFormat="1" applyFont="1" applyFill="1" applyBorder="1" applyAlignment="1">
      <alignment horizontal="center" vertical="center" wrapText="1"/>
    </xf>
    <xf numFmtId="167" fontId="31" fillId="34" borderId="10" xfId="46" applyNumberFormat="1" applyFont="1" applyFill="1" applyBorder="1" applyAlignment="1">
      <alignment vertical="center" wrapText="1"/>
    </xf>
    <xf numFmtId="0" fontId="31" fillId="34" borderId="0" xfId="0" applyFont="1" applyFill="1" applyBorder="1" applyAlignment="1">
      <alignment vertical="center" wrapText="1"/>
    </xf>
    <xf numFmtId="170" fontId="31" fillId="34" borderId="0" xfId="46" applyNumberFormat="1" applyFont="1" applyFill="1" applyBorder="1" applyAlignment="1">
      <alignment horizontal="center" vertical="center" wrapText="1"/>
    </xf>
    <xf numFmtId="171" fontId="31" fillId="34" borderId="10" xfId="46" applyNumberFormat="1" applyFont="1" applyFill="1" applyBorder="1" applyAlignment="1">
      <alignment horizontal="center" wrapText="1"/>
    </xf>
    <xf numFmtId="168" fontId="31" fillId="34" borderId="0" xfId="0" applyNumberFormat="1" applyFont="1" applyFill="1" applyBorder="1" applyAlignment="1">
      <alignment horizontal="center" vertical="center"/>
    </xf>
    <xf numFmtId="3" fontId="31" fillId="34" borderId="10" xfId="46" applyNumberFormat="1" applyFont="1" applyFill="1" applyBorder="1" applyAlignment="1">
      <alignment horizontal="center" vertical="center" wrapText="1"/>
    </xf>
    <xf numFmtId="0" fontId="31" fillId="34" borderId="10" xfId="48" applyFont="1" applyFill="1" applyBorder="1" applyAlignment="1">
      <alignment horizontal="left" vertical="center" wrapText="1" indent="1"/>
    </xf>
    <xf numFmtId="0" fontId="31" fillId="34" borderId="0" xfId="48" applyFont="1" applyFill="1" applyBorder="1"/>
    <xf numFmtId="1" fontId="31" fillId="34" borderId="0" xfId="46" applyNumberFormat="1" applyFont="1" applyFill="1" applyBorder="1" applyAlignment="1">
      <alignment horizontal="center" vertical="center" wrapText="1"/>
    </xf>
    <xf numFmtId="0" fontId="33" fillId="34" borderId="0" xfId="0" applyFont="1" applyFill="1" applyBorder="1" applyAlignment="1">
      <alignment vertical="center"/>
    </xf>
    <xf numFmtId="0" fontId="31" fillId="34" borderId="10" xfId="0" applyFont="1" applyFill="1" applyBorder="1" applyAlignment="1">
      <alignment horizontal="left" vertical="center" indent="1"/>
    </xf>
    <xf numFmtId="0" fontId="33" fillId="34" borderId="10" xfId="0" applyFont="1" applyFill="1" applyBorder="1" applyAlignment="1">
      <alignment vertical="center"/>
    </xf>
    <xf numFmtId="171" fontId="33" fillId="34" borderId="10" xfId="0" applyNumberFormat="1" applyFont="1" applyFill="1" applyBorder="1" applyAlignment="1">
      <alignment horizontal="center" vertical="center" wrapText="1"/>
    </xf>
    <xf numFmtId="0" fontId="33" fillId="34" borderId="0" xfId="0" applyFont="1" applyFill="1" applyBorder="1"/>
    <xf numFmtId="0" fontId="18" fillId="34" borderId="0" xfId="1" applyNumberFormat="1" applyFont="1" applyFill="1" applyBorder="1" applyAlignment="1">
      <alignment vertical="center"/>
    </xf>
    <xf numFmtId="0" fontId="34" fillId="34" borderId="17" xfId="0" applyFont="1" applyFill="1" applyBorder="1" applyAlignment="1">
      <alignment vertical="center" wrapText="1"/>
    </xf>
    <xf numFmtId="0" fontId="34" fillId="34" borderId="17" xfId="1" applyNumberFormat="1" applyFont="1" applyFill="1" applyBorder="1" applyAlignment="1">
      <alignment horizontal="left" vertical="center" wrapText="1"/>
    </xf>
    <xf numFmtId="0" fontId="29" fillId="0" borderId="0" xfId="0" applyFont="1"/>
    <xf numFmtId="0" fontId="26" fillId="33" borderId="0" xfId="0" applyFont="1" applyFill="1" applyAlignment="1">
      <alignment horizontal="left" vertical="center"/>
    </xf>
    <xf numFmtId="0" fontId="36" fillId="0" borderId="0" xfId="0" applyFont="1"/>
    <xf numFmtId="0" fontId="37" fillId="0" borderId="0" xfId="0" applyFont="1" applyAlignment="1">
      <alignment horizontal="center" vertical="center" wrapText="1"/>
    </xf>
    <xf numFmtId="0" fontId="38" fillId="0" borderId="0" xfId="51" applyFont="1" applyBorder="1" applyAlignment="1">
      <alignment horizontal="center"/>
    </xf>
    <xf numFmtId="0" fontId="38" fillId="0" borderId="0" xfId="51" applyFont="1" applyBorder="1"/>
    <xf numFmtId="0" fontId="38" fillId="0" borderId="12" xfId="51" applyFont="1" applyBorder="1" applyAlignment="1">
      <alignment horizontal="center"/>
    </xf>
    <xf numFmtId="0" fontId="38" fillId="0" borderId="12" xfId="51" applyFont="1" applyBorder="1"/>
    <xf numFmtId="0" fontId="34" fillId="34" borderId="10" xfId="1" applyNumberFormat="1" applyFont="1" applyFill="1" applyBorder="1" applyAlignment="1">
      <alignment horizontal="center" vertical="center" wrapText="1"/>
    </xf>
    <xf numFmtId="17" fontId="26" fillId="33" borderId="0" xfId="0" quotePrefix="1" applyNumberFormat="1" applyFont="1" applyFill="1" applyBorder="1" applyAlignment="1">
      <alignment horizontal="center" vertical="center" wrapText="1"/>
    </xf>
    <xf numFmtId="17" fontId="26" fillId="33" borderId="0" xfId="0" quotePrefix="1" applyNumberFormat="1" applyFont="1" applyFill="1" applyBorder="1" applyAlignment="1">
      <alignment horizontal="center" vertical="center" wrapText="1"/>
    </xf>
    <xf numFmtId="17" fontId="26" fillId="33" borderId="0" xfId="0" quotePrefix="1" applyNumberFormat="1" applyFont="1" applyFill="1" applyBorder="1" applyAlignment="1">
      <alignment horizontal="center" vertical="center" wrapText="1"/>
    </xf>
    <xf numFmtId="3" fontId="33" fillId="34" borderId="10" xfId="46" applyNumberFormat="1" applyFont="1" applyFill="1" applyBorder="1" applyAlignment="1">
      <alignment horizontal="center" vertical="center" wrapText="1"/>
    </xf>
    <xf numFmtId="17" fontId="26" fillId="33" borderId="0" xfId="0" quotePrefix="1" applyNumberFormat="1" applyFont="1" applyFill="1" applyBorder="1" applyAlignment="1">
      <alignment horizontal="center" vertical="center" wrapText="1"/>
    </xf>
    <xf numFmtId="171" fontId="31" fillId="34" borderId="0" xfId="0" applyNumberFormat="1" applyFont="1" applyFill="1" applyBorder="1"/>
    <xf numFmtId="17" fontId="26" fillId="33" borderId="0" xfId="0" quotePrefix="1" applyNumberFormat="1" applyFont="1" applyFill="1" applyBorder="1" applyAlignment="1">
      <alignment horizontal="center" vertical="center" wrapText="1"/>
    </xf>
    <xf numFmtId="17" fontId="26" fillId="33" borderId="0" xfId="0" quotePrefix="1" applyNumberFormat="1" applyFont="1" applyFill="1" applyBorder="1" applyAlignment="1">
      <alignment horizontal="center" vertical="center" wrapText="1"/>
    </xf>
    <xf numFmtId="0" fontId="35" fillId="0" borderId="13" xfId="0" applyFont="1" applyBorder="1" applyAlignment="1">
      <alignment horizontal="center" vertical="center" wrapText="1"/>
    </xf>
    <xf numFmtId="0" fontId="29" fillId="0" borderId="13" xfId="0" applyFont="1" applyBorder="1" applyAlignment="1">
      <alignment horizontal="center" vertical="center" wrapText="1"/>
    </xf>
    <xf numFmtId="0" fontId="29" fillId="0" borderId="0" xfId="0" applyFont="1" applyBorder="1" applyAlignment="1">
      <alignment horizontal="center" vertical="center" wrapText="1"/>
    </xf>
    <xf numFmtId="0" fontId="29" fillId="0" borderId="14" xfId="0" applyFont="1" applyBorder="1" applyAlignment="1">
      <alignment horizontal="center" vertical="center" wrapText="1"/>
    </xf>
    <xf numFmtId="0" fontId="26" fillId="33" borderId="0" xfId="0" applyFont="1" applyFill="1" applyAlignment="1">
      <alignment horizontal="center"/>
    </xf>
    <xf numFmtId="17" fontId="26" fillId="33" borderId="0" xfId="0" quotePrefix="1" applyNumberFormat="1" applyFont="1" applyFill="1" applyBorder="1" applyAlignment="1">
      <alignment horizontal="center" vertical="center" wrapText="1"/>
    </xf>
    <xf numFmtId="17" fontId="26" fillId="33" borderId="15" xfId="0" quotePrefix="1" applyNumberFormat="1" applyFont="1" applyFill="1" applyBorder="1" applyAlignment="1">
      <alignment horizontal="center" vertical="center" wrapText="1"/>
    </xf>
    <xf numFmtId="0" fontId="24" fillId="35" borderId="0" xfId="51" applyFont="1" applyFill="1" applyAlignment="1">
      <alignment horizontal="center"/>
    </xf>
    <xf numFmtId="0" fontId="26" fillId="33" borderId="0" xfId="0" applyFont="1" applyFill="1" applyAlignment="1">
      <alignment horizontal="left" vertical="center" wrapText="1"/>
    </xf>
    <xf numFmtId="0" fontId="28" fillId="34" borderId="0" xfId="44" applyFont="1" applyFill="1" applyBorder="1" applyAlignment="1">
      <alignment horizontal="left" vertical="center"/>
    </xf>
    <xf numFmtId="0" fontId="26" fillId="33" borderId="0" xfId="0" applyFont="1" applyFill="1" applyBorder="1" applyAlignment="1">
      <alignment horizontal="center" vertical="center"/>
    </xf>
    <xf numFmtId="0" fontId="26" fillId="33" borderId="15" xfId="0" applyFont="1" applyFill="1" applyBorder="1" applyAlignment="1">
      <alignment horizontal="center" vertical="center"/>
    </xf>
    <xf numFmtId="17" fontId="26" fillId="33" borderId="16" xfId="0" quotePrefix="1" applyNumberFormat="1" applyFont="1" applyFill="1" applyBorder="1" applyAlignment="1">
      <alignment horizontal="center" vertical="center" wrapText="1"/>
    </xf>
    <xf numFmtId="0" fontId="18" fillId="34" borderId="17" xfId="0" applyFont="1" applyFill="1" applyBorder="1" applyAlignment="1">
      <alignment horizontal="left" vertical="center" wrapText="1"/>
    </xf>
    <xf numFmtId="0" fontId="18" fillId="34" borderId="0" xfId="0" applyFont="1" applyFill="1" applyBorder="1" applyAlignment="1">
      <alignment horizontal="left" vertical="center" wrapText="1"/>
    </xf>
    <xf numFmtId="0" fontId="34" fillId="34" borderId="17" xfId="0" applyFont="1" applyFill="1" applyBorder="1" applyAlignment="1">
      <alignment horizontal="left" vertical="center" wrapText="1"/>
    </xf>
    <xf numFmtId="0" fontId="34" fillId="34" borderId="0" xfId="0" applyFont="1" applyFill="1" applyBorder="1" applyAlignment="1">
      <alignment horizontal="left" vertical="center" wrapText="1"/>
    </xf>
  </cellXfs>
  <cellStyles count="96">
    <cellStyle name="(4) STM-1 (LECT)_x000d__x000a_PL-4579-M-039-99_x000d__x000a_FALTA APE" xfId="55" xr:uid="{27F20AD5-1FE6-4CB6-8B89-52DBB46B4735}"/>
    <cellStyle name="(4) STM-1 (LECT)_x000d__x000a_PL-4579-M-039-99_x000d__x000a_FALTA APE 2" xfId="56" xr:uid="{1EE824C9-5AD7-4AB0-B94B-BCA389177944}"/>
    <cellStyle name="20% - Énfasis1" xfId="20" builtinId="30" customBuiltin="1"/>
    <cellStyle name="20% - Énfasis2" xfId="24" builtinId="34" customBuiltin="1"/>
    <cellStyle name="20% - Énfasis3" xfId="28" builtinId="38" customBuiltin="1"/>
    <cellStyle name="20% - Énfasis4" xfId="32" builtinId="42" customBuiltin="1"/>
    <cellStyle name="20% - Énfasis5" xfId="36" builtinId="46" customBuiltin="1"/>
    <cellStyle name="20% - Énfasis6" xfId="40" builtinId="50" customBuiltin="1"/>
    <cellStyle name="40% - Énfasis1" xfId="21" builtinId="31" customBuiltin="1"/>
    <cellStyle name="40% - Énfasis2" xfId="25" builtinId="35" customBuiltin="1"/>
    <cellStyle name="40% - Énfasis3" xfId="29" builtinId="39" customBuiltin="1"/>
    <cellStyle name="40% - Énfasis4" xfId="33" builtinId="43" customBuiltin="1"/>
    <cellStyle name="40% - Énfasis5" xfId="37" builtinId="47" customBuiltin="1"/>
    <cellStyle name="40% - Énfasis6" xfId="41" builtinId="51" customBuiltin="1"/>
    <cellStyle name="60% - Énfasis1" xfId="22" builtinId="32" customBuiltin="1"/>
    <cellStyle name="60% - Énfasis1 2" xfId="68" xr:uid="{4524AD42-ABEC-4AF4-B8AE-246E2A961AF4}"/>
    <cellStyle name="60% - Énfasis2" xfId="26" builtinId="36" customBuiltin="1"/>
    <cellStyle name="60% - Énfasis2 2" xfId="69" xr:uid="{1BEA4840-D1F8-4319-B097-EA9091F12EEC}"/>
    <cellStyle name="60% - Énfasis3" xfId="30" builtinId="40" customBuiltin="1"/>
    <cellStyle name="60% - Énfasis3 2" xfId="70" xr:uid="{043901C2-C13E-426A-9504-3552AC0D4AF6}"/>
    <cellStyle name="60% - Énfasis4" xfId="34" builtinId="44" customBuiltin="1"/>
    <cellStyle name="60% - Énfasis4 2" xfId="71" xr:uid="{409E4E03-27C8-4A23-A787-08777E10FF22}"/>
    <cellStyle name="60% - Énfasis5" xfId="38" builtinId="48" customBuiltin="1"/>
    <cellStyle name="60% - Énfasis5 2" xfId="72" xr:uid="{BBF44F61-BD91-4A33-AB38-5593FBFCBACC}"/>
    <cellStyle name="60% - Énfasis6" xfId="42" builtinId="52" customBuiltin="1"/>
    <cellStyle name="60% - Énfasis6 2" xfId="73" xr:uid="{79219FE5-8BCC-430F-B360-5B8FA00C522E}"/>
    <cellStyle name="Bueno" xfId="7" builtinId="26" customBuiltin="1"/>
    <cellStyle name="Cálculo" xfId="12" builtinId="22" customBuiltin="1"/>
    <cellStyle name="Celda de comprobación" xfId="14" builtinId="23" customBuiltin="1"/>
    <cellStyle name="Celda vinculada" xfId="13" builtinId="24" customBuiltin="1"/>
    <cellStyle name="Diseño" xfId="57" xr:uid="{2378C931-0CFD-48E7-A126-88576F4EED04}"/>
    <cellStyle name="Encabezado 1" xfId="3" builtinId="16" customBuiltin="1"/>
    <cellStyle name="Encabezado 4" xfId="6" builtinId="19" customBuiltin="1"/>
    <cellStyle name="Énfasis1" xfId="19" builtinId="29" customBuiltin="1"/>
    <cellStyle name="Énfasis2" xfId="23" builtinId="33" customBuiltin="1"/>
    <cellStyle name="Énfasis3" xfId="27" builtinId="37" customBuiltin="1"/>
    <cellStyle name="Énfasis4" xfId="31" builtinId="41" customBuiltin="1"/>
    <cellStyle name="Énfasis5" xfId="35" builtinId="45" customBuiltin="1"/>
    <cellStyle name="Énfasis6" xfId="39" builtinId="49" customBuiltin="1"/>
    <cellStyle name="Entrada" xfId="10" builtinId="20" customBuiltin="1"/>
    <cellStyle name="Euro" xfId="58" xr:uid="{C20C12AA-969F-4577-9132-53BBC550BE11}"/>
    <cellStyle name="Hipervínculo" xfId="51" builtinId="8"/>
    <cellStyle name="Hipervínculo 2" xfId="52" xr:uid="{BB0705EA-5642-427B-9E0D-A645DD27230B}"/>
    <cellStyle name="Incorrecto" xfId="8" builtinId="27" customBuiltin="1"/>
    <cellStyle name="Millares" xfId="1" builtinId="3"/>
    <cellStyle name="Millares 2" xfId="46" xr:uid="{00000000-0005-0000-0000-000022000000}"/>
    <cellStyle name="Millares 2 2" xfId="47" xr:uid="{00000000-0005-0000-0000-000023000000}"/>
    <cellStyle name="Millares 2 2 2" xfId="91" xr:uid="{4C8E43E3-4177-4D5C-82E5-BBD6DBBAF049}"/>
    <cellStyle name="Millares 2 3" xfId="75" xr:uid="{D385D054-21EE-4061-B848-63B74F49C05C}"/>
    <cellStyle name="Millares 3" xfId="54" xr:uid="{10B5B2E9-9229-47C1-884C-4659BAF7480D}"/>
    <cellStyle name="Millares 3 2" xfId="79" xr:uid="{74FFC372-FB86-41A9-ACA6-9C3EF51907AD}"/>
    <cellStyle name="Millares 3 3" xfId="82" xr:uid="{2E385006-4834-45B2-A190-7F1462F758BE}"/>
    <cellStyle name="Millares 3 4" xfId="83" xr:uid="{82F29A72-91B5-4236-B83C-D699119566FD}"/>
    <cellStyle name="Millares 4" xfId="80" xr:uid="{485BCD8B-07C8-4C9B-B2C7-9F8F411B2DFE}"/>
    <cellStyle name="Millares 4 2" xfId="90" xr:uid="{80E58915-A9B0-47B7-A58A-673026979AE7}"/>
    <cellStyle name="Millares 4 3" xfId="84" xr:uid="{E636F530-586D-4FC4-B39B-D3F12DC3DA2B}"/>
    <cellStyle name="Millares 5" xfId="81" xr:uid="{64830A78-E041-438E-88DF-008E4F49370D}"/>
    <cellStyle name="Millares 6" xfId="49" xr:uid="{00000000-0005-0000-0000-000024000000}"/>
    <cellStyle name="Millares 8" xfId="50" xr:uid="{00000000-0005-0000-0000-000025000000}"/>
    <cellStyle name="Moneda 2" xfId="59" xr:uid="{69EF34DC-199F-4773-AD47-A76D306DC7A3}"/>
    <cellStyle name="Moneda 2 2" xfId="60" xr:uid="{1F862F36-6A48-4F0F-9A51-7F178EA7CE44}"/>
    <cellStyle name="Moneda 2 2 2" xfId="77" xr:uid="{8C30A75F-BFC9-458D-BCD5-F450A5F28DD6}"/>
    <cellStyle name="Moneda 2 2 2 2" xfId="94" xr:uid="{0A1A0A0C-ED29-4B7F-8E08-0698B4080FBE}"/>
    <cellStyle name="Moneda 2 2 3" xfId="88" xr:uid="{7810185E-45AD-4C3B-B045-F31F3C65F2FE}"/>
    <cellStyle name="Moneda 2 3" xfId="76" xr:uid="{93139B47-F667-42A4-8AF2-545628D21734}"/>
    <cellStyle name="Moneda 2 3 2" xfId="93" xr:uid="{6C04B414-0AA9-4492-BBFC-2C48C90AEEF8}"/>
    <cellStyle name="Moneda 2 4" xfId="87" xr:uid="{41A56EE9-A420-4E3B-B3D4-AC22AD120583}"/>
    <cellStyle name="Moneda 3" xfId="61" xr:uid="{2A47C8C8-61BA-40D2-91A5-D60390DDD24E}"/>
    <cellStyle name="Moneda 3 2" xfId="78" xr:uid="{3985AD03-26DC-4A5B-A25A-FE7DEBE6D7FA}"/>
    <cellStyle name="Moneda 3 2 2" xfId="95" xr:uid="{6CA7E5B9-8933-47A7-9290-FB69E2CA089C}"/>
    <cellStyle name="Moneda 3 3" xfId="89" xr:uid="{FAB96ED2-FF9A-4F1A-BEBE-B569CC9AE9FD}"/>
    <cellStyle name="Moneda 4" xfId="85" xr:uid="{16F5FB63-4814-446B-A74F-DD33C488B975}"/>
    <cellStyle name="Moneda 4 2" xfId="92" xr:uid="{C39606C2-F9A0-499A-B538-C7804D725D06}"/>
    <cellStyle name="Moneda 5" xfId="86" xr:uid="{AEEAB209-86B5-4AC6-B8F7-19A6B8C6828D}"/>
    <cellStyle name="Neutral" xfId="9" builtinId="28" customBuiltin="1"/>
    <cellStyle name="Neutral 2" xfId="67" xr:uid="{8E6C2227-CE50-4133-81F3-E4082DB95477}"/>
    <cellStyle name="Normal" xfId="0" builtinId="0"/>
    <cellStyle name="Normal 2" xfId="44" xr:uid="{00000000-0005-0000-0000-000028000000}"/>
    <cellStyle name="Normal 2 2" xfId="45" xr:uid="{00000000-0005-0000-0000-000029000000}"/>
    <cellStyle name="Normal 3" xfId="48" xr:uid="{00000000-0005-0000-0000-00002A000000}"/>
    <cellStyle name="Normal 4" xfId="62" xr:uid="{B3FFF92D-3C23-4764-A198-93F6D4D23641}"/>
    <cellStyle name="Normal 4 2" xfId="63" xr:uid="{74D0BF94-D344-41D6-8F7F-43FFE2B1D15A}"/>
    <cellStyle name="Normal 5" xfId="64" xr:uid="{B50CAC72-5FF9-4FF7-B19E-591554B3FE9A}"/>
    <cellStyle name="Normal 6" xfId="65" xr:uid="{F9CE18D6-1648-4014-9582-6800AC5976BE}"/>
    <cellStyle name="Normal 7" xfId="66" xr:uid="{BD22552F-94CC-43C2-B523-10E7F40C372B}"/>
    <cellStyle name="Normal 8" xfId="53" xr:uid="{E204CE77-6DD7-40E4-A87D-CE26955950F3}"/>
    <cellStyle name="Notas" xfId="16" builtinId="10" customBuiltin="1"/>
    <cellStyle name="Porcentaje" xfId="43" builtinId="5"/>
    <cellStyle name="Salida" xfId="11" builtinId="21" customBuiltin="1"/>
    <cellStyle name="Texto de advertencia" xfId="15" builtinId="11" customBuiltin="1"/>
    <cellStyle name="Texto explicativo" xfId="17" builtinId="53" customBuiltin="1"/>
    <cellStyle name="Título" xfId="2" builtinId="15" customBuiltin="1"/>
    <cellStyle name="Título 2" xfId="4" builtinId="17" customBuiltin="1"/>
    <cellStyle name="Título 3" xfId="5" builtinId="18" customBuiltin="1"/>
    <cellStyle name="Título 4" xfId="74" xr:uid="{46E85D78-2AC5-42AC-B8C7-967D4636F86F}"/>
    <cellStyle name="Total" xfId="18" builtinId="25" customBuiltin="1"/>
  </cellStyles>
  <dxfs count="1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CC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ositranorg.gob.pe\GRE\NEGOCIOS\INFORMACI&#211;N%20ESTAD&#205;STICA%20Y%20FINANCIERA\Estadisticas%20ferrocarriles\02.%20FVCA\A.%20Base%20de%20datos\Informaci&#243;n%20Estad&#237;stica%20FVCAa_122016.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gresos"/>
      <sheetName val="Anexo"/>
      <sheetName val="M_Carga"/>
      <sheetName val="M_vacíos"/>
      <sheetName val="M_Pax"/>
      <sheetName val="INDEX"/>
      <sheetName val="Formato"/>
      <sheetName val="Bol. Men."/>
      <sheetName val="Hoja2"/>
      <sheetName val="Indicadores"/>
      <sheetName val="Producto"/>
      <sheetName val="Hoja1"/>
    </sheetNames>
    <sheetDataSet>
      <sheetData sheetId="0" refreshError="1">
        <row r="9">
          <cell r="B9">
            <v>2007</v>
          </cell>
          <cell r="C9">
            <v>1</v>
          </cell>
          <cell r="E9">
            <v>1932020.26</v>
          </cell>
          <cell r="F9">
            <v>3212.05</v>
          </cell>
        </row>
        <row r="10">
          <cell r="B10">
            <v>2007</v>
          </cell>
          <cell r="C10">
            <v>2</v>
          </cell>
          <cell r="E10">
            <v>1795871.1</v>
          </cell>
          <cell r="F10">
            <v>2833.02</v>
          </cell>
        </row>
        <row r="11">
          <cell r="B11">
            <v>2007</v>
          </cell>
          <cell r="C11">
            <v>3</v>
          </cell>
          <cell r="E11">
            <v>2033730.07</v>
          </cell>
          <cell r="F11">
            <v>3350.84</v>
          </cell>
        </row>
        <row r="12">
          <cell r="B12">
            <v>2007</v>
          </cell>
          <cell r="C12">
            <v>4</v>
          </cell>
          <cell r="E12">
            <v>1890316.45</v>
          </cell>
          <cell r="F12">
            <v>3118.14</v>
          </cell>
        </row>
        <row r="13">
          <cell r="B13">
            <v>2007</v>
          </cell>
          <cell r="C13">
            <v>5</v>
          </cell>
          <cell r="E13">
            <v>1895.3440000000001</v>
          </cell>
          <cell r="F13">
            <v>3132.87</v>
          </cell>
        </row>
        <row r="14">
          <cell r="B14">
            <v>2007</v>
          </cell>
          <cell r="C14">
            <v>6</v>
          </cell>
          <cell r="E14">
            <v>1933844.19</v>
          </cell>
          <cell r="F14">
            <v>3116.81</v>
          </cell>
        </row>
        <row r="15">
          <cell r="B15">
            <v>2007</v>
          </cell>
          <cell r="C15">
            <v>7</v>
          </cell>
          <cell r="E15">
            <v>2114117.34</v>
          </cell>
          <cell r="F15">
            <v>3361.31</v>
          </cell>
        </row>
        <row r="16">
          <cell r="B16">
            <v>2007</v>
          </cell>
          <cell r="C16">
            <v>8</v>
          </cell>
          <cell r="E16">
            <v>2167506.67</v>
          </cell>
          <cell r="F16">
            <v>3426.97</v>
          </cell>
        </row>
        <row r="17">
          <cell r="B17">
            <v>2007</v>
          </cell>
          <cell r="C17">
            <v>9</v>
          </cell>
          <cell r="E17">
            <v>2134742.36</v>
          </cell>
          <cell r="F17">
            <v>3263.31</v>
          </cell>
        </row>
        <row r="18">
          <cell r="B18">
            <v>2007</v>
          </cell>
          <cell r="C18">
            <v>10</v>
          </cell>
          <cell r="E18">
            <v>2136375.4300000002</v>
          </cell>
          <cell r="F18">
            <v>3088.48</v>
          </cell>
        </row>
        <row r="19">
          <cell r="B19">
            <v>2007</v>
          </cell>
          <cell r="C19">
            <v>11</v>
          </cell>
          <cell r="E19">
            <v>2034181.06</v>
          </cell>
          <cell r="F19">
            <v>3138.41</v>
          </cell>
        </row>
        <row r="20">
          <cell r="B20">
            <v>2007</v>
          </cell>
          <cell r="C20">
            <v>12</v>
          </cell>
          <cell r="E20">
            <v>2089298.51</v>
          </cell>
          <cell r="F20">
            <v>3074.69</v>
          </cell>
        </row>
        <row r="21">
          <cell r="B21">
            <v>2008</v>
          </cell>
          <cell r="C21">
            <v>1</v>
          </cell>
          <cell r="E21">
            <v>1968703.24</v>
          </cell>
          <cell r="F21">
            <v>2860.26</v>
          </cell>
        </row>
        <row r="22">
          <cell r="B22">
            <v>2008</v>
          </cell>
          <cell r="C22">
            <v>2</v>
          </cell>
          <cell r="E22">
            <v>1839371.86</v>
          </cell>
          <cell r="F22">
            <v>2491.41</v>
          </cell>
        </row>
        <row r="23">
          <cell r="B23">
            <v>2008</v>
          </cell>
          <cell r="C23">
            <v>3</v>
          </cell>
          <cell r="E23">
            <v>1893198.33</v>
          </cell>
          <cell r="F23">
            <v>2546.5300000000002</v>
          </cell>
        </row>
        <row r="24">
          <cell r="B24">
            <v>2008</v>
          </cell>
          <cell r="C24">
            <v>4</v>
          </cell>
          <cell r="E24">
            <v>1893198.33</v>
          </cell>
          <cell r="F24">
            <v>2546.5300000000002</v>
          </cell>
        </row>
        <row r="25">
          <cell r="B25">
            <v>2008</v>
          </cell>
          <cell r="C25">
            <v>5</v>
          </cell>
          <cell r="E25">
            <v>1887703.11</v>
          </cell>
          <cell r="F25">
            <v>2553.5500000000002</v>
          </cell>
        </row>
        <row r="26">
          <cell r="B26">
            <v>2008</v>
          </cell>
          <cell r="C26">
            <v>6</v>
          </cell>
          <cell r="E26">
            <v>1740764.26</v>
          </cell>
          <cell r="F26">
            <v>2205.73</v>
          </cell>
        </row>
        <row r="27">
          <cell r="B27">
            <v>2008</v>
          </cell>
          <cell r="C27">
            <v>7</v>
          </cell>
          <cell r="E27">
            <v>1834580.75</v>
          </cell>
          <cell r="F27">
            <v>2512.92</v>
          </cell>
        </row>
        <row r="28">
          <cell r="B28">
            <v>2008</v>
          </cell>
          <cell r="C28">
            <v>8</v>
          </cell>
          <cell r="E28">
            <v>1773911.4</v>
          </cell>
          <cell r="F28">
            <v>2522.75</v>
          </cell>
        </row>
        <row r="29">
          <cell r="B29">
            <v>2008</v>
          </cell>
          <cell r="C29">
            <v>9</v>
          </cell>
          <cell r="E29">
            <v>1824621.44</v>
          </cell>
          <cell r="F29">
            <v>2412.75</v>
          </cell>
        </row>
        <row r="30">
          <cell r="B30">
            <v>2008</v>
          </cell>
          <cell r="C30">
            <v>10</v>
          </cell>
          <cell r="E30">
            <v>2112353.94</v>
          </cell>
          <cell r="F30">
            <v>2664.31</v>
          </cell>
        </row>
        <row r="31">
          <cell r="B31">
            <v>2008</v>
          </cell>
          <cell r="C31">
            <v>11</v>
          </cell>
          <cell r="E31">
            <v>2029522.64</v>
          </cell>
          <cell r="F31">
            <v>2505.66</v>
          </cell>
        </row>
        <row r="32">
          <cell r="B32">
            <v>2008</v>
          </cell>
          <cell r="C32">
            <v>12</v>
          </cell>
          <cell r="E32">
            <v>2117723.39</v>
          </cell>
          <cell r="F32">
            <v>2646.08</v>
          </cell>
        </row>
        <row r="33">
          <cell r="B33">
            <v>2009</v>
          </cell>
          <cell r="C33">
            <v>1</v>
          </cell>
          <cell r="E33">
            <v>1763464.91</v>
          </cell>
          <cell r="F33">
            <v>2195.6799999999998</v>
          </cell>
        </row>
        <row r="34">
          <cell r="B34">
            <v>2009</v>
          </cell>
          <cell r="C34">
            <v>2</v>
          </cell>
          <cell r="E34">
            <v>1803278.79</v>
          </cell>
          <cell r="F34">
            <v>2094.0700000000002</v>
          </cell>
        </row>
        <row r="35">
          <cell r="B35">
            <v>2009</v>
          </cell>
          <cell r="C35">
            <v>3</v>
          </cell>
          <cell r="E35">
            <v>1921667.14</v>
          </cell>
          <cell r="F35">
            <v>2408.2600000000002</v>
          </cell>
        </row>
        <row r="36">
          <cell r="B36">
            <v>2009</v>
          </cell>
          <cell r="C36">
            <v>4</v>
          </cell>
          <cell r="E36">
            <v>1683759.77</v>
          </cell>
          <cell r="F36">
            <v>2160.63</v>
          </cell>
        </row>
        <row r="37">
          <cell r="B37">
            <v>2009</v>
          </cell>
          <cell r="C37">
            <v>5</v>
          </cell>
          <cell r="E37">
            <v>1757185.01</v>
          </cell>
          <cell r="F37">
            <v>2016.12</v>
          </cell>
        </row>
        <row r="38">
          <cell r="B38">
            <v>2009</v>
          </cell>
          <cell r="C38">
            <v>6</v>
          </cell>
          <cell r="E38">
            <v>1656046.79</v>
          </cell>
          <cell r="F38">
            <v>1896.26</v>
          </cell>
        </row>
        <row r="39">
          <cell r="B39">
            <v>2009</v>
          </cell>
          <cell r="C39">
            <v>7</v>
          </cell>
          <cell r="E39">
            <v>1886582.4</v>
          </cell>
          <cell r="F39">
            <v>1945.72</v>
          </cell>
        </row>
        <row r="40">
          <cell r="B40">
            <v>2009</v>
          </cell>
          <cell r="C40">
            <v>8</v>
          </cell>
          <cell r="E40">
            <v>1800148.68</v>
          </cell>
          <cell r="F40">
            <v>2264.39</v>
          </cell>
        </row>
        <row r="41">
          <cell r="B41">
            <v>2009</v>
          </cell>
          <cell r="C41">
            <v>9</v>
          </cell>
          <cell r="E41">
            <v>1695761.45</v>
          </cell>
          <cell r="F41">
            <v>1880.66</v>
          </cell>
        </row>
        <row r="42">
          <cell r="B42">
            <v>2009</v>
          </cell>
          <cell r="C42">
            <v>10</v>
          </cell>
          <cell r="E42">
            <v>1553341.13</v>
          </cell>
          <cell r="F42">
            <v>1770.13</v>
          </cell>
        </row>
        <row r="43">
          <cell r="B43">
            <v>2009</v>
          </cell>
          <cell r="C43">
            <v>11</v>
          </cell>
          <cell r="E43">
            <v>1552166.39</v>
          </cell>
          <cell r="F43">
            <v>1789.61</v>
          </cell>
        </row>
        <row r="44">
          <cell r="B44">
            <v>2009</v>
          </cell>
          <cell r="C44">
            <v>12</v>
          </cell>
          <cell r="E44">
            <v>1589612.94</v>
          </cell>
          <cell r="F44">
            <v>1802.33</v>
          </cell>
        </row>
        <row r="45">
          <cell r="B45">
            <v>2010</v>
          </cell>
          <cell r="C45">
            <v>1</v>
          </cell>
          <cell r="E45">
            <v>1614710.35</v>
          </cell>
          <cell r="F45">
            <v>1757.86</v>
          </cell>
        </row>
        <row r="46">
          <cell r="B46">
            <v>2010</v>
          </cell>
          <cell r="C46">
            <v>2</v>
          </cell>
          <cell r="E46">
            <v>1519829.59</v>
          </cell>
          <cell r="F46">
            <v>1616.18</v>
          </cell>
        </row>
        <row r="47">
          <cell r="B47">
            <v>2010</v>
          </cell>
          <cell r="C47">
            <v>3</v>
          </cell>
          <cell r="E47">
            <v>1631782.05</v>
          </cell>
          <cell r="F47">
            <v>1731.18</v>
          </cell>
        </row>
        <row r="48">
          <cell r="B48">
            <v>2010</v>
          </cell>
          <cell r="C48">
            <v>4</v>
          </cell>
          <cell r="E48">
            <v>1523357.87</v>
          </cell>
          <cell r="F48">
            <v>1647.75</v>
          </cell>
        </row>
        <row r="49">
          <cell r="B49">
            <v>2010</v>
          </cell>
          <cell r="C49">
            <v>5</v>
          </cell>
          <cell r="E49">
            <v>1563942.54</v>
          </cell>
          <cell r="F49">
            <v>1747.65</v>
          </cell>
        </row>
        <row r="50">
          <cell r="B50">
            <v>2010</v>
          </cell>
          <cell r="C50">
            <v>6</v>
          </cell>
          <cell r="E50">
            <v>1369318.37</v>
          </cell>
          <cell r="F50">
            <v>1519.62</v>
          </cell>
        </row>
        <row r="51">
          <cell r="B51">
            <v>2010</v>
          </cell>
          <cell r="C51">
            <v>7</v>
          </cell>
          <cell r="E51">
            <v>1747422.63</v>
          </cell>
          <cell r="F51">
            <v>1801.48</v>
          </cell>
        </row>
        <row r="52">
          <cell r="B52">
            <v>2010</v>
          </cell>
          <cell r="C52">
            <v>8</v>
          </cell>
          <cell r="E52">
            <v>1609782.91</v>
          </cell>
          <cell r="F52">
            <v>1654.94</v>
          </cell>
        </row>
        <row r="53">
          <cell r="B53">
            <v>2010</v>
          </cell>
          <cell r="C53">
            <v>9</v>
          </cell>
          <cell r="E53">
            <v>1530619.57</v>
          </cell>
          <cell r="F53">
            <v>1538.51</v>
          </cell>
        </row>
        <row r="54">
          <cell r="B54">
            <v>2010</v>
          </cell>
          <cell r="C54">
            <v>10</v>
          </cell>
          <cell r="E54">
            <v>1370195.15</v>
          </cell>
          <cell r="F54">
            <v>1471.55</v>
          </cell>
        </row>
        <row r="55">
          <cell r="B55">
            <v>2010</v>
          </cell>
          <cell r="C55">
            <v>11</v>
          </cell>
          <cell r="E55">
            <v>1486571.01</v>
          </cell>
          <cell r="F55">
            <v>1613.98</v>
          </cell>
        </row>
        <row r="56">
          <cell r="B56">
            <v>2010</v>
          </cell>
          <cell r="C56">
            <v>12</v>
          </cell>
          <cell r="E56">
            <v>1533616.61</v>
          </cell>
          <cell r="F56">
            <v>1666.1</v>
          </cell>
        </row>
        <row r="57">
          <cell r="B57">
            <v>2011</v>
          </cell>
          <cell r="C57">
            <v>1</v>
          </cell>
          <cell r="E57">
            <v>1350638.09</v>
          </cell>
          <cell r="F57">
            <v>1412.76</v>
          </cell>
          <cell r="G57">
            <v>345785.48</v>
          </cell>
          <cell r="H57">
            <v>113226.63</v>
          </cell>
        </row>
        <row r="58">
          <cell r="B58">
            <v>2011</v>
          </cell>
          <cell r="C58">
            <v>2</v>
          </cell>
          <cell r="E58">
            <v>1261333.4795999997</v>
          </cell>
          <cell r="F58">
            <v>1272.8792800000001</v>
          </cell>
          <cell r="G58">
            <v>368605.15791000007</v>
          </cell>
          <cell r="H58">
            <v>281631.33449000004</v>
          </cell>
        </row>
        <row r="59">
          <cell r="B59">
            <v>2011</v>
          </cell>
          <cell r="C59">
            <v>3</v>
          </cell>
          <cell r="E59">
            <v>1443190.42</v>
          </cell>
          <cell r="F59">
            <v>1524.22</v>
          </cell>
          <cell r="G59">
            <v>347654.56</v>
          </cell>
          <cell r="H59">
            <v>131295.93</v>
          </cell>
        </row>
        <row r="60">
          <cell r="B60">
            <v>2011</v>
          </cell>
          <cell r="C60">
            <v>4</v>
          </cell>
          <cell r="E60">
            <v>1384294.97</v>
          </cell>
          <cell r="F60">
            <v>1382.97</v>
          </cell>
          <cell r="G60">
            <v>305773.90999999997</v>
          </cell>
          <cell r="H60">
            <v>144739.35</v>
          </cell>
        </row>
        <row r="61">
          <cell r="B61">
            <v>2011</v>
          </cell>
          <cell r="C61">
            <v>5</v>
          </cell>
          <cell r="E61">
            <v>1390888.8</v>
          </cell>
          <cell r="F61">
            <v>1442.63</v>
          </cell>
          <cell r="G61">
            <v>328029.09999999998</v>
          </cell>
          <cell r="H61">
            <v>506547.24</v>
          </cell>
        </row>
        <row r="62">
          <cell r="B62">
            <v>2011</v>
          </cell>
          <cell r="C62">
            <v>6</v>
          </cell>
          <cell r="E62">
            <v>1468974.35</v>
          </cell>
          <cell r="F62">
            <v>1438.03</v>
          </cell>
          <cell r="G62">
            <v>411673.83</v>
          </cell>
          <cell r="H62">
            <v>84499.12</v>
          </cell>
        </row>
        <row r="63">
          <cell r="B63">
            <v>2011</v>
          </cell>
          <cell r="C63">
            <v>7</v>
          </cell>
          <cell r="E63">
            <v>1512826.69</v>
          </cell>
          <cell r="F63">
            <v>1547.17</v>
          </cell>
          <cell r="G63">
            <v>411393.65</v>
          </cell>
          <cell r="H63">
            <v>112501.8</v>
          </cell>
        </row>
        <row r="64">
          <cell r="B64">
            <v>2011</v>
          </cell>
          <cell r="C64">
            <v>8</v>
          </cell>
          <cell r="E64">
            <v>1537053.34</v>
          </cell>
          <cell r="F64">
            <v>1598.26</v>
          </cell>
          <cell r="G64">
            <v>455758.86</v>
          </cell>
          <cell r="H64">
            <v>66512.259999999995</v>
          </cell>
        </row>
        <row r="65">
          <cell r="B65">
            <v>2011</v>
          </cell>
          <cell r="C65">
            <v>9</v>
          </cell>
          <cell r="E65">
            <v>1453895.04</v>
          </cell>
          <cell r="F65">
            <v>1558.49</v>
          </cell>
          <cell r="G65">
            <v>2317189.71</v>
          </cell>
          <cell r="H65">
            <v>453073.15</v>
          </cell>
        </row>
        <row r="66">
          <cell r="B66">
            <v>2011</v>
          </cell>
          <cell r="C66">
            <v>10</v>
          </cell>
          <cell r="E66">
            <v>1470461.25</v>
          </cell>
          <cell r="F66">
            <v>1493.59</v>
          </cell>
          <cell r="G66">
            <v>430283.5</v>
          </cell>
          <cell r="H66">
            <v>93434.31</v>
          </cell>
        </row>
        <row r="67">
          <cell r="B67">
            <v>2011</v>
          </cell>
          <cell r="C67">
            <v>11</v>
          </cell>
          <cell r="E67">
            <v>1412077.74</v>
          </cell>
          <cell r="F67">
            <v>1329.84</v>
          </cell>
          <cell r="G67">
            <v>476533.49</v>
          </cell>
          <cell r="H67">
            <v>-27109.25999999982</v>
          </cell>
        </row>
        <row r="68">
          <cell r="B68">
            <v>2011</v>
          </cell>
          <cell r="C68">
            <v>12</v>
          </cell>
          <cell r="E68">
            <v>1396294.16</v>
          </cell>
          <cell r="F68">
            <v>1313.09</v>
          </cell>
          <cell r="G68">
            <v>523602.36</v>
          </cell>
          <cell r="H68">
            <v>-65102.76</v>
          </cell>
        </row>
        <row r="69">
          <cell r="B69">
            <v>2012</v>
          </cell>
          <cell r="C69">
            <v>1</v>
          </cell>
          <cell r="E69">
            <v>1753594.89</v>
          </cell>
          <cell r="F69">
            <v>1345.45</v>
          </cell>
          <cell r="G69">
            <v>555434.09</v>
          </cell>
          <cell r="H69">
            <v>595978.49</v>
          </cell>
        </row>
        <row r="70">
          <cell r="B70">
            <v>2012</v>
          </cell>
          <cell r="C70">
            <v>2</v>
          </cell>
          <cell r="E70">
            <v>1575293.6</v>
          </cell>
          <cell r="F70">
            <v>1157.6199999999999</v>
          </cell>
          <cell r="G70">
            <v>73372.759999999995</v>
          </cell>
          <cell r="H70">
            <v>52680.08</v>
          </cell>
        </row>
        <row r="71">
          <cell r="B71">
            <v>2012</v>
          </cell>
          <cell r="C71">
            <v>3</v>
          </cell>
          <cell r="E71">
            <v>1731464.04</v>
          </cell>
          <cell r="F71">
            <v>1306.57</v>
          </cell>
          <cell r="G71">
            <v>515258.94</v>
          </cell>
          <cell r="H71">
            <v>53841.64</v>
          </cell>
        </row>
        <row r="72">
          <cell r="B72">
            <v>2012</v>
          </cell>
          <cell r="C72">
            <v>4</v>
          </cell>
          <cell r="E72">
            <v>1476854.87</v>
          </cell>
          <cell r="F72">
            <v>1068.42</v>
          </cell>
          <cell r="G72">
            <v>762498.67</v>
          </cell>
          <cell r="H72">
            <v>37422.339999999997</v>
          </cell>
        </row>
        <row r="73">
          <cell r="B73">
            <v>2012</v>
          </cell>
          <cell r="C73">
            <v>5</v>
          </cell>
          <cell r="E73">
            <v>1595770.32</v>
          </cell>
          <cell r="F73">
            <v>1152.57</v>
          </cell>
          <cell r="G73">
            <v>511163.71</v>
          </cell>
          <cell r="H73">
            <v>137469.24</v>
          </cell>
        </row>
        <row r="74">
          <cell r="B74">
            <v>2012</v>
          </cell>
          <cell r="C74">
            <v>6</v>
          </cell>
          <cell r="E74">
            <v>1539099.32</v>
          </cell>
          <cell r="F74">
            <v>1151.3399999999999</v>
          </cell>
          <cell r="G74">
            <v>516290.18</v>
          </cell>
          <cell r="H74">
            <v>182237.18</v>
          </cell>
        </row>
        <row r="75">
          <cell r="B75">
            <v>2012</v>
          </cell>
          <cell r="C75">
            <v>7</v>
          </cell>
          <cell r="E75">
            <v>1627490.25</v>
          </cell>
          <cell r="F75">
            <v>1163.75</v>
          </cell>
          <cell r="G75">
            <v>510265.92</v>
          </cell>
          <cell r="H75">
            <v>193840.16999999993</v>
          </cell>
        </row>
        <row r="76">
          <cell r="B76">
            <v>2012</v>
          </cell>
          <cell r="C76">
            <v>8</v>
          </cell>
          <cell r="E76">
            <v>1654197.57</v>
          </cell>
          <cell r="F76">
            <v>1256.8</v>
          </cell>
          <cell r="G76">
            <v>506414.86</v>
          </cell>
          <cell r="H76">
            <v>538532.66</v>
          </cell>
        </row>
        <row r="77">
          <cell r="B77">
            <v>2012</v>
          </cell>
          <cell r="C77">
            <v>9</v>
          </cell>
          <cell r="E77">
            <v>1574081.62</v>
          </cell>
          <cell r="F77">
            <v>1244.26</v>
          </cell>
          <cell r="G77">
            <v>584775.89</v>
          </cell>
          <cell r="H77">
            <v>1036601.07</v>
          </cell>
        </row>
        <row r="78">
          <cell r="B78">
            <v>2012</v>
          </cell>
          <cell r="C78">
            <v>10</v>
          </cell>
          <cell r="E78">
            <v>1590033.79</v>
          </cell>
          <cell r="F78">
            <v>1204.8</v>
          </cell>
          <cell r="G78">
            <v>522715.76</v>
          </cell>
          <cell r="H78">
            <v>3366533.79</v>
          </cell>
        </row>
        <row r="79">
          <cell r="B79">
            <v>2012</v>
          </cell>
          <cell r="C79">
            <v>11</v>
          </cell>
          <cell r="E79">
            <v>1473620.85</v>
          </cell>
          <cell r="F79">
            <v>1121.6400000000001</v>
          </cell>
          <cell r="G79">
            <v>659990.31999999995</v>
          </cell>
          <cell r="H79">
            <v>42526.65</v>
          </cell>
        </row>
        <row r="80">
          <cell r="B80">
            <v>2012</v>
          </cell>
          <cell r="C80">
            <v>12</v>
          </cell>
          <cell r="E80">
            <v>1358943.96</v>
          </cell>
          <cell r="F80">
            <v>962.7</v>
          </cell>
          <cell r="G80">
            <v>545991.57999999996</v>
          </cell>
          <cell r="H80">
            <v>178419.8</v>
          </cell>
        </row>
        <row r="81">
          <cell r="B81">
            <v>2013</v>
          </cell>
          <cell r="C81">
            <v>1</v>
          </cell>
          <cell r="E81">
            <v>1393268.51</v>
          </cell>
          <cell r="F81">
            <v>973.93000000000006</v>
          </cell>
          <cell r="G81">
            <v>379035.87000000005</v>
          </cell>
          <cell r="H81">
            <v>552629.15999999992</v>
          </cell>
        </row>
        <row r="82">
          <cell r="B82">
            <v>2013</v>
          </cell>
          <cell r="C82">
            <v>2</v>
          </cell>
          <cell r="E82">
            <v>1418556.17</v>
          </cell>
          <cell r="F82">
            <v>925.29</v>
          </cell>
          <cell r="G82">
            <v>722593.83</v>
          </cell>
          <cell r="H82">
            <v>101627.66</v>
          </cell>
        </row>
        <row r="83">
          <cell r="B83">
            <v>2013</v>
          </cell>
          <cell r="C83">
            <v>3</v>
          </cell>
          <cell r="E83">
            <v>1578962.15</v>
          </cell>
          <cell r="F83">
            <v>1127.74</v>
          </cell>
          <cell r="G83">
            <v>744222.42</v>
          </cell>
          <cell r="H83">
            <v>111917.84</v>
          </cell>
        </row>
        <row r="84">
          <cell r="B84">
            <v>2013</v>
          </cell>
          <cell r="C84">
            <v>4</v>
          </cell>
          <cell r="E84">
            <v>1674273.12</v>
          </cell>
          <cell r="F84">
            <v>1158.5999999999999</v>
          </cell>
          <cell r="G84">
            <v>758950.25</v>
          </cell>
          <cell r="H84">
            <v>77444.740000000005</v>
          </cell>
        </row>
        <row r="85">
          <cell r="B85">
            <v>2013</v>
          </cell>
          <cell r="C85">
            <v>5</v>
          </cell>
          <cell r="E85">
            <v>1737352.27</v>
          </cell>
          <cell r="F85">
            <v>1165.45</v>
          </cell>
          <cell r="G85">
            <v>1052190.76</v>
          </cell>
          <cell r="H85">
            <v>137033.93</v>
          </cell>
        </row>
        <row r="86">
          <cell r="B86">
            <v>2013</v>
          </cell>
          <cell r="C86">
            <v>6</v>
          </cell>
          <cell r="E86">
            <v>1735131.64</v>
          </cell>
          <cell r="F86">
            <v>1190.9000000000001</v>
          </cell>
          <cell r="G86">
            <v>877016.05</v>
          </cell>
          <cell r="H86">
            <v>69183.88</v>
          </cell>
        </row>
        <row r="87">
          <cell r="B87">
            <v>2013</v>
          </cell>
          <cell r="C87">
            <v>7</v>
          </cell>
          <cell r="E87">
            <v>1783187</v>
          </cell>
          <cell r="F87">
            <v>1188.53</v>
          </cell>
          <cell r="G87">
            <v>835520.67</v>
          </cell>
          <cell r="H87">
            <v>274934.81</v>
          </cell>
        </row>
        <row r="88">
          <cell r="B88">
            <v>2013</v>
          </cell>
          <cell r="C88">
            <v>8</v>
          </cell>
          <cell r="E88">
            <v>1890705.11</v>
          </cell>
          <cell r="F88">
            <v>1349.08</v>
          </cell>
          <cell r="G88">
            <v>832991.77</v>
          </cell>
          <cell r="H88">
            <v>191605.77</v>
          </cell>
        </row>
        <row r="89">
          <cell r="B89">
            <v>2013</v>
          </cell>
          <cell r="C89">
            <v>9</v>
          </cell>
          <cell r="E89">
            <v>1706456.72</v>
          </cell>
          <cell r="F89">
            <v>1046.72</v>
          </cell>
          <cell r="G89">
            <v>872668.79</v>
          </cell>
          <cell r="H89">
            <v>110280.63</v>
          </cell>
        </row>
        <row r="90">
          <cell r="B90">
            <v>2013</v>
          </cell>
          <cell r="C90">
            <v>10</v>
          </cell>
          <cell r="E90">
            <v>1802544.39</v>
          </cell>
          <cell r="F90">
            <v>1178.58</v>
          </cell>
          <cell r="G90">
            <v>1063675.5900000001</v>
          </cell>
          <cell r="H90">
            <v>151487.51</v>
          </cell>
        </row>
        <row r="91">
          <cell r="B91">
            <v>2013</v>
          </cell>
          <cell r="C91">
            <v>11</v>
          </cell>
          <cell r="E91">
            <v>1758616.93</v>
          </cell>
          <cell r="F91">
            <v>1163.28</v>
          </cell>
          <cell r="G91">
            <v>950786.45000000019</v>
          </cell>
          <cell r="H91">
            <v>943771.86</v>
          </cell>
        </row>
        <row r="92">
          <cell r="B92">
            <v>2013</v>
          </cell>
          <cell r="C92">
            <v>12</v>
          </cell>
          <cell r="E92">
            <v>1756703.1</v>
          </cell>
          <cell r="F92">
            <v>1213.52</v>
          </cell>
          <cell r="G92">
            <v>1021003</v>
          </cell>
          <cell r="H92">
            <v>183962.05000000075</v>
          </cell>
        </row>
        <row r="93">
          <cell r="B93">
            <v>2014</v>
          </cell>
          <cell r="C93">
            <v>1</v>
          </cell>
          <cell r="E93">
            <v>1827249.43</v>
          </cell>
          <cell r="F93">
            <v>1227.48</v>
          </cell>
          <cell r="G93">
            <v>970634.8</v>
          </cell>
          <cell r="H93">
            <v>117430.48999999999</v>
          </cell>
        </row>
        <row r="94">
          <cell r="B94">
            <v>2014</v>
          </cell>
          <cell r="C94">
            <v>2</v>
          </cell>
          <cell r="E94">
            <v>865040.34</v>
          </cell>
          <cell r="F94">
            <v>1059.5999999999999</v>
          </cell>
          <cell r="G94">
            <v>1220991.56</v>
          </cell>
          <cell r="H94">
            <v>609106.35</v>
          </cell>
        </row>
        <row r="95">
          <cell r="B95">
            <v>2014</v>
          </cell>
          <cell r="C95">
            <v>3</v>
          </cell>
          <cell r="E95">
            <v>1241746.27</v>
          </cell>
          <cell r="F95">
            <v>904.56000000000017</v>
          </cell>
          <cell r="G95">
            <v>943746.64</v>
          </cell>
          <cell r="H95">
            <v>96445.38</v>
          </cell>
        </row>
        <row r="96">
          <cell r="B96">
            <v>2014</v>
          </cell>
          <cell r="C96">
            <v>4</v>
          </cell>
          <cell r="E96">
            <v>1458092.05</v>
          </cell>
          <cell r="F96">
            <v>1128.8699999999999</v>
          </cell>
          <cell r="G96">
            <v>981470.8600000001</v>
          </cell>
          <cell r="H96">
            <v>235666.62</v>
          </cell>
        </row>
        <row r="97">
          <cell r="B97">
            <v>2014</v>
          </cell>
          <cell r="C97">
            <v>5</v>
          </cell>
          <cell r="E97">
            <v>1436802.24</v>
          </cell>
          <cell r="F97">
            <v>1073.98</v>
          </cell>
          <cell r="G97">
            <v>945529.52000000014</v>
          </cell>
          <cell r="H97">
            <v>222490.86999999997</v>
          </cell>
        </row>
        <row r="98">
          <cell r="B98">
            <v>2014</v>
          </cell>
          <cell r="C98">
            <v>6</v>
          </cell>
          <cell r="E98">
            <v>1465403.37</v>
          </cell>
          <cell r="F98">
            <v>1105.8699999999999</v>
          </cell>
          <cell r="G98">
            <v>934591.57</v>
          </cell>
          <cell r="H98">
            <v>126858.2</v>
          </cell>
        </row>
        <row r="99">
          <cell r="B99">
            <v>2014</v>
          </cell>
          <cell r="C99">
            <v>7</v>
          </cell>
          <cell r="E99">
            <v>1539017.87</v>
          </cell>
          <cell r="F99">
            <v>1025.55</v>
          </cell>
          <cell r="G99">
            <v>965327.39999999967</v>
          </cell>
          <cell r="H99">
            <v>193052.09999999995</v>
          </cell>
        </row>
        <row r="100">
          <cell r="B100">
            <v>2014</v>
          </cell>
          <cell r="C100">
            <v>8</v>
          </cell>
          <cell r="E100">
            <v>1496795.67</v>
          </cell>
          <cell r="F100">
            <v>1034.0999999999999</v>
          </cell>
          <cell r="G100">
            <v>962006.25000000012</v>
          </cell>
          <cell r="H100">
            <v>162771.21999999994</v>
          </cell>
        </row>
        <row r="101">
          <cell r="B101">
            <v>2014</v>
          </cell>
          <cell r="C101">
            <v>9</v>
          </cell>
          <cell r="E101">
            <v>1632210.54</v>
          </cell>
          <cell r="F101">
            <v>1257.53</v>
          </cell>
          <cell r="G101">
            <v>962087.67000000016</v>
          </cell>
          <cell r="H101">
            <v>173155.4</v>
          </cell>
        </row>
        <row r="102">
          <cell r="B102">
            <v>2014</v>
          </cell>
          <cell r="C102">
            <v>10</v>
          </cell>
          <cell r="E102">
            <v>1691886.51</v>
          </cell>
          <cell r="F102">
            <v>1209.98</v>
          </cell>
          <cell r="G102">
            <v>977439.79399999988</v>
          </cell>
          <cell r="H102">
            <v>79195.549999999974</v>
          </cell>
        </row>
        <row r="103">
          <cell r="B103">
            <v>2014</v>
          </cell>
          <cell r="C103">
            <v>11</v>
          </cell>
          <cell r="E103">
            <v>1637971.43</v>
          </cell>
          <cell r="F103">
            <v>1133.58</v>
          </cell>
          <cell r="G103">
            <v>969546.72999999986</v>
          </cell>
          <cell r="H103">
            <v>84774.849999999991</v>
          </cell>
        </row>
        <row r="104">
          <cell r="B104">
            <v>2014</v>
          </cell>
          <cell r="C104">
            <v>12</v>
          </cell>
          <cell r="E104">
            <v>1741412.09</v>
          </cell>
          <cell r="F104">
            <v>1234.45</v>
          </cell>
          <cell r="G104">
            <v>970669.92</v>
          </cell>
          <cell r="H104">
            <v>81168.45</v>
          </cell>
        </row>
        <row r="105">
          <cell r="B105">
            <v>2015</v>
          </cell>
          <cell r="C105">
            <v>1</v>
          </cell>
          <cell r="E105">
            <v>1705776.25</v>
          </cell>
          <cell r="F105">
            <v>1077.55</v>
          </cell>
          <cell r="G105">
            <v>1693373</v>
          </cell>
          <cell r="H105">
            <v>302694.05</v>
          </cell>
        </row>
        <row r="106">
          <cell r="B106">
            <v>2015</v>
          </cell>
          <cell r="C106">
            <v>2</v>
          </cell>
          <cell r="E106">
            <v>1517438.82</v>
          </cell>
          <cell r="F106">
            <v>967.13</v>
          </cell>
          <cell r="G106">
            <v>1191613.97</v>
          </cell>
          <cell r="H106">
            <v>173998.99</v>
          </cell>
        </row>
        <row r="107">
          <cell r="B107">
            <v>2015</v>
          </cell>
          <cell r="C107">
            <v>3</v>
          </cell>
          <cell r="E107">
            <v>1792447.78</v>
          </cell>
          <cell r="F107">
            <v>1017.44</v>
          </cell>
          <cell r="G107">
            <v>1368968.2</v>
          </cell>
          <cell r="H107">
            <v>122633.73</v>
          </cell>
        </row>
        <row r="108">
          <cell r="B108">
            <v>2015</v>
          </cell>
          <cell r="C108">
            <v>4</v>
          </cell>
          <cell r="E108">
            <v>1721397.34</v>
          </cell>
          <cell r="F108">
            <v>968.98</v>
          </cell>
          <cell r="G108">
            <v>1185941.92</v>
          </cell>
          <cell r="H108">
            <v>134514.26999999999</v>
          </cell>
        </row>
        <row r="109">
          <cell r="B109">
            <v>2015</v>
          </cell>
          <cell r="C109">
            <v>5</v>
          </cell>
          <cell r="E109">
            <v>1966408.85</v>
          </cell>
          <cell r="F109">
            <v>12916.57</v>
          </cell>
          <cell r="G109">
            <v>1229311.55</v>
          </cell>
          <cell r="H109">
            <v>74639.350000000006</v>
          </cell>
        </row>
        <row r="110">
          <cell r="B110">
            <v>2015</v>
          </cell>
          <cell r="C110">
            <v>6</v>
          </cell>
          <cell r="E110">
            <v>1914001.96</v>
          </cell>
          <cell r="F110">
            <v>12714.72</v>
          </cell>
          <cell r="G110">
            <v>1222794.24</v>
          </cell>
          <cell r="H110">
            <v>100021.43999999999</v>
          </cell>
        </row>
        <row r="111">
          <cell r="B111">
            <v>2015</v>
          </cell>
          <cell r="C111">
            <v>7</v>
          </cell>
          <cell r="E111">
            <v>1861980.52</v>
          </cell>
          <cell r="F111">
            <v>12236.63</v>
          </cell>
          <cell r="G111">
            <v>1236978.32</v>
          </cell>
          <cell r="H111">
            <v>104352.86</v>
          </cell>
        </row>
        <row r="112">
          <cell r="B112">
            <v>2015</v>
          </cell>
          <cell r="C112">
            <v>8</v>
          </cell>
          <cell r="E112">
            <v>2028359.6</v>
          </cell>
          <cell r="F112">
            <v>14787.85</v>
          </cell>
          <cell r="G112">
            <v>1252532.6399999999</v>
          </cell>
          <cell r="H112">
            <v>158305.57</v>
          </cell>
        </row>
        <row r="113">
          <cell r="B113">
            <v>2015</v>
          </cell>
          <cell r="C113">
            <v>9</v>
          </cell>
          <cell r="E113">
            <v>2060183.06</v>
          </cell>
          <cell r="F113">
            <v>15836.75</v>
          </cell>
          <cell r="G113">
            <v>1253291.1399999999</v>
          </cell>
          <cell r="H113">
            <v>59159.02</v>
          </cell>
        </row>
        <row r="114">
          <cell r="B114">
            <v>2015</v>
          </cell>
          <cell r="C114">
            <v>10</v>
          </cell>
          <cell r="E114">
            <v>2260684.5099999998</v>
          </cell>
          <cell r="F114">
            <v>15236.59</v>
          </cell>
          <cell r="G114">
            <v>1250800.55</v>
          </cell>
          <cell r="H114">
            <v>85248.89</v>
          </cell>
        </row>
        <row r="115">
          <cell r="B115">
            <v>2015</v>
          </cell>
          <cell r="C115">
            <v>11</v>
          </cell>
          <cell r="E115">
            <v>2233176.8199999998</v>
          </cell>
          <cell r="F115">
            <v>13510.32</v>
          </cell>
          <cell r="G115">
            <v>1267495.54</v>
          </cell>
          <cell r="H115">
            <v>206127.07</v>
          </cell>
        </row>
        <row r="116">
          <cell r="B116">
            <v>2015</v>
          </cell>
          <cell r="C116">
            <v>12</v>
          </cell>
          <cell r="E116">
            <v>2230997.79</v>
          </cell>
          <cell r="F116">
            <v>14725.23</v>
          </cell>
          <cell r="G116">
            <v>1320440.8799999999</v>
          </cell>
          <cell r="H116">
            <v>88461.53</v>
          </cell>
        </row>
        <row r="117">
          <cell r="B117">
            <v>2016</v>
          </cell>
          <cell r="C117">
            <v>1</v>
          </cell>
          <cell r="E117">
            <v>2138898.44</v>
          </cell>
          <cell r="F117">
            <v>16516.09</v>
          </cell>
          <cell r="G117">
            <v>1433018.37</v>
          </cell>
          <cell r="H117">
            <v>89543.14</v>
          </cell>
        </row>
        <row r="118">
          <cell r="B118">
            <v>2016</v>
          </cell>
          <cell r="C118">
            <v>2</v>
          </cell>
          <cell r="E118">
            <v>1660089.09</v>
          </cell>
          <cell r="F118">
            <v>14470.83</v>
          </cell>
          <cell r="G118">
            <v>1691895.91</v>
          </cell>
          <cell r="H118">
            <v>112312.44</v>
          </cell>
        </row>
        <row r="119">
          <cell r="B119">
            <v>2016</v>
          </cell>
          <cell r="C119">
            <v>3</v>
          </cell>
          <cell r="E119">
            <v>2111135.19</v>
          </cell>
          <cell r="F119">
            <v>14608.15</v>
          </cell>
          <cell r="G119">
            <v>1311402.33</v>
          </cell>
          <cell r="H119">
            <v>150526.74</v>
          </cell>
        </row>
        <row r="120">
          <cell r="B120">
            <v>2016</v>
          </cell>
          <cell r="C120">
            <v>4</v>
          </cell>
          <cell r="E120">
            <v>1956993.69</v>
          </cell>
          <cell r="F120">
            <v>11912.02</v>
          </cell>
          <cell r="G120">
            <v>1239709.1200000001</v>
          </cell>
          <cell r="H120">
            <v>90604.21</v>
          </cell>
        </row>
        <row r="121">
          <cell r="B121">
            <v>2016</v>
          </cell>
          <cell r="C121">
            <v>5</v>
          </cell>
          <cell r="E121">
            <v>2089541.77</v>
          </cell>
          <cell r="F121">
            <v>12278.24</v>
          </cell>
          <cell r="G121">
            <v>1379418.69</v>
          </cell>
          <cell r="H121">
            <v>64602.25</v>
          </cell>
        </row>
        <row r="122">
          <cell r="B122">
            <v>2016</v>
          </cell>
          <cell r="C122">
            <v>6</v>
          </cell>
          <cell r="E122">
            <v>1967317.69</v>
          </cell>
          <cell r="F122">
            <v>12796.5</v>
          </cell>
          <cell r="G122">
            <v>1260782.96</v>
          </cell>
          <cell r="H122">
            <v>208369</v>
          </cell>
        </row>
        <row r="123">
          <cell r="B123">
            <v>2016</v>
          </cell>
          <cell r="C123">
            <v>7</v>
          </cell>
          <cell r="E123">
            <v>2139633.2200000002</v>
          </cell>
          <cell r="F123">
            <v>12620.83</v>
          </cell>
          <cell r="G123">
            <v>1314077.45</v>
          </cell>
          <cell r="H123">
            <v>135865.62</v>
          </cell>
        </row>
        <row r="124">
          <cell r="B124">
            <v>2016</v>
          </cell>
          <cell r="C124">
            <v>8</v>
          </cell>
          <cell r="E124">
            <v>2261764.7000000002</v>
          </cell>
          <cell r="F124">
            <v>15704.04</v>
          </cell>
          <cell r="G124">
            <v>1271088.17</v>
          </cell>
          <cell r="H124">
            <v>239931.03</v>
          </cell>
        </row>
        <row r="125">
          <cell r="B125">
            <v>2016</v>
          </cell>
          <cell r="C125">
            <v>9</v>
          </cell>
          <cell r="E125">
            <v>2273892.84</v>
          </cell>
          <cell r="F125">
            <v>14563.76</v>
          </cell>
          <cell r="G125">
            <v>1347878.18</v>
          </cell>
          <cell r="H125">
            <v>91752.44</v>
          </cell>
        </row>
        <row r="126">
          <cell r="B126">
            <v>2016</v>
          </cell>
          <cell r="C126">
            <v>10</v>
          </cell>
          <cell r="E126">
            <v>2493435.5499999998</v>
          </cell>
          <cell r="F126">
            <v>15338.88</v>
          </cell>
          <cell r="G126">
            <v>1295860.19</v>
          </cell>
          <cell r="H126">
            <v>216946.13</v>
          </cell>
        </row>
        <row r="127">
          <cell r="B127">
            <v>2016</v>
          </cell>
          <cell r="C127">
            <v>11</v>
          </cell>
          <cell r="E127">
            <v>2505602.36</v>
          </cell>
          <cell r="F127">
            <v>15229.82</v>
          </cell>
          <cell r="G127">
            <v>1525892.77</v>
          </cell>
          <cell r="H127">
            <v>276630.03000000003</v>
          </cell>
        </row>
        <row r="128">
          <cell r="B128">
            <v>2016</v>
          </cell>
          <cell r="C128">
            <v>12</v>
          </cell>
          <cell r="E128">
            <v>2535725.04</v>
          </cell>
          <cell r="F128">
            <v>15915.44</v>
          </cell>
          <cell r="G128">
            <v>1386172.51</v>
          </cell>
          <cell r="H128">
            <v>300558.19</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C2:D11"/>
  <sheetViews>
    <sheetView showGridLines="0" view="pageBreakPreview" zoomScaleNormal="100" zoomScaleSheetLayoutView="100" workbookViewId="0">
      <selection activeCell="H11" sqref="H11"/>
    </sheetView>
  </sheetViews>
  <sheetFormatPr baseColWidth="10" defaultColWidth="11.42578125" defaultRowHeight="14.25" x14ac:dyDescent="0.2"/>
  <cols>
    <col min="1" max="1" width="3.5703125" style="23" customWidth="1"/>
    <col min="2" max="2" width="2.42578125" style="23" customWidth="1"/>
    <col min="3" max="3" width="4.28515625" style="23" customWidth="1"/>
    <col min="4" max="4" width="34.5703125" style="23" bestFit="1" customWidth="1"/>
    <col min="5" max="5" width="3.140625" style="23" customWidth="1"/>
    <col min="6" max="16384" width="11.42578125" style="23"/>
  </cols>
  <sheetData>
    <row r="2" spans="3:4" ht="10.5" customHeight="1" x14ac:dyDescent="0.2"/>
    <row r="3" spans="3:4" ht="15" x14ac:dyDescent="0.25">
      <c r="C3" s="79" t="s">
        <v>106</v>
      </c>
    </row>
    <row r="4" spans="3:4" ht="15" x14ac:dyDescent="0.2">
      <c r="C4" s="80" t="s">
        <v>107</v>
      </c>
      <c r="D4" s="80"/>
    </row>
    <row r="5" spans="3:4" ht="15" thickBot="1" x14ac:dyDescent="0.25"/>
    <row r="6" spans="3:4" s="81" customFormat="1" ht="15" customHeight="1" x14ac:dyDescent="0.2">
      <c r="C6" s="96" t="s">
        <v>108</v>
      </c>
      <c r="D6" s="97"/>
    </row>
    <row r="7" spans="3:4" s="81" customFormat="1" ht="12" x14ac:dyDescent="0.2">
      <c r="C7" s="98"/>
      <c r="D7" s="98"/>
    </row>
    <row r="8" spans="3:4" s="82" customFormat="1" ht="24.75" customHeight="1" thickBot="1" x14ac:dyDescent="0.3">
      <c r="C8" s="99"/>
      <c r="D8" s="99"/>
    </row>
    <row r="9" spans="3:4" ht="15" thickTop="1" x14ac:dyDescent="0.2">
      <c r="C9" s="83" t="s">
        <v>112</v>
      </c>
      <c r="D9" s="84" t="s">
        <v>109</v>
      </c>
    </row>
    <row r="10" spans="3:4" x14ac:dyDescent="0.2">
      <c r="C10" s="83" t="s">
        <v>113</v>
      </c>
      <c r="D10" s="84" t="s">
        <v>110</v>
      </c>
    </row>
    <row r="11" spans="3:4" ht="15" thickBot="1" x14ac:dyDescent="0.25">
      <c r="C11" s="85" t="s">
        <v>114</v>
      </c>
      <c r="D11" s="86" t="s">
        <v>111</v>
      </c>
    </row>
  </sheetData>
  <mergeCells count="1">
    <mergeCell ref="C6:D8"/>
  </mergeCells>
  <hyperlinks>
    <hyperlink ref="C9:D9" location="'1. FVCA'!A1" display="1. " xr:uid="{00000000-0004-0000-0000-000000000000}"/>
    <hyperlink ref="C10:D10" location="'2. FSO'!A1" display="2. " xr:uid="{00000000-0004-0000-0000-000001000000}"/>
    <hyperlink ref="C11:D11" location="'3. Linea 1'!A1" display="3. " xr:uid="{00000000-0004-0000-0000-000002000000}"/>
  </hyperlinks>
  <pageMargins left="0.7" right="0.7" top="0.75" bottom="0.75" header="0.3" footer="0.3"/>
  <pageSetup paperSize="9" scale="6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C36"/>
  <sheetViews>
    <sheetView showGridLines="0" zoomScaleNormal="100" workbookViewId="0">
      <pane xSplit="2" ySplit="3" topLeftCell="DT10" activePane="bottomRight" state="frozen"/>
      <selection pane="topRight" activeCell="C1" sqref="C1"/>
      <selection pane="bottomLeft" activeCell="A4" sqref="A4"/>
      <selection pane="bottomRight" activeCell="DW13" sqref="DW13"/>
    </sheetView>
  </sheetViews>
  <sheetFormatPr baseColWidth="10" defaultColWidth="11.42578125" defaultRowHeight="12.75" x14ac:dyDescent="0.2"/>
  <cols>
    <col min="1" max="1" width="2.5703125" style="3" customWidth="1"/>
    <col min="2" max="2" width="42.28515625" style="25" bestFit="1" customWidth="1"/>
    <col min="3" max="3" width="12.7109375" style="1" customWidth="1"/>
    <col min="4" max="60" width="12.7109375" style="2" customWidth="1"/>
    <col min="61" max="95" width="12.7109375" style="3" customWidth="1"/>
    <col min="96" max="102" width="11.42578125" style="3"/>
    <col min="103" max="103" width="13" style="3" customWidth="1"/>
    <col min="104" max="104" width="11.42578125" style="3"/>
    <col min="105" max="105" width="13.42578125" style="3" customWidth="1"/>
    <col min="106" max="106" width="11.42578125" style="3"/>
    <col min="107" max="107" width="12.7109375" style="3" customWidth="1"/>
    <col min="108" max="115" width="11.42578125" style="3"/>
    <col min="116" max="116" width="12.5703125" style="3" customWidth="1"/>
    <col min="117" max="117" width="11.42578125" style="3"/>
    <col min="118" max="118" width="12.42578125" style="3" customWidth="1"/>
    <col min="119" max="128" width="11.42578125" style="3"/>
    <col min="129" max="129" width="12.5703125" style="3" customWidth="1"/>
    <col min="130" max="130" width="11.42578125" style="3"/>
    <col min="131" max="131" width="12.42578125" style="3" customWidth="1"/>
    <col min="132" max="16384" width="11.42578125" style="3"/>
  </cols>
  <sheetData>
    <row r="1" spans="1:133" ht="15" x14ac:dyDescent="0.25">
      <c r="A1" s="103" t="s">
        <v>106</v>
      </c>
      <c r="B1" s="103"/>
    </row>
    <row r="2" spans="1:133" ht="30" customHeight="1" x14ac:dyDescent="0.2">
      <c r="A2" s="104" t="s">
        <v>118</v>
      </c>
      <c r="B2" s="104"/>
      <c r="C2" s="4"/>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row>
    <row r="3" spans="1:133" ht="15" customHeight="1" x14ac:dyDescent="0.2">
      <c r="A3" s="105" t="s">
        <v>119</v>
      </c>
      <c r="B3" s="105"/>
      <c r="C3" s="5"/>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row>
    <row r="4" spans="1:133" x14ac:dyDescent="0.2">
      <c r="B4" s="3"/>
      <c r="C4" s="5"/>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6"/>
      <c r="BC4" s="3"/>
      <c r="BD4" s="3"/>
      <c r="BE4" s="3"/>
      <c r="BF4" s="3"/>
      <c r="BG4" s="3"/>
      <c r="BH4" s="3"/>
    </row>
    <row r="5" spans="1:133" ht="15" x14ac:dyDescent="0.25">
      <c r="B5" s="7" t="s">
        <v>93</v>
      </c>
      <c r="C5" s="8"/>
      <c r="D5" s="9"/>
      <c r="E5" s="9"/>
      <c r="F5" s="9"/>
      <c r="G5" s="9"/>
      <c r="H5" s="9"/>
      <c r="I5" s="9"/>
      <c r="J5" s="9"/>
      <c r="K5" s="9"/>
      <c r="L5" s="9"/>
      <c r="M5" s="9"/>
      <c r="N5" s="9"/>
      <c r="O5" s="9"/>
      <c r="P5" s="9"/>
      <c r="Q5" s="9"/>
      <c r="R5" s="9"/>
      <c r="S5" s="9"/>
      <c r="T5" s="9"/>
      <c r="U5" s="9"/>
      <c r="V5" s="9"/>
      <c r="W5" s="9"/>
      <c r="X5" s="9"/>
      <c r="Y5" s="9"/>
      <c r="Z5" s="9"/>
      <c r="AA5" s="9"/>
      <c r="AB5" s="9"/>
      <c r="AC5" s="9"/>
      <c r="AD5" s="9"/>
      <c r="AE5" s="9"/>
      <c r="AF5" s="9"/>
      <c r="AG5" s="9"/>
      <c r="AH5" s="9"/>
      <c r="AI5" s="9"/>
      <c r="AJ5" s="9"/>
      <c r="AK5" s="9"/>
      <c r="AL5" s="9"/>
      <c r="AM5" s="9"/>
      <c r="AN5" s="9"/>
      <c r="AO5" s="9"/>
      <c r="AP5" s="9"/>
      <c r="AQ5" s="9"/>
      <c r="AR5" s="9"/>
      <c r="AS5" s="9"/>
      <c r="AT5" s="9"/>
      <c r="AU5" s="9"/>
      <c r="AV5" s="9"/>
      <c r="AW5" s="9"/>
      <c r="AX5" s="9"/>
      <c r="AY5" s="9"/>
      <c r="AZ5" s="9"/>
      <c r="BA5" s="9"/>
      <c r="BB5" s="10"/>
      <c r="BC5" s="9"/>
      <c r="BD5" s="9"/>
      <c r="BE5" s="9"/>
      <c r="BF5" s="9"/>
      <c r="BG5" s="9"/>
      <c r="BH5" s="9"/>
      <c r="BI5" s="9"/>
      <c r="BJ5" s="9"/>
      <c r="BK5" s="9"/>
      <c r="BL5" s="9"/>
      <c r="BM5" s="9"/>
      <c r="BN5" s="9"/>
      <c r="BO5" s="9"/>
      <c r="BP5" s="9"/>
      <c r="BQ5" s="9"/>
      <c r="BR5" s="9"/>
      <c r="BS5" s="9"/>
      <c r="BT5" s="9"/>
      <c r="BU5" s="9"/>
      <c r="BV5" s="9"/>
      <c r="BW5" s="9"/>
      <c r="BX5" s="9"/>
      <c r="BY5" s="9"/>
      <c r="BZ5" s="9"/>
      <c r="CA5" s="9"/>
      <c r="CB5" s="9"/>
      <c r="CC5" s="9"/>
      <c r="CD5" s="9"/>
      <c r="CE5" s="9"/>
      <c r="CF5" s="9"/>
      <c r="CG5" s="9"/>
      <c r="CH5" s="9"/>
      <c r="CI5" s="9"/>
      <c r="CJ5" s="9"/>
      <c r="CK5" s="9"/>
      <c r="CL5" s="9"/>
      <c r="CM5" s="9"/>
      <c r="CN5" s="9"/>
      <c r="CO5" s="9"/>
      <c r="CP5" s="9"/>
      <c r="CQ5" s="9"/>
    </row>
    <row r="6" spans="1:133" ht="15" x14ac:dyDescent="0.25">
      <c r="B6" s="106" t="s">
        <v>92</v>
      </c>
      <c r="C6" s="106" t="s">
        <v>21</v>
      </c>
      <c r="D6" s="100">
        <v>2013</v>
      </c>
      <c r="E6" s="100"/>
      <c r="F6" s="100"/>
      <c r="G6" s="100"/>
      <c r="H6" s="100"/>
      <c r="I6" s="100"/>
      <c r="J6" s="100"/>
      <c r="K6" s="100"/>
      <c r="L6" s="100"/>
      <c r="M6" s="100"/>
      <c r="N6" s="100"/>
      <c r="O6" s="100"/>
      <c r="P6" s="101" t="s">
        <v>6</v>
      </c>
      <c r="Q6" s="100">
        <v>2014</v>
      </c>
      <c r="R6" s="100"/>
      <c r="S6" s="100"/>
      <c r="T6" s="100"/>
      <c r="U6" s="100"/>
      <c r="V6" s="100"/>
      <c r="W6" s="100"/>
      <c r="X6" s="100"/>
      <c r="Y6" s="100"/>
      <c r="Z6" s="100"/>
      <c r="AA6" s="100"/>
      <c r="AB6" s="100"/>
      <c r="AC6" s="101" t="s">
        <v>7</v>
      </c>
      <c r="AD6" s="100">
        <v>2015</v>
      </c>
      <c r="AE6" s="100"/>
      <c r="AF6" s="100"/>
      <c r="AG6" s="100"/>
      <c r="AH6" s="100"/>
      <c r="AI6" s="100"/>
      <c r="AJ6" s="100"/>
      <c r="AK6" s="100"/>
      <c r="AL6" s="100"/>
      <c r="AM6" s="100"/>
      <c r="AN6" s="100"/>
      <c r="AO6" s="100"/>
      <c r="AP6" s="101" t="s">
        <v>15</v>
      </c>
      <c r="AQ6" s="100">
        <v>2016</v>
      </c>
      <c r="AR6" s="100"/>
      <c r="AS6" s="100"/>
      <c r="AT6" s="100"/>
      <c r="AU6" s="100"/>
      <c r="AV6" s="100"/>
      <c r="AW6" s="100"/>
      <c r="AX6" s="100"/>
      <c r="AY6" s="100"/>
      <c r="AZ6" s="100"/>
      <c r="BA6" s="100"/>
      <c r="BB6" s="100"/>
      <c r="BC6" s="101" t="s">
        <v>9</v>
      </c>
      <c r="BD6" s="100">
        <v>2017</v>
      </c>
      <c r="BE6" s="100"/>
      <c r="BF6" s="100"/>
      <c r="BG6" s="100"/>
      <c r="BH6" s="100"/>
      <c r="BI6" s="100"/>
      <c r="BJ6" s="100"/>
      <c r="BK6" s="100"/>
      <c r="BL6" s="100"/>
      <c r="BM6" s="100"/>
      <c r="BN6" s="100"/>
      <c r="BO6" s="100"/>
      <c r="BP6" s="101" t="s">
        <v>116</v>
      </c>
      <c r="BQ6" s="100">
        <v>2018</v>
      </c>
      <c r="BR6" s="100"/>
      <c r="BS6" s="100"/>
      <c r="BT6" s="100"/>
      <c r="BU6" s="100"/>
      <c r="BV6" s="100"/>
      <c r="BW6" s="100"/>
      <c r="BX6" s="100"/>
      <c r="BY6" s="100"/>
      <c r="BZ6" s="100"/>
      <c r="CA6" s="100"/>
      <c r="CB6" s="100"/>
      <c r="CC6" s="101" t="s">
        <v>120</v>
      </c>
      <c r="CD6" s="100">
        <v>2019</v>
      </c>
      <c r="CE6" s="100"/>
      <c r="CF6" s="100"/>
      <c r="CG6" s="100"/>
      <c r="CH6" s="100"/>
      <c r="CI6" s="100"/>
      <c r="CJ6" s="100"/>
      <c r="CK6" s="100"/>
      <c r="CL6" s="100"/>
      <c r="CM6" s="100"/>
      <c r="CN6" s="100"/>
      <c r="CO6" s="100"/>
      <c r="CP6" s="101" t="s">
        <v>143</v>
      </c>
      <c r="CQ6" s="100">
        <v>2020</v>
      </c>
      <c r="CR6" s="100"/>
      <c r="CS6" s="100"/>
      <c r="CT6" s="100"/>
      <c r="CU6" s="100"/>
      <c r="CV6" s="100"/>
      <c r="CW6" s="100"/>
      <c r="CX6" s="100"/>
      <c r="CY6" s="100"/>
      <c r="CZ6" s="100"/>
      <c r="DA6" s="100"/>
      <c r="DB6" s="100"/>
      <c r="DC6" s="101" t="s">
        <v>147</v>
      </c>
      <c r="DD6" s="100">
        <v>2021</v>
      </c>
      <c r="DE6" s="100"/>
      <c r="DF6" s="100"/>
      <c r="DG6" s="100"/>
      <c r="DH6" s="100"/>
      <c r="DI6" s="100"/>
      <c r="DJ6" s="100"/>
      <c r="DK6" s="100"/>
      <c r="DL6" s="100"/>
      <c r="DM6" s="100"/>
      <c r="DN6" s="100"/>
      <c r="DO6" s="100"/>
      <c r="DP6" s="101" t="s">
        <v>150</v>
      </c>
      <c r="DQ6" s="100">
        <v>2022</v>
      </c>
      <c r="DR6" s="100"/>
      <c r="DS6" s="100"/>
      <c r="DT6" s="100"/>
      <c r="DU6" s="100"/>
      <c r="DV6" s="100"/>
      <c r="DW6" s="100"/>
      <c r="DX6" s="100"/>
      <c r="DY6" s="100"/>
      <c r="DZ6" s="100"/>
      <c r="EA6" s="100"/>
      <c r="EB6" s="100"/>
      <c r="EC6" s="101" t="s">
        <v>151</v>
      </c>
    </row>
    <row r="7" spans="1:133" ht="18.75" customHeight="1" x14ac:dyDescent="0.2">
      <c r="B7" s="107"/>
      <c r="C7" s="107"/>
      <c r="D7" s="11" t="s">
        <v>121</v>
      </c>
      <c r="E7" s="11" t="s">
        <v>122</v>
      </c>
      <c r="F7" s="11" t="s">
        <v>123</v>
      </c>
      <c r="G7" s="11" t="s">
        <v>124</v>
      </c>
      <c r="H7" s="11" t="s">
        <v>125</v>
      </c>
      <c r="I7" s="11" t="s">
        <v>126</v>
      </c>
      <c r="J7" s="11" t="s">
        <v>127</v>
      </c>
      <c r="K7" s="11" t="s">
        <v>128</v>
      </c>
      <c r="L7" s="11" t="s">
        <v>129</v>
      </c>
      <c r="M7" s="11" t="s">
        <v>130</v>
      </c>
      <c r="N7" s="11" t="s">
        <v>131</v>
      </c>
      <c r="O7" s="11" t="s">
        <v>132</v>
      </c>
      <c r="P7" s="102"/>
      <c r="Q7" s="11" t="s">
        <v>121</v>
      </c>
      <c r="R7" s="11" t="s">
        <v>122</v>
      </c>
      <c r="S7" s="11" t="s">
        <v>123</v>
      </c>
      <c r="T7" s="11" t="s">
        <v>124</v>
      </c>
      <c r="U7" s="11" t="s">
        <v>125</v>
      </c>
      <c r="V7" s="11" t="s">
        <v>126</v>
      </c>
      <c r="W7" s="11" t="s">
        <v>127</v>
      </c>
      <c r="X7" s="11" t="s">
        <v>128</v>
      </c>
      <c r="Y7" s="11" t="s">
        <v>129</v>
      </c>
      <c r="Z7" s="11" t="s">
        <v>130</v>
      </c>
      <c r="AA7" s="11" t="s">
        <v>131</v>
      </c>
      <c r="AB7" s="11" t="s">
        <v>132</v>
      </c>
      <c r="AC7" s="102"/>
      <c r="AD7" s="11" t="s">
        <v>121</v>
      </c>
      <c r="AE7" s="11" t="s">
        <v>122</v>
      </c>
      <c r="AF7" s="11" t="s">
        <v>123</v>
      </c>
      <c r="AG7" s="11" t="s">
        <v>124</v>
      </c>
      <c r="AH7" s="11" t="s">
        <v>125</v>
      </c>
      <c r="AI7" s="11" t="s">
        <v>126</v>
      </c>
      <c r="AJ7" s="11" t="s">
        <v>127</v>
      </c>
      <c r="AK7" s="11" t="s">
        <v>128</v>
      </c>
      <c r="AL7" s="11" t="s">
        <v>129</v>
      </c>
      <c r="AM7" s="11" t="s">
        <v>130</v>
      </c>
      <c r="AN7" s="11" t="s">
        <v>131</v>
      </c>
      <c r="AO7" s="11" t="s">
        <v>132</v>
      </c>
      <c r="AP7" s="102"/>
      <c r="AQ7" s="11" t="s">
        <v>121</v>
      </c>
      <c r="AR7" s="11" t="s">
        <v>122</v>
      </c>
      <c r="AS7" s="11" t="s">
        <v>123</v>
      </c>
      <c r="AT7" s="11" t="s">
        <v>124</v>
      </c>
      <c r="AU7" s="11" t="s">
        <v>125</v>
      </c>
      <c r="AV7" s="11" t="s">
        <v>126</v>
      </c>
      <c r="AW7" s="11" t="s">
        <v>127</v>
      </c>
      <c r="AX7" s="11" t="s">
        <v>128</v>
      </c>
      <c r="AY7" s="11" t="s">
        <v>129</v>
      </c>
      <c r="AZ7" s="11" t="s">
        <v>130</v>
      </c>
      <c r="BA7" s="11" t="s">
        <v>131</v>
      </c>
      <c r="BB7" s="11" t="s">
        <v>132</v>
      </c>
      <c r="BC7" s="102"/>
      <c r="BD7" s="11" t="s">
        <v>121</v>
      </c>
      <c r="BE7" s="11" t="s">
        <v>122</v>
      </c>
      <c r="BF7" s="11" t="s">
        <v>123</v>
      </c>
      <c r="BG7" s="11" t="s">
        <v>124</v>
      </c>
      <c r="BH7" s="11" t="s">
        <v>125</v>
      </c>
      <c r="BI7" s="11" t="s">
        <v>126</v>
      </c>
      <c r="BJ7" s="11" t="s">
        <v>127</v>
      </c>
      <c r="BK7" s="11" t="s">
        <v>128</v>
      </c>
      <c r="BL7" s="11" t="s">
        <v>129</v>
      </c>
      <c r="BM7" s="11" t="s">
        <v>130</v>
      </c>
      <c r="BN7" s="11" t="s">
        <v>131</v>
      </c>
      <c r="BO7" s="11" t="s">
        <v>132</v>
      </c>
      <c r="BP7" s="102"/>
      <c r="BQ7" s="11" t="s">
        <v>121</v>
      </c>
      <c r="BR7" s="11" t="s">
        <v>122</v>
      </c>
      <c r="BS7" s="11" t="s">
        <v>123</v>
      </c>
      <c r="BT7" s="11" t="s">
        <v>124</v>
      </c>
      <c r="BU7" s="11" t="s">
        <v>125</v>
      </c>
      <c r="BV7" s="11" t="s">
        <v>126</v>
      </c>
      <c r="BW7" s="11" t="s">
        <v>127</v>
      </c>
      <c r="BX7" s="11" t="s">
        <v>128</v>
      </c>
      <c r="BY7" s="11" t="s">
        <v>129</v>
      </c>
      <c r="BZ7" s="11" t="s">
        <v>130</v>
      </c>
      <c r="CA7" s="11" t="s">
        <v>131</v>
      </c>
      <c r="CB7" s="11" t="s">
        <v>132</v>
      </c>
      <c r="CC7" s="102"/>
      <c r="CD7" s="11" t="s">
        <v>121</v>
      </c>
      <c r="CE7" s="11" t="s">
        <v>122</v>
      </c>
      <c r="CF7" s="11" t="s">
        <v>123</v>
      </c>
      <c r="CG7" s="11" t="s">
        <v>124</v>
      </c>
      <c r="CH7" s="11" t="s">
        <v>125</v>
      </c>
      <c r="CI7" s="11" t="s">
        <v>126</v>
      </c>
      <c r="CJ7" s="11" t="s">
        <v>127</v>
      </c>
      <c r="CK7" s="11" t="s">
        <v>128</v>
      </c>
      <c r="CL7" s="11" t="s">
        <v>129</v>
      </c>
      <c r="CM7" s="11" t="s">
        <v>130</v>
      </c>
      <c r="CN7" s="11" t="s">
        <v>131</v>
      </c>
      <c r="CO7" s="11" t="s">
        <v>132</v>
      </c>
      <c r="CP7" s="102"/>
      <c r="CQ7" s="88" t="s">
        <v>121</v>
      </c>
      <c r="CR7" s="88" t="s">
        <v>122</v>
      </c>
      <c r="CS7" s="88" t="s">
        <v>123</v>
      </c>
      <c r="CT7" s="88" t="s">
        <v>124</v>
      </c>
      <c r="CU7" s="88" t="s">
        <v>125</v>
      </c>
      <c r="CV7" s="88" t="s">
        <v>126</v>
      </c>
      <c r="CW7" s="88" t="s">
        <v>127</v>
      </c>
      <c r="CX7" s="88" t="s">
        <v>128</v>
      </c>
      <c r="CY7" s="88" t="s">
        <v>129</v>
      </c>
      <c r="CZ7" s="88" t="s">
        <v>130</v>
      </c>
      <c r="DA7" s="88" t="s">
        <v>131</v>
      </c>
      <c r="DB7" s="88" t="s">
        <v>132</v>
      </c>
      <c r="DC7" s="102"/>
      <c r="DD7" s="90" t="s">
        <v>121</v>
      </c>
      <c r="DE7" s="90" t="s">
        <v>122</v>
      </c>
      <c r="DF7" s="90" t="s">
        <v>123</v>
      </c>
      <c r="DG7" s="90" t="s">
        <v>124</v>
      </c>
      <c r="DH7" s="90" t="s">
        <v>125</v>
      </c>
      <c r="DI7" s="90" t="s">
        <v>126</v>
      </c>
      <c r="DJ7" s="90" t="s">
        <v>127</v>
      </c>
      <c r="DK7" s="90" t="s">
        <v>128</v>
      </c>
      <c r="DL7" s="90" t="s">
        <v>129</v>
      </c>
      <c r="DM7" s="90" t="s">
        <v>130</v>
      </c>
      <c r="DN7" s="90" t="s">
        <v>131</v>
      </c>
      <c r="DO7" s="90" t="s">
        <v>132</v>
      </c>
      <c r="DP7" s="102"/>
      <c r="DQ7" s="94" t="s">
        <v>121</v>
      </c>
      <c r="DR7" s="94" t="s">
        <v>122</v>
      </c>
      <c r="DS7" s="94" t="s">
        <v>123</v>
      </c>
      <c r="DT7" s="94" t="s">
        <v>124</v>
      </c>
      <c r="DU7" s="94" t="s">
        <v>125</v>
      </c>
      <c r="DV7" s="94" t="s">
        <v>126</v>
      </c>
      <c r="DW7" s="94" t="s">
        <v>127</v>
      </c>
      <c r="DX7" s="94" t="s">
        <v>128</v>
      </c>
      <c r="DY7" s="94" t="s">
        <v>129</v>
      </c>
      <c r="DZ7" s="94" t="s">
        <v>130</v>
      </c>
      <c r="EA7" s="94" t="s">
        <v>131</v>
      </c>
      <c r="EB7" s="94" t="s">
        <v>132</v>
      </c>
      <c r="EC7" s="102"/>
    </row>
    <row r="8" spans="1:133" ht="15" customHeight="1" x14ac:dyDescent="0.2">
      <c r="B8" s="12" t="s">
        <v>0</v>
      </c>
      <c r="C8" s="13" t="s">
        <v>10</v>
      </c>
      <c r="D8" s="14">
        <v>143199.32999999999</v>
      </c>
      <c r="E8" s="14">
        <v>132949.03</v>
      </c>
      <c r="F8" s="14">
        <v>153200.09</v>
      </c>
      <c r="G8" s="14">
        <v>151001.63</v>
      </c>
      <c r="H8" s="14">
        <v>158120.44</v>
      </c>
      <c r="I8" s="14">
        <v>152320.28</v>
      </c>
      <c r="J8" s="14">
        <v>164099.66</v>
      </c>
      <c r="K8" s="14">
        <v>148552.59</v>
      </c>
      <c r="L8" s="14">
        <v>161687.29</v>
      </c>
      <c r="M8" s="14">
        <v>167266.03</v>
      </c>
      <c r="N8" s="14">
        <v>129866.86</v>
      </c>
      <c r="O8" s="14">
        <v>145207.95000000001</v>
      </c>
      <c r="P8" s="14">
        <f>+SUM(D8:O8)</f>
        <v>1807471.1800000002</v>
      </c>
      <c r="Q8" s="14">
        <v>153122.18</v>
      </c>
      <c r="R8" s="14">
        <v>130060.02</v>
      </c>
      <c r="S8" s="14">
        <v>152905.46</v>
      </c>
      <c r="T8" s="14">
        <v>151630.75</v>
      </c>
      <c r="U8" s="14">
        <v>162206.43</v>
      </c>
      <c r="V8" s="14">
        <v>158861.38</v>
      </c>
      <c r="W8" s="14">
        <v>166454.65</v>
      </c>
      <c r="X8" s="14">
        <v>174290.05</v>
      </c>
      <c r="Y8" s="14">
        <v>151901.75</v>
      </c>
      <c r="Z8" s="14">
        <v>176075.44</v>
      </c>
      <c r="AA8" s="14">
        <v>169045.13</v>
      </c>
      <c r="AB8" s="14">
        <v>162724.29999999999</v>
      </c>
      <c r="AC8" s="14">
        <f>+SUM(Q8:AB8)</f>
        <v>1909277.5400000003</v>
      </c>
      <c r="AD8" s="14">
        <v>182691.7</v>
      </c>
      <c r="AE8" s="14">
        <v>164944.5</v>
      </c>
      <c r="AF8" s="14">
        <v>187000.43</v>
      </c>
      <c r="AG8" s="14">
        <v>180876.58</v>
      </c>
      <c r="AH8" s="14">
        <v>194205.84</v>
      </c>
      <c r="AI8" s="14">
        <v>191157.98</v>
      </c>
      <c r="AJ8" s="14">
        <v>192921.68</v>
      </c>
      <c r="AK8" s="14">
        <v>198481.45</v>
      </c>
      <c r="AL8" s="14">
        <v>198411.66</v>
      </c>
      <c r="AM8" s="14">
        <v>209951.34</v>
      </c>
      <c r="AN8" s="14">
        <v>197961.24</v>
      </c>
      <c r="AO8" s="14">
        <v>215362.45</v>
      </c>
      <c r="AP8" s="14">
        <f>+SUM(AD8:AO8)</f>
        <v>2313966.85</v>
      </c>
      <c r="AQ8" s="14">
        <v>196786.85</v>
      </c>
      <c r="AR8" s="14">
        <v>171642.65</v>
      </c>
      <c r="AS8" s="14">
        <v>192584.26</v>
      </c>
      <c r="AT8" s="14">
        <v>205654.35</v>
      </c>
      <c r="AU8" s="14">
        <v>216655.11</v>
      </c>
      <c r="AV8" s="14">
        <v>205000.9</v>
      </c>
      <c r="AW8" s="14">
        <v>222130.84</v>
      </c>
      <c r="AX8" s="14">
        <v>222378.92</v>
      </c>
      <c r="AY8" s="14">
        <v>228207.45</v>
      </c>
      <c r="AZ8" s="14">
        <v>243697.49</v>
      </c>
      <c r="BA8" s="14">
        <v>239435.07</v>
      </c>
      <c r="BB8" s="14">
        <v>262054.01</v>
      </c>
      <c r="BC8" s="14">
        <f>+SUM(AQ8:BB8)</f>
        <v>2606227.8999999994</v>
      </c>
      <c r="BD8" s="14">
        <v>217397.67</v>
      </c>
      <c r="BE8" s="14">
        <v>145299.48000000001</v>
      </c>
      <c r="BF8" s="14">
        <v>112518.22</v>
      </c>
      <c r="BG8" s="14">
        <v>213917.87</v>
      </c>
      <c r="BH8" s="14">
        <v>235768.08</v>
      </c>
      <c r="BI8" s="14">
        <v>228171.22</v>
      </c>
      <c r="BJ8" s="14">
        <v>230414.63</v>
      </c>
      <c r="BK8" s="14">
        <v>215159.08</v>
      </c>
      <c r="BL8" s="14">
        <v>204371.54</v>
      </c>
      <c r="BM8" s="14">
        <v>226067.25</v>
      </c>
      <c r="BN8" s="14">
        <v>223467.72</v>
      </c>
      <c r="BO8" s="14">
        <v>234647.03</v>
      </c>
      <c r="BP8" s="14">
        <f>+SUM(BD8:BO8)</f>
        <v>2487199.79</v>
      </c>
      <c r="BQ8" s="14">
        <v>225503.11</v>
      </c>
      <c r="BR8" s="14">
        <v>198626.95</v>
      </c>
      <c r="BS8" s="14">
        <v>212156.95</v>
      </c>
      <c r="BT8" s="14">
        <v>223110.01</v>
      </c>
      <c r="BU8" s="14">
        <v>229347.55</v>
      </c>
      <c r="BV8" s="14">
        <v>210382.67</v>
      </c>
      <c r="BW8" s="14">
        <v>194301.59</v>
      </c>
      <c r="BX8" s="14">
        <v>220656.83</v>
      </c>
      <c r="BY8" s="14">
        <v>210325.5</v>
      </c>
      <c r="BZ8" s="14">
        <v>238558.61</v>
      </c>
      <c r="CA8" s="14">
        <v>221475.76</v>
      </c>
      <c r="CB8" s="14">
        <v>201477.84</v>
      </c>
      <c r="CC8" s="14">
        <f>+SUM(BQ8:CB8)</f>
        <v>2585923.37</v>
      </c>
      <c r="CD8" s="14">
        <v>206984.36</v>
      </c>
      <c r="CE8" s="14">
        <v>175549.23</v>
      </c>
      <c r="CF8" s="14">
        <v>184869.58</v>
      </c>
      <c r="CG8" s="14">
        <v>207708.7</v>
      </c>
      <c r="CH8" s="14">
        <v>216678.79</v>
      </c>
      <c r="CI8" s="14">
        <v>208531.97</v>
      </c>
      <c r="CJ8" s="14">
        <v>210558.46</v>
      </c>
      <c r="CK8" s="14">
        <v>206210.19</v>
      </c>
      <c r="CL8" s="14">
        <v>213771.41</v>
      </c>
      <c r="CM8" s="14">
        <v>225318.43</v>
      </c>
      <c r="CN8" s="14">
        <v>212981.85</v>
      </c>
      <c r="CO8" s="14">
        <v>224840.35</v>
      </c>
      <c r="CP8" s="14">
        <f>+SUM(CD8:CO8)</f>
        <v>2494003.3199999998</v>
      </c>
      <c r="CQ8" s="14">
        <v>201097.56</v>
      </c>
      <c r="CR8" s="14">
        <v>182133.72</v>
      </c>
      <c r="CS8" s="14">
        <v>167117.17000000001</v>
      </c>
      <c r="CT8" s="14">
        <v>147841.57</v>
      </c>
      <c r="CU8" s="14">
        <v>123081.92</v>
      </c>
      <c r="CV8" s="14">
        <v>189281.15</v>
      </c>
      <c r="CW8" s="14">
        <v>210512.9</v>
      </c>
      <c r="CX8" s="14">
        <v>215035.62</v>
      </c>
      <c r="CY8" s="14">
        <v>203485.97</v>
      </c>
      <c r="CZ8" s="14">
        <v>236977.34</v>
      </c>
      <c r="DA8" s="14">
        <v>250884.58</v>
      </c>
      <c r="DB8" s="14">
        <v>255377.97</v>
      </c>
      <c r="DC8" s="14">
        <f>+SUM(CQ8:DB8)</f>
        <v>2382827.4700000002</v>
      </c>
      <c r="DD8" s="14">
        <v>223116.19</v>
      </c>
      <c r="DE8" s="14">
        <v>204043.33</v>
      </c>
      <c r="DF8" s="14">
        <v>248772.03</v>
      </c>
      <c r="DG8" s="14">
        <v>183010.32</v>
      </c>
      <c r="DH8" s="14">
        <v>237930.28</v>
      </c>
      <c r="DI8" s="14">
        <v>236842.36</v>
      </c>
      <c r="DJ8" s="14">
        <v>223442.42</v>
      </c>
      <c r="DK8" s="14">
        <v>246503.25</v>
      </c>
      <c r="DL8" s="14">
        <v>225435.67</v>
      </c>
      <c r="DM8" s="14">
        <v>254048.17</v>
      </c>
      <c r="DN8" s="14">
        <v>243792.46</v>
      </c>
      <c r="DO8" s="14">
        <v>259524.55</v>
      </c>
      <c r="DP8" s="14">
        <f>+SUM(DD8:DO8)</f>
        <v>2786461.03</v>
      </c>
      <c r="DQ8" s="14">
        <v>223651.66</v>
      </c>
      <c r="DR8" s="14">
        <v>198504.72</v>
      </c>
      <c r="DS8" s="14">
        <v>216022.18439999994</v>
      </c>
      <c r="DT8" s="14">
        <v>193144.30809999999</v>
      </c>
      <c r="DU8" s="14">
        <v>242409.26</v>
      </c>
      <c r="DV8" s="14">
        <v>249380.26</v>
      </c>
      <c r="DW8" s="14"/>
      <c r="DX8" s="14"/>
      <c r="DY8" s="14"/>
      <c r="DZ8" s="14"/>
      <c r="EA8" s="14"/>
      <c r="EB8" s="14"/>
      <c r="EC8" s="14">
        <f>+SUM(DQ8:EB8)</f>
        <v>1323112.3924999998</v>
      </c>
    </row>
    <row r="9" spans="1:133" ht="14.25" x14ac:dyDescent="0.2">
      <c r="B9" s="12" t="s">
        <v>1</v>
      </c>
      <c r="C9" s="13" t="s">
        <v>11</v>
      </c>
      <c r="D9" s="14">
        <v>21369660.600000001</v>
      </c>
      <c r="E9" s="14">
        <v>21167327.739999998</v>
      </c>
      <c r="F9" s="14">
        <v>23965056.969999999</v>
      </c>
      <c r="G9" s="14">
        <v>25215077.02</v>
      </c>
      <c r="H9" s="14">
        <v>25288766.100000001</v>
      </c>
      <c r="I9" s="14">
        <v>25066998.199999999</v>
      </c>
      <c r="J9" s="14">
        <v>25573815.16</v>
      </c>
      <c r="K9" s="14">
        <v>24171557.940000001</v>
      </c>
      <c r="L9" s="14">
        <v>23756833.030000001</v>
      </c>
      <c r="M9" s="14">
        <v>24959196.739999998</v>
      </c>
      <c r="N9" s="14">
        <v>23187767.510000002</v>
      </c>
      <c r="O9" s="14">
        <v>23303038.129999999</v>
      </c>
      <c r="P9" s="14">
        <f t="shared" ref="P9:P14" si="0">+SUM(D9:O9)</f>
        <v>287025095.13999999</v>
      </c>
      <c r="Q9" s="14">
        <v>24333131.289999999</v>
      </c>
      <c r="R9" s="14">
        <v>20585909.449999999</v>
      </c>
      <c r="S9" s="14">
        <v>21131921.530000001</v>
      </c>
      <c r="T9" s="14">
        <v>24280854.82</v>
      </c>
      <c r="U9" s="14">
        <v>25268325.149999999</v>
      </c>
      <c r="V9" s="14">
        <v>24847646.16</v>
      </c>
      <c r="W9" s="14">
        <v>25337304.739999998</v>
      </c>
      <c r="X9" s="14">
        <v>25515605.52</v>
      </c>
      <c r="Y9" s="14">
        <v>26211310.32</v>
      </c>
      <c r="Z9" s="14">
        <v>27241987</v>
      </c>
      <c r="AA9" s="14">
        <v>25859914.170000002</v>
      </c>
      <c r="AB9" s="14">
        <v>27182445.129999999</v>
      </c>
      <c r="AC9" s="14">
        <f t="shared" ref="AC9:AC14" si="1">+SUM(Q9:AB9)</f>
        <v>297796355.28000003</v>
      </c>
      <c r="AD9" s="14">
        <v>27585881.710000001</v>
      </c>
      <c r="AE9" s="14">
        <v>23905411.579999998</v>
      </c>
      <c r="AF9" s="14">
        <v>28990815.02</v>
      </c>
      <c r="AG9" s="14">
        <v>26972887.870000001</v>
      </c>
      <c r="AH9" s="14">
        <v>30928088.379999999</v>
      </c>
      <c r="AI9" s="14">
        <v>29845764.379999999</v>
      </c>
      <c r="AJ9" s="14">
        <v>28572480.510000002</v>
      </c>
      <c r="AK9" s="14">
        <v>30120833.48</v>
      </c>
      <c r="AL9" s="14">
        <v>31562854.530000001</v>
      </c>
      <c r="AM9" s="14">
        <v>33640084.270000003</v>
      </c>
      <c r="AN9" s="14">
        <v>32499105.010000002</v>
      </c>
      <c r="AO9" s="14">
        <v>32172584.800000001</v>
      </c>
      <c r="AP9" s="14">
        <f t="shared" ref="AP9:AP14" si="2">+SUM(AD9:AO9)</f>
        <v>356796791.53999996</v>
      </c>
      <c r="AQ9" s="14">
        <v>29789872.620000001</v>
      </c>
      <c r="AR9" s="14">
        <v>23137909.48</v>
      </c>
      <c r="AS9" s="14">
        <v>31038686.43</v>
      </c>
      <c r="AT9" s="14">
        <v>28134763.609999999</v>
      </c>
      <c r="AU9" s="14">
        <v>30407922.98</v>
      </c>
      <c r="AV9" s="14">
        <v>29030728.77</v>
      </c>
      <c r="AW9" s="14">
        <v>32083734.530000001</v>
      </c>
      <c r="AX9" s="14">
        <v>33495569.710000001</v>
      </c>
      <c r="AY9" s="14">
        <v>33409777.969999999</v>
      </c>
      <c r="AZ9" s="14">
        <v>35940386.07</v>
      </c>
      <c r="BA9" s="14">
        <v>35289356.740000002</v>
      </c>
      <c r="BB9" s="14">
        <v>36779554.770000003</v>
      </c>
      <c r="BC9" s="14">
        <f t="shared" ref="BC9:BC14" si="3">+SUM(AQ9:BB9)</f>
        <v>378538263.68000001</v>
      </c>
      <c r="BD9" s="14">
        <v>29848957</v>
      </c>
      <c r="BE9" s="14">
        <v>20988781.120000001</v>
      </c>
      <c r="BF9" s="14">
        <v>12942626.74</v>
      </c>
      <c r="BG9" s="14">
        <v>32386566.510000002</v>
      </c>
      <c r="BH9" s="14">
        <v>34392915.549999997</v>
      </c>
      <c r="BI9" s="14">
        <v>33188444.149999999</v>
      </c>
      <c r="BJ9" s="14">
        <v>32823917.109999999</v>
      </c>
      <c r="BK9" s="14">
        <v>31602270.859999999</v>
      </c>
      <c r="BL9" s="14">
        <v>28982284.420000002</v>
      </c>
      <c r="BM9" s="14">
        <v>30911541.600000001</v>
      </c>
      <c r="BN9" s="14">
        <v>31057231.170000002</v>
      </c>
      <c r="BO9" s="14">
        <v>32123716.530000001</v>
      </c>
      <c r="BP9" s="14">
        <f t="shared" ref="BP9:BP14" si="4">+SUM(BD9:BO9)</f>
        <v>351249252.76000011</v>
      </c>
      <c r="BQ9" s="14">
        <v>32532149.84</v>
      </c>
      <c r="BR9" s="14">
        <v>27167417.170000002</v>
      </c>
      <c r="BS9" s="14">
        <v>31100813.34</v>
      </c>
      <c r="BT9" s="14">
        <v>30640454.379999999</v>
      </c>
      <c r="BU9" s="14">
        <v>31331853.690000001</v>
      </c>
      <c r="BV9" s="14">
        <v>29568144.43</v>
      </c>
      <c r="BW9" s="14">
        <v>29513170.190000001</v>
      </c>
      <c r="BX9" s="14">
        <v>29776246.609999999</v>
      </c>
      <c r="BY9" s="14">
        <v>28932229.670000002</v>
      </c>
      <c r="BZ9" s="14">
        <v>32299879.52</v>
      </c>
      <c r="CA9" s="14">
        <v>30930254.98</v>
      </c>
      <c r="CB9" s="14">
        <v>26835003.489999998</v>
      </c>
      <c r="CC9" s="14">
        <f t="shared" ref="CC9:CC14" si="5">+SUM(BQ9:CB9)</f>
        <v>360627617.31000006</v>
      </c>
      <c r="CD9" s="14">
        <v>27960406.260000002</v>
      </c>
      <c r="CE9" s="14">
        <v>21938127.030000001</v>
      </c>
      <c r="CF9" s="14">
        <v>22665657.050000001</v>
      </c>
      <c r="CG9" s="14">
        <v>29902857.210000001</v>
      </c>
      <c r="CH9" s="14">
        <v>28856587.98</v>
      </c>
      <c r="CI9" s="14">
        <v>29656118.559999999</v>
      </c>
      <c r="CJ9" s="14">
        <v>27865774.039999999</v>
      </c>
      <c r="CK9" s="14">
        <v>27735594.510000002</v>
      </c>
      <c r="CL9" s="14">
        <v>27396694.100000001</v>
      </c>
      <c r="CM9" s="14">
        <v>30298276.32</v>
      </c>
      <c r="CN9" s="14">
        <v>29621543.620000001</v>
      </c>
      <c r="CO9" s="14">
        <v>31516255.079999998</v>
      </c>
      <c r="CP9" s="14">
        <f t="shared" ref="CP9:CP14" si="6">+SUM(CD9:CO9)</f>
        <v>335413891.75999999</v>
      </c>
      <c r="CQ9" s="14">
        <v>29007046.210000001</v>
      </c>
      <c r="CR9" s="14">
        <v>26194594.550000001</v>
      </c>
      <c r="CS9" s="14">
        <v>23042911.260000002</v>
      </c>
      <c r="CT9" s="14">
        <v>22756360.82</v>
      </c>
      <c r="CU9" s="14">
        <v>17947258.02</v>
      </c>
      <c r="CV9" s="14">
        <v>25427145.149999999</v>
      </c>
      <c r="CW9" s="14">
        <v>31554311.199999999</v>
      </c>
      <c r="CX9" s="14">
        <v>30363810.18</v>
      </c>
      <c r="CY9" s="14">
        <v>26967689.109999999</v>
      </c>
      <c r="CZ9" s="14">
        <v>33398434.609999999</v>
      </c>
      <c r="DA9" s="14">
        <v>35647470.899999999</v>
      </c>
      <c r="DB9" s="14">
        <v>35314239.219999999</v>
      </c>
      <c r="DC9" s="14">
        <f t="shared" ref="DC9:DC14" si="7">+SUM(CQ9:DB9)</f>
        <v>337621271.23000002</v>
      </c>
      <c r="DD9" s="14">
        <v>31790920.739999998</v>
      </c>
      <c r="DE9" s="14">
        <v>28665920.350000001</v>
      </c>
      <c r="DF9" s="14">
        <v>33232641.52</v>
      </c>
      <c r="DG9" s="14">
        <v>25788202.449999999</v>
      </c>
      <c r="DH9" s="14">
        <v>35558581.960000001</v>
      </c>
      <c r="DI9" s="14">
        <v>33599734.350000001</v>
      </c>
      <c r="DJ9" s="14">
        <v>35145072.609999999</v>
      </c>
      <c r="DK9" s="14">
        <v>36140433.07</v>
      </c>
      <c r="DL9" s="14">
        <v>34630638.710000001</v>
      </c>
      <c r="DM9" s="14">
        <v>37876124.670000002</v>
      </c>
      <c r="DN9" s="14">
        <v>36227503.280000001</v>
      </c>
      <c r="DO9" s="14">
        <v>38769191.960000001</v>
      </c>
      <c r="DP9" s="14">
        <f t="shared" ref="DP9:DP14" si="8">+SUM(DD9:DO9)</f>
        <v>407424965.67000002</v>
      </c>
      <c r="DQ9" s="14">
        <v>33043277.34</v>
      </c>
      <c r="DR9" s="14">
        <v>28648308.18</v>
      </c>
      <c r="DS9" s="14">
        <v>32957872.230199974</v>
      </c>
      <c r="DT9" s="14">
        <v>28335425.7817</v>
      </c>
      <c r="DU9" s="14">
        <v>34293060.75</v>
      </c>
      <c r="DV9" s="14">
        <v>35110326.630000003</v>
      </c>
      <c r="DW9" s="14"/>
      <c r="DX9" s="14"/>
      <c r="DY9" s="14"/>
      <c r="DZ9" s="14"/>
      <c r="EA9" s="14"/>
      <c r="EB9" s="14"/>
      <c r="EC9" s="14">
        <f t="shared" ref="EC9:EC14" si="9">+SUM(DQ9:EB9)</f>
        <v>192388270.91189998</v>
      </c>
    </row>
    <row r="10" spans="1:133" ht="14.25" x14ac:dyDescent="0.2">
      <c r="B10" s="12" t="s">
        <v>2</v>
      </c>
      <c r="C10" s="13" t="s">
        <v>12</v>
      </c>
      <c r="D10" s="14">
        <v>0</v>
      </c>
      <c r="E10" s="14">
        <v>0</v>
      </c>
      <c r="F10" s="14">
        <v>365</v>
      </c>
      <c r="G10" s="14">
        <v>0</v>
      </c>
      <c r="H10" s="14">
        <v>0</v>
      </c>
      <c r="I10" s="14">
        <v>370</v>
      </c>
      <c r="J10" s="14">
        <v>350</v>
      </c>
      <c r="K10" s="14">
        <v>411</v>
      </c>
      <c r="L10" s="14">
        <v>0</v>
      </c>
      <c r="M10" s="14">
        <v>332</v>
      </c>
      <c r="N10" s="14">
        <v>278</v>
      </c>
      <c r="O10" s="14">
        <v>0</v>
      </c>
      <c r="P10" s="14">
        <f t="shared" si="0"/>
        <v>2106</v>
      </c>
      <c r="Q10" s="14">
        <v>0</v>
      </c>
      <c r="R10" s="14">
        <v>0</v>
      </c>
      <c r="S10" s="14">
        <v>0</v>
      </c>
      <c r="T10" s="14">
        <v>365</v>
      </c>
      <c r="U10" s="14">
        <v>0</v>
      </c>
      <c r="V10" s="14">
        <v>277</v>
      </c>
      <c r="W10" s="14">
        <v>355</v>
      </c>
      <c r="X10" s="14">
        <v>356</v>
      </c>
      <c r="Y10" s="14">
        <v>0</v>
      </c>
      <c r="Z10" s="14">
        <v>701</v>
      </c>
      <c r="AA10" s="14">
        <v>0</v>
      </c>
      <c r="AB10" s="14">
        <v>0</v>
      </c>
      <c r="AC10" s="14">
        <f t="shared" si="1"/>
        <v>2054</v>
      </c>
      <c r="AD10" s="14">
        <v>0</v>
      </c>
      <c r="AE10" s="14">
        <v>0</v>
      </c>
      <c r="AF10" s="14">
        <v>0</v>
      </c>
      <c r="AG10" s="14">
        <v>351</v>
      </c>
      <c r="AH10" s="14">
        <v>399</v>
      </c>
      <c r="AI10" s="14">
        <v>382</v>
      </c>
      <c r="AJ10" s="14">
        <v>355</v>
      </c>
      <c r="AK10" s="14">
        <v>288</v>
      </c>
      <c r="AL10" s="14">
        <v>0</v>
      </c>
      <c r="AM10" s="14">
        <v>386</v>
      </c>
      <c r="AN10" s="14">
        <v>0</v>
      </c>
      <c r="AO10" s="14">
        <v>0</v>
      </c>
      <c r="AP10" s="14">
        <f t="shared" si="2"/>
        <v>2161</v>
      </c>
      <c r="AQ10" s="14">
        <v>0</v>
      </c>
      <c r="AR10" s="14">
        <v>0</v>
      </c>
      <c r="AS10" s="14">
        <v>297</v>
      </c>
      <c r="AT10" s="14">
        <v>1159</v>
      </c>
      <c r="AU10" s="14">
        <v>142</v>
      </c>
      <c r="AV10" s="14">
        <v>137</v>
      </c>
      <c r="AW10" s="14">
        <v>348</v>
      </c>
      <c r="AX10" s="14">
        <v>253</v>
      </c>
      <c r="AY10" s="14">
        <v>62</v>
      </c>
      <c r="AZ10" s="14">
        <v>296</v>
      </c>
      <c r="BA10" s="14">
        <v>229</v>
      </c>
      <c r="BB10" s="14">
        <v>0</v>
      </c>
      <c r="BC10" s="14">
        <f t="shared" si="3"/>
        <v>2923</v>
      </c>
      <c r="BD10" s="14">
        <v>0</v>
      </c>
      <c r="BE10" s="14">
        <v>0</v>
      </c>
      <c r="BF10" s="14">
        <v>0</v>
      </c>
      <c r="BG10" s="14">
        <v>104</v>
      </c>
      <c r="BH10" s="14">
        <v>76</v>
      </c>
      <c r="BI10" s="14">
        <v>166</v>
      </c>
      <c r="BJ10" s="14">
        <v>208</v>
      </c>
      <c r="BK10" s="14">
        <v>190</v>
      </c>
      <c r="BL10" s="14">
        <v>40</v>
      </c>
      <c r="BM10" s="14">
        <v>206</v>
      </c>
      <c r="BN10" s="14">
        <v>84</v>
      </c>
      <c r="BO10" s="14">
        <v>0</v>
      </c>
      <c r="BP10" s="14">
        <f t="shared" si="4"/>
        <v>1074</v>
      </c>
      <c r="BQ10" s="14">
        <v>0</v>
      </c>
      <c r="BR10" s="14">
        <v>0</v>
      </c>
      <c r="BS10" s="14">
        <v>151</v>
      </c>
      <c r="BT10" s="14">
        <v>113</v>
      </c>
      <c r="BU10" s="14">
        <v>0</v>
      </c>
      <c r="BV10" s="14">
        <v>183</v>
      </c>
      <c r="BW10" s="14">
        <v>250</v>
      </c>
      <c r="BX10" s="14">
        <v>293</v>
      </c>
      <c r="BY10" s="14">
        <v>0</v>
      </c>
      <c r="BZ10" s="14">
        <v>218</v>
      </c>
      <c r="CA10" s="14">
        <v>308</v>
      </c>
      <c r="CB10" s="14">
        <v>0</v>
      </c>
      <c r="CC10" s="14">
        <f t="shared" si="5"/>
        <v>1516</v>
      </c>
      <c r="CD10" s="14">
        <v>0</v>
      </c>
      <c r="CE10" s="14">
        <v>0</v>
      </c>
      <c r="CF10" s="14">
        <v>0</v>
      </c>
      <c r="CG10" s="14">
        <v>226</v>
      </c>
      <c r="CH10" s="14">
        <v>69</v>
      </c>
      <c r="CI10" s="14">
        <v>130</v>
      </c>
      <c r="CJ10" s="14">
        <v>211</v>
      </c>
      <c r="CK10" s="14">
        <v>175</v>
      </c>
      <c r="CL10" s="14">
        <v>88</v>
      </c>
      <c r="CM10" s="14">
        <v>331</v>
      </c>
      <c r="CN10" s="14">
        <v>126</v>
      </c>
      <c r="CO10" s="14">
        <v>0</v>
      </c>
      <c r="CP10" s="14">
        <f t="shared" si="6"/>
        <v>1356</v>
      </c>
      <c r="CQ10" s="14">
        <v>0</v>
      </c>
      <c r="CR10" s="14">
        <v>0</v>
      </c>
      <c r="CS10" s="14">
        <v>0</v>
      </c>
      <c r="CT10" s="14">
        <v>0</v>
      </c>
      <c r="CU10" s="14">
        <v>0</v>
      </c>
      <c r="CV10" s="14">
        <v>0</v>
      </c>
      <c r="CW10" s="14">
        <v>0</v>
      </c>
      <c r="CX10" s="14">
        <v>0</v>
      </c>
      <c r="CY10" s="14">
        <v>0</v>
      </c>
      <c r="CZ10" s="14">
        <v>0</v>
      </c>
      <c r="DA10" s="14">
        <v>0</v>
      </c>
      <c r="DB10" s="14">
        <v>0</v>
      </c>
      <c r="DC10" s="14">
        <f t="shared" si="7"/>
        <v>0</v>
      </c>
      <c r="DD10" s="14">
        <v>0</v>
      </c>
      <c r="DE10" s="14">
        <v>0</v>
      </c>
      <c r="DF10" s="14">
        <v>0</v>
      </c>
      <c r="DG10" s="14">
        <v>0</v>
      </c>
      <c r="DH10" s="14">
        <v>0</v>
      </c>
      <c r="DI10" s="14">
        <v>0</v>
      </c>
      <c r="DJ10" s="14">
        <v>0</v>
      </c>
      <c r="DK10" s="14">
        <v>0</v>
      </c>
      <c r="DL10" s="14">
        <v>0</v>
      </c>
      <c r="DM10" s="14">
        <v>0</v>
      </c>
      <c r="DN10" s="14">
        <v>0</v>
      </c>
      <c r="DO10" s="14">
        <v>0</v>
      </c>
      <c r="DP10" s="14">
        <f t="shared" si="8"/>
        <v>0</v>
      </c>
      <c r="DQ10" s="14">
        <v>0</v>
      </c>
      <c r="DR10" s="14"/>
      <c r="DS10" s="14"/>
      <c r="DT10" s="14"/>
      <c r="DU10" s="14"/>
      <c r="DV10" s="14"/>
      <c r="DW10" s="14"/>
      <c r="DX10" s="14"/>
      <c r="DY10" s="14"/>
      <c r="DZ10" s="14"/>
      <c r="EA10" s="14"/>
      <c r="EB10" s="14"/>
      <c r="EC10" s="14">
        <f t="shared" si="9"/>
        <v>0</v>
      </c>
    </row>
    <row r="11" spans="1:133" ht="14.25" x14ac:dyDescent="0.2">
      <c r="B11" s="12" t="s">
        <v>3</v>
      </c>
      <c r="C11" s="13" t="s">
        <v>13</v>
      </c>
      <c r="D11" s="14">
        <v>0</v>
      </c>
      <c r="E11" s="14">
        <v>0</v>
      </c>
      <c r="F11" s="14">
        <v>121180</v>
      </c>
      <c r="G11" s="14">
        <v>0</v>
      </c>
      <c r="H11" s="14">
        <v>0</v>
      </c>
      <c r="I11" s="14">
        <v>122840</v>
      </c>
      <c r="J11" s="14">
        <v>116200</v>
      </c>
      <c r="K11" s="14">
        <v>136452</v>
      </c>
      <c r="L11" s="14">
        <v>0</v>
      </c>
      <c r="M11" s="14">
        <v>110224</v>
      </c>
      <c r="N11" s="14">
        <v>92296</v>
      </c>
      <c r="O11" s="14">
        <v>0</v>
      </c>
      <c r="P11" s="14">
        <f t="shared" si="0"/>
        <v>699192</v>
      </c>
      <c r="Q11" s="14">
        <v>0</v>
      </c>
      <c r="R11" s="14">
        <v>0</v>
      </c>
      <c r="S11" s="14">
        <v>0</v>
      </c>
      <c r="T11" s="14">
        <v>121180</v>
      </c>
      <c r="U11" s="14">
        <v>0</v>
      </c>
      <c r="V11" s="14">
        <v>91964</v>
      </c>
      <c r="W11" s="14">
        <v>117860</v>
      </c>
      <c r="X11" s="14">
        <v>118192</v>
      </c>
      <c r="Y11" s="14">
        <v>0</v>
      </c>
      <c r="Z11" s="14">
        <v>232732</v>
      </c>
      <c r="AA11" s="14">
        <v>0</v>
      </c>
      <c r="AB11" s="14">
        <v>0</v>
      </c>
      <c r="AC11" s="14">
        <f t="shared" si="1"/>
        <v>681928</v>
      </c>
      <c r="AD11" s="14">
        <v>0</v>
      </c>
      <c r="AE11" s="14">
        <v>0</v>
      </c>
      <c r="AF11" s="14">
        <v>0</v>
      </c>
      <c r="AG11" s="14">
        <v>116532</v>
      </c>
      <c r="AH11" s="14">
        <v>132468</v>
      </c>
      <c r="AI11" s="14">
        <v>126824</v>
      </c>
      <c r="AJ11" s="14">
        <v>117860</v>
      </c>
      <c r="AK11" s="14">
        <v>95616</v>
      </c>
      <c r="AL11" s="14">
        <v>0</v>
      </c>
      <c r="AM11" s="14">
        <v>128152</v>
      </c>
      <c r="AN11" s="14">
        <v>0</v>
      </c>
      <c r="AO11" s="14">
        <v>0</v>
      </c>
      <c r="AP11" s="14">
        <f t="shared" si="2"/>
        <v>717452</v>
      </c>
      <c r="AQ11" s="14">
        <v>0</v>
      </c>
      <c r="AR11" s="14">
        <v>0</v>
      </c>
      <c r="AS11" s="14">
        <v>98604</v>
      </c>
      <c r="AT11" s="14">
        <v>384788</v>
      </c>
      <c r="AU11" s="14">
        <v>47144</v>
      </c>
      <c r="AV11" s="14">
        <v>45484</v>
      </c>
      <c r="AW11" s="14">
        <v>115536</v>
      </c>
      <c r="AX11" s="14">
        <v>83996</v>
      </c>
      <c r="AY11" s="14">
        <v>20584</v>
      </c>
      <c r="AZ11" s="14">
        <v>98272</v>
      </c>
      <c r="BA11" s="14">
        <v>76028</v>
      </c>
      <c r="BB11" s="14">
        <v>0</v>
      </c>
      <c r="BC11" s="14">
        <f t="shared" si="3"/>
        <v>970436</v>
      </c>
      <c r="BD11" s="14">
        <v>0</v>
      </c>
      <c r="BE11" s="14">
        <v>0</v>
      </c>
      <c r="BF11" s="14">
        <v>0</v>
      </c>
      <c r="BG11" s="14">
        <v>34528</v>
      </c>
      <c r="BH11" s="14">
        <v>25232</v>
      </c>
      <c r="BI11" s="14">
        <v>55112</v>
      </c>
      <c r="BJ11" s="14">
        <v>69056</v>
      </c>
      <c r="BK11" s="14">
        <v>63080</v>
      </c>
      <c r="BL11" s="14">
        <v>13280</v>
      </c>
      <c r="BM11" s="14">
        <v>68392</v>
      </c>
      <c r="BN11" s="14">
        <v>27888</v>
      </c>
      <c r="BO11" s="14">
        <v>0</v>
      </c>
      <c r="BP11" s="14">
        <f t="shared" si="4"/>
        <v>356568</v>
      </c>
      <c r="BQ11" s="14">
        <v>0</v>
      </c>
      <c r="BR11" s="14">
        <v>0</v>
      </c>
      <c r="BS11" s="14">
        <v>50132</v>
      </c>
      <c r="BT11" s="14">
        <v>37516</v>
      </c>
      <c r="BU11" s="14">
        <v>0</v>
      </c>
      <c r="BV11" s="14">
        <v>60756</v>
      </c>
      <c r="BW11" s="14">
        <v>83000</v>
      </c>
      <c r="BX11" s="14">
        <v>97276</v>
      </c>
      <c r="BY11" s="14">
        <v>0</v>
      </c>
      <c r="BZ11" s="14">
        <v>72376</v>
      </c>
      <c r="CA11" s="14">
        <v>102256</v>
      </c>
      <c r="CB11" s="14">
        <v>0</v>
      </c>
      <c r="CC11" s="14">
        <f t="shared" si="5"/>
        <v>503312</v>
      </c>
      <c r="CD11" s="14">
        <v>0</v>
      </c>
      <c r="CE11" s="14">
        <v>0</v>
      </c>
      <c r="CF11" s="14">
        <v>0</v>
      </c>
      <c r="CG11" s="14">
        <v>147076</v>
      </c>
      <c r="CH11" s="14">
        <v>31208</v>
      </c>
      <c r="CI11" s="14">
        <v>58764</v>
      </c>
      <c r="CJ11" s="14">
        <v>140104</v>
      </c>
      <c r="CK11" s="14">
        <v>72376</v>
      </c>
      <c r="CL11" s="14">
        <v>38180</v>
      </c>
      <c r="CM11" s="14">
        <v>151392</v>
      </c>
      <c r="CN11" s="14">
        <v>59096</v>
      </c>
      <c r="CO11" s="14">
        <v>0</v>
      </c>
      <c r="CP11" s="14">
        <f t="shared" si="6"/>
        <v>698196</v>
      </c>
      <c r="CQ11" s="14">
        <v>0</v>
      </c>
      <c r="CR11" s="14">
        <v>0</v>
      </c>
      <c r="CS11" s="14">
        <v>0</v>
      </c>
      <c r="CT11" s="14">
        <v>0</v>
      </c>
      <c r="CU11" s="14">
        <v>0</v>
      </c>
      <c r="CV11" s="14">
        <v>0</v>
      </c>
      <c r="CW11" s="14">
        <v>0</v>
      </c>
      <c r="CX11" s="14">
        <v>0</v>
      </c>
      <c r="CY11" s="14">
        <v>0</v>
      </c>
      <c r="CZ11" s="14">
        <v>0</v>
      </c>
      <c r="DA11" s="14">
        <v>0</v>
      </c>
      <c r="DB11" s="14">
        <v>0</v>
      </c>
      <c r="DC11" s="14">
        <f t="shared" si="7"/>
        <v>0</v>
      </c>
      <c r="DD11" s="14">
        <v>0</v>
      </c>
      <c r="DE11" s="14">
        <v>0</v>
      </c>
      <c r="DF11" s="14">
        <v>0</v>
      </c>
      <c r="DG11" s="14">
        <v>0</v>
      </c>
      <c r="DH11" s="14">
        <v>0</v>
      </c>
      <c r="DI11" s="14">
        <v>0</v>
      </c>
      <c r="DJ11" s="14">
        <v>0</v>
      </c>
      <c r="DK11" s="14">
        <v>0</v>
      </c>
      <c r="DL11" s="14">
        <v>0</v>
      </c>
      <c r="DM11" s="14">
        <v>0</v>
      </c>
      <c r="DN11" s="14">
        <v>0</v>
      </c>
      <c r="DO11" s="14">
        <v>0</v>
      </c>
      <c r="DP11" s="14">
        <f t="shared" si="8"/>
        <v>0</v>
      </c>
      <c r="DQ11" s="14">
        <v>0</v>
      </c>
      <c r="DR11" s="14"/>
      <c r="DS11" s="14"/>
      <c r="DT11" s="14"/>
      <c r="DU11" s="14"/>
      <c r="DV11" s="14"/>
      <c r="DW11" s="14"/>
      <c r="DX11" s="14"/>
      <c r="DY11" s="14"/>
      <c r="DZ11" s="14"/>
      <c r="EA11" s="14"/>
      <c r="EB11" s="14"/>
      <c r="EC11" s="14">
        <f t="shared" si="9"/>
        <v>0</v>
      </c>
    </row>
    <row r="12" spans="1:133" ht="14.25" x14ac:dyDescent="0.2">
      <c r="B12" s="12" t="s">
        <v>117</v>
      </c>
      <c r="C12" s="13" t="s">
        <v>14</v>
      </c>
      <c r="D12" s="14">
        <v>314490.78999999998</v>
      </c>
      <c r="E12" s="14">
        <v>329537.23</v>
      </c>
      <c r="F12" s="14">
        <v>369509.43</v>
      </c>
      <c r="G12" s="14">
        <v>383914.19</v>
      </c>
      <c r="H12" s="14">
        <v>407068.2</v>
      </c>
      <c r="I12" s="14">
        <v>375871.46</v>
      </c>
      <c r="J12" s="14">
        <v>392807.29</v>
      </c>
      <c r="K12" s="14">
        <v>376854</v>
      </c>
      <c r="L12" s="14">
        <v>382891.43</v>
      </c>
      <c r="M12" s="14">
        <v>409182.81</v>
      </c>
      <c r="N12" s="14">
        <v>388596.51</v>
      </c>
      <c r="O12" s="14">
        <v>392988.41</v>
      </c>
      <c r="P12" s="14">
        <f t="shared" si="0"/>
        <v>4523711.75</v>
      </c>
      <c r="Q12" s="14">
        <v>406850.41</v>
      </c>
      <c r="R12" s="14">
        <v>358103.49</v>
      </c>
      <c r="S12" s="14">
        <v>356637.78</v>
      </c>
      <c r="T12" s="14">
        <v>410318.85</v>
      </c>
      <c r="U12" s="14">
        <v>437589.6</v>
      </c>
      <c r="V12" s="14">
        <v>405356.15</v>
      </c>
      <c r="W12" s="14">
        <v>439457.71</v>
      </c>
      <c r="X12" s="14">
        <v>394564.04</v>
      </c>
      <c r="Y12" s="14">
        <v>443331.04</v>
      </c>
      <c r="Z12" s="14">
        <v>430825.2</v>
      </c>
      <c r="AA12" s="14">
        <v>431196.76</v>
      </c>
      <c r="AB12" s="14">
        <v>438537.16</v>
      </c>
      <c r="AC12" s="14">
        <f t="shared" si="1"/>
        <v>4952768.1900000004</v>
      </c>
      <c r="AD12" s="14">
        <v>390095.96</v>
      </c>
      <c r="AE12" s="14">
        <v>353072.29</v>
      </c>
      <c r="AF12" s="14">
        <v>408558.66</v>
      </c>
      <c r="AG12" s="14">
        <v>403418.17</v>
      </c>
      <c r="AH12" s="14">
        <v>443853.95</v>
      </c>
      <c r="AI12" s="14">
        <v>439863.22</v>
      </c>
      <c r="AJ12" s="14">
        <v>427472.43</v>
      </c>
      <c r="AK12" s="14">
        <v>461640.24</v>
      </c>
      <c r="AL12" s="14">
        <v>469671.62</v>
      </c>
      <c r="AM12" s="14">
        <v>505835.48</v>
      </c>
      <c r="AN12" s="14">
        <v>482686.92</v>
      </c>
      <c r="AO12" s="14">
        <v>479172.42</v>
      </c>
      <c r="AP12" s="14">
        <f t="shared" si="2"/>
        <v>5265341.3599999994</v>
      </c>
      <c r="AQ12" s="14">
        <v>461458.81</v>
      </c>
      <c r="AR12" s="14">
        <v>347704.55</v>
      </c>
      <c r="AS12" s="14">
        <v>451433.84</v>
      </c>
      <c r="AT12" s="14">
        <v>464007.95</v>
      </c>
      <c r="AU12" s="14">
        <v>457997.71</v>
      </c>
      <c r="AV12" s="14">
        <v>440558.16</v>
      </c>
      <c r="AW12" s="14">
        <v>458345.89</v>
      </c>
      <c r="AX12" s="14">
        <v>493114.49</v>
      </c>
      <c r="AY12" s="14">
        <v>484759.93</v>
      </c>
      <c r="AZ12" s="14">
        <v>544028.56999999995</v>
      </c>
      <c r="BA12" s="14">
        <v>532838.26</v>
      </c>
      <c r="BB12" s="14">
        <v>548408.30000000005</v>
      </c>
      <c r="BC12" s="14">
        <f t="shared" si="3"/>
        <v>5684656.46</v>
      </c>
      <c r="BD12" s="14">
        <v>441858.13</v>
      </c>
      <c r="BE12" s="14">
        <v>350764.62</v>
      </c>
      <c r="BF12" s="14">
        <v>165148.43</v>
      </c>
      <c r="BG12" s="14">
        <v>511981.02</v>
      </c>
      <c r="BH12" s="14">
        <v>536965.94999999995</v>
      </c>
      <c r="BI12" s="14">
        <v>490488.73</v>
      </c>
      <c r="BJ12" s="14">
        <v>501920.79</v>
      </c>
      <c r="BK12" s="14">
        <v>457836.21</v>
      </c>
      <c r="BL12" s="14">
        <v>427375.22</v>
      </c>
      <c r="BM12" s="14">
        <v>464944.56</v>
      </c>
      <c r="BN12" s="14">
        <v>471313.12</v>
      </c>
      <c r="BO12" s="14">
        <v>497801.45</v>
      </c>
      <c r="BP12" s="14">
        <f t="shared" si="4"/>
        <v>5318398.2299999995</v>
      </c>
      <c r="BQ12" s="14">
        <v>478961.43</v>
      </c>
      <c r="BR12" s="14">
        <v>425894.71</v>
      </c>
      <c r="BS12" s="14">
        <v>461425.21</v>
      </c>
      <c r="BT12" s="14">
        <v>469802.17</v>
      </c>
      <c r="BU12" s="14">
        <v>473102.63</v>
      </c>
      <c r="BV12" s="14">
        <v>446210.27</v>
      </c>
      <c r="BW12" s="14">
        <v>487873.34</v>
      </c>
      <c r="BX12" s="14">
        <v>420709.44</v>
      </c>
      <c r="BY12" s="14">
        <v>443108.41</v>
      </c>
      <c r="BZ12" s="14">
        <v>478934.46</v>
      </c>
      <c r="CA12" s="14">
        <v>455794.58</v>
      </c>
      <c r="CB12" s="14">
        <v>423515.58</v>
      </c>
      <c r="CC12" s="14">
        <f t="shared" si="5"/>
        <v>5465332.2300000004</v>
      </c>
      <c r="CD12" s="14">
        <v>457641.97</v>
      </c>
      <c r="CE12" s="14">
        <v>335108.76</v>
      </c>
      <c r="CF12" s="14">
        <v>340951.81</v>
      </c>
      <c r="CG12" s="14">
        <v>434137.73</v>
      </c>
      <c r="CH12" s="14">
        <v>402320.41</v>
      </c>
      <c r="CI12" s="14">
        <v>441378.93</v>
      </c>
      <c r="CJ12" s="14">
        <v>416552.57</v>
      </c>
      <c r="CK12" s="14">
        <v>430259.87</v>
      </c>
      <c r="CL12" s="14">
        <v>406229.44</v>
      </c>
      <c r="CM12" s="14">
        <v>445827.67</v>
      </c>
      <c r="CN12" s="14">
        <v>459144.64</v>
      </c>
      <c r="CO12" s="14">
        <v>480772.91</v>
      </c>
      <c r="CP12" s="14">
        <f t="shared" si="6"/>
        <v>5050326.71</v>
      </c>
      <c r="CQ12" s="14">
        <v>435231.59</v>
      </c>
      <c r="CR12" s="14">
        <v>404916.14</v>
      </c>
      <c r="CS12" s="14">
        <v>342032.8</v>
      </c>
      <c r="CT12" s="14">
        <v>361138.05</v>
      </c>
      <c r="CU12" s="14">
        <v>285469.26</v>
      </c>
      <c r="CV12" s="14">
        <v>364406.16</v>
      </c>
      <c r="CW12" s="14">
        <v>467996.18</v>
      </c>
      <c r="CX12" s="14">
        <v>448181.12</v>
      </c>
      <c r="CY12" s="14">
        <v>423343.86</v>
      </c>
      <c r="CZ12" s="14">
        <v>502254.59</v>
      </c>
      <c r="DA12" s="14">
        <v>520482.9</v>
      </c>
      <c r="DB12" s="14">
        <v>548396.49</v>
      </c>
      <c r="DC12" s="14">
        <f t="shared" si="7"/>
        <v>5103849.1400000006</v>
      </c>
      <c r="DD12" s="14">
        <v>494458.06</v>
      </c>
      <c r="DE12" s="14">
        <v>418544.88</v>
      </c>
      <c r="DF12" s="14">
        <v>501698.68</v>
      </c>
      <c r="DG12" s="14">
        <v>389815.33</v>
      </c>
      <c r="DH12" s="14">
        <v>517074.91</v>
      </c>
      <c r="DI12" s="14">
        <v>518431.3</v>
      </c>
      <c r="DJ12" s="14">
        <v>534589.86</v>
      </c>
      <c r="DK12" s="14">
        <v>537016.47</v>
      </c>
      <c r="DL12" s="14">
        <v>495422.01</v>
      </c>
      <c r="DM12" s="14">
        <v>580461.32999999996</v>
      </c>
      <c r="DN12" s="14">
        <v>538963.91</v>
      </c>
      <c r="DO12" s="14">
        <v>594203.19999999995</v>
      </c>
      <c r="DP12" s="14">
        <f t="shared" si="8"/>
        <v>6120679.9399999995</v>
      </c>
      <c r="DQ12" s="14">
        <v>507274.33</v>
      </c>
      <c r="DR12" s="14">
        <v>445362.66</v>
      </c>
      <c r="DS12" s="14">
        <v>531624.65</v>
      </c>
      <c r="DT12" s="14">
        <v>437095.64</v>
      </c>
      <c r="DU12" s="14">
        <v>530084.12</v>
      </c>
      <c r="DV12" s="14">
        <v>542744.31999999995</v>
      </c>
      <c r="DW12" s="14"/>
      <c r="DX12" s="14"/>
      <c r="DY12" s="14"/>
      <c r="DZ12" s="14"/>
      <c r="EA12" s="14"/>
      <c r="EB12" s="14"/>
      <c r="EC12" s="14">
        <f t="shared" si="9"/>
        <v>2994185.72</v>
      </c>
    </row>
    <row r="13" spans="1:133" ht="14.25" x14ac:dyDescent="0.2">
      <c r="B13" s="12" t="s">
        <v>4</v>
      </c>
      <c r="C13" s="13" t="s">
        <v>14</v>
      </c>
      <c r="D13" s="14">
        <v>366042.14</v>
      </c>
      <c r="E13" s="14">
        <v>353996.96</v>
      </c>
      <c r="F13" s="14">
        <v>410326.05</v>
      </c>
      <c r="G13" s="14">
        <v>436096.52</v>
      </c>
      <c r="H13" s="14">
        <v>428176.98</v>
      </c>
      <c r="I13" s="14">
        <v>431985.44</v>
      </c>
      <c r="J13" s="14">
        <v>439943.23</v>
      </c>
      <c r="K13" s="14">
        <v>420234.46</v>
      </c>
      <c r="L13" s="14">
        <v>407170.2</v>
      </c>
      <c r="M13" s="14">
        <v>430218.63</v>
      </c>
      <c r="N13" s="14">
        <v>407986.39</v>
      </c>
      <c r="O13" s="14">
        <v>407116.17</v>
      </c>
      <c r="P13" s="14">
        <f t="shared" si="0"/>
        <v>4939293.17</v>
      </c>
      <c r="Q13" s="14">
        <v>426461.22</v>
      </c>
      <c r="R13" s="14">
        <v>357770.54</v>
      </c>
      <c r="S13" s="14">
        <v>360840.27</v>
      </c>
      <c r="T13" s="14">
        <v>429292.2</v>
      </c>
      <c r="U13" s="14">
        <v>439036.69</v>
      </c>
      <c r="V13" s="14">
        <v>438922.8</v>
      </c>
      <c r="W13" s="14">
        <v>450978.49</v>
      </c>
      <c r="X13" s="14">
        <v>453864.29</v>
      </c>
      <c r="Y13" s="14">
        <v>467713.5</v>
      </c>
      <c r="Z13" s="14">
        <v>489234.42</v>
      </c>
      <c r="AA13" s="14">
        <v>458828.24</v>
      </c>
      <c r="AB13" s="14">
        <v>484435.7</v>
      </c>
      <c r="AC13" s="14">
        <f t="shared" si="1"/>
        <v>5257378.3600000003</v>
      </c>
      <c r="AD13" s="14">
        <v>496154.73</v>
      </c>
      <c r="AE13" s="14">
        <v>426903.43</v>
      </c>
      <c r="AF13" s="14">
        <v>509104.09</v>
      </c>
      <c r="AG13" s="14">
        <v>470377.57</v>
      </c>
      <c r="AH13" s="14">
        <v>541646.32999999996</v>
      </c>
      <c r="AI13" s="14">
        <v>515368.6</v>
      </c>
      <c r="AJ13" s="14">
        <v>496578.92</v>
      </c>
      <c r="AK13" s="14">
        <v>524490.68000000005</v>
      </c>
      <c r="AL13" s="14">
        <v>546782.93000000005</v>
      </c>
      <c r="AM13" s="14">
        <v>581817.79</v>
      </c>
      <c r="AN13" s="14">
        <v>560209.05000000005</v>
      </c>
      <c r="AO13" s="14">
        <v>555911.62</v>
      </c>
      <c r="AP13" s="14">
        <f t="shared" si="2"/>
        <v>6225345.7400000002</v>
      </c>
      <c r="AQ13" s="14">
        <v>515394.41</v>
      </c>
      <c r="AR13" s="14">
        <v>401956.55</v>
      </c>
      <c r="AS13" s="14">
        <v>540855.76</v>
      </c>
      <c r="AT13" s="14">
        <v>484549.42</v>
      </c>
      <c r="AU13" s="14">
        <v>526106.57999999996</v>
      </c>
      <c r="AV13" s="14">
        <v>501768.41</v>
      </c>
      <c r="AW13" s="14">
        <v>549157.23</v>
      </c>
      <c r="AX13" s="14">
        <v>568309.29</v>
      </c>
      <c r="AY13" s="14">
        <v>570520.82999999996</v>
      </c>
      <c r="AZ13" s="14">
        <v>610303.92000000004</v>
      </c>
      <c r="BA13" s="14">
        <v>606727.56000000006</v>
      </c>
      <c r="BB13" s="14">
        <v>627553.96</v>
      </c>
      <c r="BC13" s="14">
        <f t="shared" si="3"/>
        <v>6503203.919999999</v>
      </c>
      <c r="BD13" s="14">
        <v>512339.35</v>
      </c>
      <c r="BE13" s="14">
        <v>360531.58</v>
      </c>
      <c r="BF13" s="14">
        <v>223472.8</v>
      </c>
      <c r="BG13" s="14">
        <v>565997.1</v>
      </c>
      <c r="BH13" s="14">
        <v>588802.04</v>
      </c>
      <c r="BI13" s="14">
        <v>572361.11</v>
      </c>
      <c r="BJ13" s="14">
        <v>570151.75</v>
      </c>
      <c r="BK13" s="14">
        <v>553512.07999999996</v>
      </c>
      <c r="BL13" s="14">
        <v>511704.66</v>
      </c>
      <c r="BM13" s="14">
        <v>539239.42000000004</v>
      </c>
      <c r="BN13" s="14">
        <v>535171.75</v>
      </c>
      <c r="BO13" s="14">
        <v>558404.92000000004</v>
      </c>
      <c r="BP13" s="14">
        <f t="shared" si="4"/>
        <v>6091688.5599999996</v>
      </c>
      <c r="BQ13" s="14">
        <v>565716.67000000004</v>
      </c>
      <c r="BR13" s="14">
        <v>470863.04</v>
      </c>
      <c r="BS13" s="14">
        <v>545470.48</v>
      </c>
      <c r="BT13" s="14">
        <v>533856.56000000006</v>
      </c>
      <c r="BU13" s="14">
        <v>539783.68999999994</v>
      </c>
      <c r="BV13" s="14">
        <v>514810.83</v>
      </c>
      <c r="BW13" s="14">
        <v>520011.02</v>
      </c>
      <c r="BX13" s="14">
        <v>522749.78</v>
      </c>
      <c r="BY13" s="14">
        <v>506844.44</v>
      </c>
      <c r="BZ13" s="14">
        <v>562464.46</v>
      </c>
      <c r="CA13" s="14">
        <v>542168.68000000005</v>
      </c>
      <c r="CB13" s="14">
        <v>464973.54</v>
      </c>
      <c r="CC13" s="14">
        <f t="shared" si="5"/>
        <v>6289713.1900000004</v>
      </c>
      <c r="CD13" s="14">
        <v>485791.71</v>
      </c>
      <c r="CE13" s="14">
        <v>385991.47</v>
      </c>
      <c r="CF13" s="14">
        <v>401589.04</v>
      </c>
      <c r="CG13" s="14">
        <v>527576.21</v>
      </c>
      <c r="CH13" s="14">
        <v>507117.43</v>
      </c>
      <c r="CI13" s="14">
        <v>510721.71</v>
      </c>
      <c r="CJ13" s="14">
        <v>484155.09</v>
      </c>
      <c r="CK13" s="14">
        <v>474905.02</v>
      </c>
      <c r="CL13" s="14">
        <v>467080.17</v>
      </c>
      <c r="CM13" s="14">
        <v>518256.03</v>
      </c>
      <c r="CN13" s="14">
        <v>505747.56</v>
      </c>
      <c r="CO13" s="14">
        <v>537660.09</v>
      </c>
      <c r="CP13" s="14">
        <f t="shared" si="6"/>
        <v>5806591.5299999993</v>
      </c>
      <c r="CQ13" s="14">
        <v>491067.69</v>
      </c>
      <c r="CR13" s="14">
        <v>446159.78</v>
      </c>
      <c r="CS13" s="14">
        <v>391167.44</v>
      </c>
      <c r="CT13" s="14">
        <v>383523.97</v>
      </c>
      <c r="CU13" s="14">
        <v>304808.96000000002</v>
      </c>
      <c r="CV13" s="14">
        <v>426791.58</v>
      </c>
      <c r="CW13" s="14">
        <v>531825.24</v>
      </c>
      <c r="CX13" s="14">
        <v>513614.71</v>
      </c>
      <c r="CY13" s="14">
        <v>465178.66</v>
      </c>
      <c r="CZ13" s="14">
        <v>578581.64</v>
      </c>
      <c r="DA13" s="14">
        <v>610507.32999999996</v>
      </c>
      <c r="DB13" s="14">
        <v>600317.19999999995</v>
      </c>
      <c r="DC13" s="14">
        <f t="shared" si="7"/>
        <v>5743544.2000000002</v>
      </c>
      <c r="DD13" s="14">
        <v>546419.69999999995</v>
      </c>
      <c r="DE13" s="14">
        <v>503943.75</v>
      </c>
      <c r="DF13" s="14">
        <v>579240.07999999996</v>
      </c>
      <c r="DG13" s="14">
        <v>449464.99</v>
      </c>
      <c r="DH13" s="14">
        <v>618788.93000000005</v>
      </c>
      <c r="DI13" s="14">
        <v>587330.72</v>
      </c>
      <c r="DJ13" s="14">
        <v>611409.26</v>
      </c>
      <c r="DK13" s="14">
        <v>626310.56000000006</v>
      </c>
      <c r="DL13" s="14">
        <v>603144.86</v>
      </c>
      <c r="DM13" s="14">
        <v>655548.39</v>
      </c>
      <c r="DN13" s="14">
        <v>628099.31999999995</v>
      </c>
      <c r="DO13" s="14">
        <v>672136.36</v>
      </c>
      <c r="DP13" s="14">
        <f t="shared" si="8"/>
        <v>7081836.9200000009</v>
      </c>
      <c r="DQ13" s="14">
        <v>574903.05000000005</v>
      </c>
      <c r="DR13" s="14">
        <v>501849.69</v>
      </c>
      <c r="DS13" s="14">
        <v>579800.15000000037</v>
      </c>
      <c r="DT13" s="14">
        <v>498803.02</v>
      </c>
      <c r="DU13" s="14">
        <v>602189.21</v>
      </c>
      <c r="DV13" s="14">
        <v>609200.16</v>
      </c>
      <c r="DW13" s="14"/>
      <c r="DX13" s="14"/>
      <c r="DY13" s="14"/>
      <c r="DZ13" s="14"/>
      <c r="EA13" s="14"/>
      <c r="EB13" s="14"/>
      <c r="EC13" s="14">
        <f t="shared" si="9"/>
        <v>3366745.2800000003</v>
      </c>
    </row>
    <row r="14" spans="1:133" ht="14.25" x14ac:dyDescent="0.2">
      <c r="B14" s="12" t="s">
        <v>5</v>
      </c>
      <c r="C14" s="13" t="s">
        <v>14</v>
      </c>
      <c r="D14" s="14">
        <v>680532.93</v>
      </c>
      <c r="E14" s="14">
        <v>683534.19</v>
      </c>
      <c r="F14" s="14">
        <v>779835.48</v>
      </c>
      <c r="G14" s="14">
        <v>820010.71</v>
      </c>
      <c r="H14" s="14">
        <v>835245.18</v>
      </c>
      <c r="I14" s="14">
        <v>807856.9</v>
      </c>
      <c r="J14" s="14">
        <v>832750.52</v>
      </c>
      <c r="K14" s="14">
        <v>797088.46</v>
      </c>
      <c r="L14" s="14">
        <v>790061.63</v>
      </c>
      <c r="M14" s="14">
        <v>839401.44</v>
      </c>
      <c r="N14" s="14">
        <v>796582.9</v>
      </c>
      <c r="O14" s="14">
        <v>800104.58</v>
      </c>
      <c r="P14" s="14">
        <f t="shared" si="0"/>
        <v>9463004.9199999999</v>
      </c>
      <c r="Q14" s="14">
        <v>833311.63</v>
      </c>
      <c r="R14" s="14">
        <v>715874.03</v>
      </c>
      <c r="S14" s="14">
        <v>717478.05</v>
      </c>
      <c r="T14" s="14">
        <v>839611.05</v>
      </c>
      <c r="U14" s="14">
        <v>876626.29</v>
      </c>
      <c r="V14" s="14">
        <v>844278.95</v>
      </c>
      <c r="W14" s="14">
        <v>890436.2</v>
      </c>
      <c r="X14" s="14">
        <v>848428.33</v>
      </c>
      <c r="Y14" s="14">
        <v>911044.54</v>
      </c>
      <c r="Z14" s="14">
        <v>920059.62</v>
      </c>
      <c r="AA14" s="14">
        <v>890025</v>
      </c>
      <c r="AB14" s="14">
        <v>922972.86</v>
      </c>
      <c r="AC14" s="14">
        <f t="shared" si="1"/>
        <v>10210146.549999999</v>
      </c>
      <c r="AD14" s="14">
        <v>886250.69</v>
      </c>
      <c r="AE14" s="14">
        <v>779975.72</v>
      </c>
      <c r="AF14" s="14">
        <v>917662.75</v>
      </c>
      <c r="AG14" s="14">
        <v>873795.74</v>
      </c>
      <c r="AH14" s="14">
        <v>985500.28</v>
      </c>
      <c r="AI14" s="14">
        <v>955231.82</v>
      </c>
      <c r="AJ14" s="14">
        <v>924051.35</v>
      </c>
      <c r="AK14" s="14">
        <v>986130.92</v>
      </c>
      <c r="AL14" s="14">
        <v>1016454.55</v>
      </c>
      <c r="AM14" s="14">
        <v>1087653.27</v>
      </c>
      <c r="AN14" s="14">
        <v>1042895.97</v>
      </c>
      <c r="AO14" s="14">
        <v>1035084.04</v>
      </c>
      <c r="AP14" s="14">
        <f t="shared" si="2"/>
        <v>11490687.100000001</v>
      </c>
      <c r="AQ14" s="14">
        <v>976853.22</v>
      </c>
      <c r="AR14" s="14">
        <v>749661.1</v>
      </c>
      <c r="AS14" s="14">
        <v>992289.6</v>
      </c>
      <c r="AT14" s="14">
        <v>948557.37</v>
      </c>
      <c r="AU14" s="14">
        <v>984104.29</v>
      </c>
      <c r="AV14" s="14">
        <v>942326.57</v>
      </c>
      <c r="AW14" s="14">
        <v>1007503.12</v>
      </c>
      <c r="AX14" s="14">
        <v>1061423.78</v>
      </c>
      <c r="AY14" s="14">
        <v>1055280.76</v>
      </c>
      <c r="AZ14" s="14">
        <v>1154332.49</v>
      </c>
      <c r="BA14" s="14">
        <v>1139565.82</v>
      </c>
      <c r="BB14" s="14">
        <v>1175962.26</v>
      </c>
      <c r="BC14" s="14">
        <f t="shared" si="3"/>
        <v>12187860.380000001</v>
      </c>
      <c r="BD14" s="14">
        <v>954197.48</v>
      </c>
      <c r="BE14" s="14">
        <v>711296.2</v>
      </c>
      <c r="BF14" s="14">
        <v>388621.23</v>
      </c>
      <c r="BG14" s="14">
        <v>1077978.1200000001</v>
      </c>
      <c r="BH14" s="14">
        <v>1125767.99</v>
      </c>
      <c r="BI14" s="14">
        <v>1062849.8400000001</v>
      </c>
      <c r="BJ14" s="14">
        <v>1072072.54</v>
      </c>
      <c r="BK14" s="14">
        <v>1011348.29</v>
      </c>
      <c r="BL14" s="14">
        <v>939079.88</v>
      </c>
      <c r="BM14" s="14">
        <v>1004183.98</v>
      </c>
      <c r="BN14" s="14">
        <v>1006484.87</v>
      </c>
      <c r="BO14" s="14">
        <v>1056206.3700000001</v>
      </c>
      <c r="BP14" s="14">
        <f t="shared" si="4"/>
        <v>11410086.789999999</v>
      </c>
      <c r="BQ14" s="14">
        <v>1044678.1</v>
      </c>
      <c r="BR14" s="14">
        <v>896757.75</v>
      </c>
      <c r="BS14" s="14">
        <v>1006895.69</v>
      </c>
      <c r="BT14" s="14">
        <v>1003658.73</v>
      </c>
      <c r="BU14" s="14">
        <v>1012886.32</v>
      </c>
      <c r="BV14" s="14">
        <v>961021.1</v>
      </c>
      <c r="BW14" s="14">
        <v>1007884.36</v>
      </c>
      <c r="BX14" s="14">
        <v>943459.22</v>
      </c>
      <c r="BY14" s="14">
        <v>949952.85</v>
      </c>
      <c r="BZ14" s="14">
        <v>1041398.92</v>
      </c>
      <c r="CA14" s="14">
        <v>997963.26</v>
      </c>
      <c r="CB14" s="14">
        <v>888489.12</v>
      </c>
      <c r="CC14" s="14">
        <f t="shared" si="5"/>
        <v>11755045.419999998</v>
      </c>
      <c r="CD14" s="14">
        <v>943433.68</v>
      </c>
      <c r="CE14" s="14">
        <v>721100.23</v>
      </c>
      <c r="CF14" s="14">
        <v>742540.85</v>
      </c>
      <c r="CG14" s="14">
        <v>961713.94</v>
      </c>
      <c r="CH14" s="14">
        <v>909437.84</v>
      </c>
      <c r="CI14" s="14">
        <v>952100.64</v>
      </c>
      <c r="CJ14" s="14">
        <v>900707.66</v>
      </c>
      <c r="CK14" s="14">
        <v>905164.89</v>
      </c>
      <c r="CL14" s="14">
        <v>873309.61</v>
      </c>
      <c r="CM14" s="14">
        <v>964083.7</v>
      </c>
      <c r="CN14" s="14">
        <v>964892.2</v>
      </c>
      <c r="CO14" s="14">
        <v>1018433</v>
      </c>
      <c r="CP14" s="14">
        <f t="shared" si="6"/>
        <v>10856918.239999998</v>
      </c>
      <c r="CQ14" s="14">
        <v>926299.28</v>
      </c>
      <c r="CR14" s="14">
        <v>851075.92</v>
      </c>
      <c r="CS14" s="14">
        <v>733200.24</v>
      </c>
      <c r="CT14" s="14">
        <v>744662.02</v>
      </c>
      <c r="CU14" s="14">
        <v>590278.22</v>
      </c>
      <c r="CV14" s="14">
        <v>791197.74</v>
      </c>
      <c r="CW14" s="14">
        <v>999821.42</v>
      </c>
      <c r="CX14" s="14">
        <v>961795.83</v>
      </c>
      <c r="CY14" s="14">
        <v>888522.52</v>
      </c>
      <c r="CZ14" s="14">
        <v>1080836.23</v>
      </c>
      <c r="DA14" s="14">
        <v>1130990.23</v>
      </c>
      <c r="DB14" s="14">
        <v>1148713.69</v>
      </c>
      <c r="DC14" s="14">
        <f t="shared" si="7"/>
        <v>10847393.340000002</v>
      </c>
      <c r="DD14" s="14">
        <v>1040877.76</v>
      </c>
      <c r="DE14" s="14">
        <v>922488.63</v>
      </c>
      <c r="DF14" s="14">
        <v>1080938.76</v>
      </c>
      <c r="DG14" s="14">
        <v>839280.32</v>
      </c>
      <c r="DH14" s="14">
        <v>1135863.8400000001</v>
      </c>
      <c r="DI14" s="14">
        <v>1105762.02</v>
      </c>
      <c r="DJ14" s="14">
        <v>1145999.1200000001</v>
      </c>
      <c r="DK14" s="14">
        <v>1163327.03</v>
      </c>
      <c r="DL14" s="14">
        <v>1098566.8700000001</v>
      </c>
      <c r="DM14" s="14">
        <v>1236009.72</v>
      </c>
      <c r="DN14" s="14">
        <v>1167063.23</v>
      </c>
      <c r="DO14" s="14">
        <v>1266339.56</v>
      </c>
      <c r="DP14" s="14">
        <f t="shared" si="8"/>
        <v>13202516.860000003</v>
      </c>
      <c r="DQ14" s="14">
        <v>1082177.3799999999</v>
      </c>
      <c r="DR14" s="14">
        <v>947212.35</v>
      </c>
      <c r="DS14" s="14">
        <v>1111253.46</v>
      </c>
      <c r="DT14" s="14">
        <v>935898.66</v>
      </c>
      <c r="DU14" s="14">
        <v>1132273.33</v>
      </c>
      <c r="DV14" s="14">
        <v>1151944.48</v>
      </c>
      <c r="DW14" s="14"/>
      <c r="DX14" s="14"/>
      <c r="DY14" s="14"/>
      <c r="DZ14" s="14"/>
      <c r="EA14" s="14"/>
      <c r="EB14" s="14"/>
      <c r="EC14" s="14">
        <f t="shared" si="9"/>
        <v>6360759.6600000001</v>
      </c>
    </row>
    <row r="15" spans="1:133" ht="3" customHeight="1" x14ac:dyDescent="0.2">
      <c r="B15" s="9"/>
      <c r="C15" s="8"/>
      <c r="D15" s="15"/>
      <c r="E15" s="15"/>
      <c r="F15" s="15"/>
      <c r="G15" s="15"/>
      <c r="H15" s="15"/>
      <c r="I15" s="15"/>
      <c r="J15" s="15"/>
      <c r="K15" s="15"/>
      <c r="L15" s="15"/>
      <c r="M15" s="15"/>
      <c r="N15" s="15"/>
      <c r="O15" s="15"/>
      <c r="P15" s="15"/>
      <c r="Q15" s="15"/>
      <c r="R15" s="15"/>
      <c r="S15" s="15"/>
      <c r="T15" s="15"/>
      <c r="U15" s="15"/>
      <c r="V15" s="15"/>
      <c r="W15" s="15"/>
      <c r="X15" s="15"/>
      <c r="Y15" s="15"/>
      <c r="Z15" s="15"/>
      <c r="AA15" s="15"/>
      <c r="AB15" s="15"/>
      <c r="AC15" s="15"/>
      <c r="AD15" s="15"/>
      <c r="AE15" s="15"/>
      <c r="AF15" s="15"/>
      <c r="AG15" s="15"/>
      <c r="AH15" s="15"/>
      <c r="AI15" s="15"/>
      <c r="AJ15" s="15"/>
      <c r="AK15" s="15"/>
      <c r="AL15" s="15"/>
      <c r="AM15" s="15"/>
      <c r="AN15" s="15"/>
      <c r="AO15" s="15"/>
      <c r="AP15" s="15"/>
      <c r="AQ15" s="15"/>
      <c r="AR15" s="15"/>
      <c r="AS15" s="15"/>
      <c r="AT15" s="15"/>
      <c r="AU15" s="15"/>
      <c r="AV15" s="15"/>
      <c r="AW15" s="15"/>
      <c r="AX15" s="15"/>
      <c r="AY15" s="15"/>
      <c r="AZ15" s="15"/>
      <c r="BA15" s="15"/>
      <c r="BB15" s="15"/>
      <c r="BC15" s="15"/>
      <c r="BD15" s="15"/>
      <c r="BE15" s="15"/>
      <c r="BF15" s="15"/>
      <c r="BG15" s="15"/>
      <c r="BH15" s="15"/>
      <c r="BI15" s="15"/>
      <c r="BJ15" s="15"/>
      <c r="BK15" s="15"/>
      <c r="BL15" s="15"/>
      <c r="BM15" s="15"/>
      <c r="BN15" s="15"/>
      <c r="BO15" s="15"/>
      <c r="BP15" s="15"/>
      <c r="BQ15" s="15"/>
      <c r="BR15" s="15"/>
      <c r="BS15" s="15"/>
      <c r="BT15" s="15"/>
      <c r="BU15" s="15"/>
      <c r="BV15" s="15"/>
      <c r="BW15" s="15"/>
      <c r="BX15" s="15"/>
      <c r="BY15" s="15"/>
      <c r="BZ15" s="15"/>
      <c r="CA15" s="15"/>
      <c r="CB15" s="15"/>
      <c r="CC15" s="15"/>
      <c r="CD15" s="15"/>
      <c r="CE15" s="15"/>
      <c r="CF15" s="15"/>
      <c r="CG15" s="15"/>
      <c r="CH15" s="15"/>
      <c r="CI15" s="15"/>
      <c r="CJ15" s="15"/>
      <c r="CK15" s="15"/>
      <c r="CL15" s="15"/>
      <c r="CM15" s="15"/>
      <c r="CN15" s="15"/>
      <c r="CO15" s="15"/>
      <c r="CP15" s="15"/>
      <c r="CQ15" s="9"/>
      <c r="DD15" s="9"/>
      <c r="DQ15" s="9"/>
    </row>
    <row r="16" spans="1:133" ht="15" x14ac:dyDescent="0.25">
      <c r="B16" s="7" t="s">
        <v>94</v>
      </c>
      <c r="C16" s="8"/>
      <c r="D16" s="9"/>
      <c r="E16" s="9"/>
      <c r="F16" s="9"/>
      <c r="G16" s="9"/>
      <c r="H16" s="9"/>
      <c r="I16" s="9"/>
      <c r="J16" s="9"/>
      <c r="K16" s="9"/>
      <c r="L16" s="9"/>
      <c r="M16" s="9"/>
      <c r="N16" s="9"/>
      <c r="O16" s="9"/>
      <c r="P16" s="9"/>
      <c r="Q16" s="9"/>
      <c r="R16" s="9"/>
      <c r="S16" s="9"/>
      <c r="T16" s="9"/>
      <c r="U16" s="9"/>
      <c r="V16" s="9"/>
      <c r="W16" s="9"/>
      <c r="X16" s="9"/>
      <c r="Y16" s="9"/>
      <c r="Z16" s="9"/>
      <c r="AA16" s="9"/>
      <c r="AB16" s="9"/>
      <c r="AC16" s="9"/>
      <c r="AD16" s="9"/>
      <c r="AE16" s="9"/>
      <c r="AF16" s="9"/>
      <c r="AG16" s="9"/>
      <c r="AH16" s="9"/>
      <c r="AI16" s="9"/>
      <c r="AJ16" s="9"/>
      <c r="AK16" s="9"/>
      <c r="AL16" s="9"/>
      <c r="AM16" s="9"/>
      <c r="AN16" s="9"/>
      <c r="AO16" s="9"/>
      <c r="AP16" s="9"/>
      <c r="AQ16" s="9"/>
      <c r="AR16" s="9"/>
      <c r="AS16" s="9"/>
      <c r="AT16" s="9"/>
      <c r="AU16" s="9"/>
      <c r="AV16" s="9"/>
      <c r="AW16" s="9"/>
      <c r="AX16" s="9"/>
      <c r="AY16" s="9"/>
      <c r="AZ16" s="9"/>
      <c r="BA16" s="9"/>
      <c r="BB16" s="9"/>
      <c r="BC16" s="9"/>
      <c r="BD16" s="9"/>
      <c r="BE16" s="9"/>
      <c r="BF16" s="9"/>
      <c r="BG16" s="9"/>
      <c r="BH16" s="9"/>
      <c r="BI16" s="9"/>
      <c r="BJ16" s="9"/>
      <c r="BK16" s="9"/>
      <c r="BL16" s="9"/>
      <c r="BM16" s="9"/>
      <c r="BN16" s="9"/>
      <c r="BO16" s="9"/>
      <c r="BP16" s="9"/>
      <c r="BQ16" s="9"/>
      <c r="BR16" s="9"/>
      <c r="BS16" s="9"/>
      <c r="BT16" s="9"/>
      <c r="BU16" s="9"/>
      <c r="BV16" s="9"/>
      <c r="BW16" s="9"/>
      <c r="BX16" s="9"/>
      <c r="BY16" s="9"/>
      <c r="BZ16" s="9"/>
      <c r="CA16" s="9"/>
      <c r="CB16" s="9"/>
      <c r="CC16" s="9"/>
      <c r="CD16" s="9"/>
      <c r="CE16" s="9"/>
      <c r="CF16" s="9"/>
      <c r="CG16" s="9"/>
      <c r="CH16" s="9"/>
      <c r="CI16" s="9"/>
      <c r="CJ16" s="9"/>
      <c r="CK16" s="9"/>
      <c r="CL16" s="9"/>
      <c r="CM16" s="9"/>
      <c r="CN16" s="9"/>
      <c r="CO16" s="9"/>
      <c r="CP16" s="9"/>
      <c r="CQ16" s="9"/>
      <c r="DD16" s="9"/>
      <c r="DQ16" s="9"/>
    </row>
    <row r="17" spans="2:133" ht="15" x14ac:dyDescent="0.25">
      <c r="B17" s="106" t="s">
        <v>92</v>
      </c>
      <c r="C17" s="106" t="s">
        <v>21</v>
      </c>
      <c r="D17" s="100">
        <v>2013</v>
      </c>
      <c r="E17" s="100"/>
      <c r="F17" s="100"/>
      <c r="G17" s="100"/>
      <c r="H17" s="100"/>
      <c r="I17" s="100"/>
      <c r="J17" s="100"/>
      <c r="K17" s="100"/>
      <c r="L17" s="100"/>
      <c r="M17" s="100"/>
      <c r="N17" s="100"/>
      <c r="O17" s="100"/>
      <c r="P17" s="101" t="s">
        <v>6</v>
      </c>
      <c r="Q17" s="100">
        <v>2014</v>
      </c>
      <c r="R17" s="100"/>
      <c r="S17" s="100"/>
      <c r="T17" s="100"/>
      <c r="U17" s="100"/>
      <c r="V17" s="100"/>
      <c r="W17" s="100"/>
      <c r="X17" s="100"/>
      <c r="Y17" s="100"/>
      <c r="Z17" s="100"/>
      <c r="AA17" s="100"/>
      <c r="AB17" s="100"/>
      <c r="AC17" s="101" t="s">
        <v>7</v>
      </c>
      <c r="AD17" s="100">
        <v>2015</v>
      </c>
      <c r="AE17" s="100"/>
      <c r="AF17" s="100"/>
      <c r="AG17" s="100"/>
      <c r="AH17" s="100"/>
      <c r="AI17" s="100"/>
      <c r="AJ17" s="100"/>
      <c r="AK17" s="100"/>
      <c r="AL17" s="100"/>
      <c r="AM17" s="100"/>
      <c r="AN17" s="100"/>
      <c r="AO17" s="100"/>
      <c r="AP17" s="101" t="s">
        <v>15</v>
      </c>
      <c r="AQ17" s="100">
        <v>2016</v>
      </c>
      <c r="AR17" s="100"/>
      <c r="AS17" s="100"/>
      <c r="AT17" s="100"/>
      <c r="AU17" s="100"/>
      <c r="AV17" s="100"/>
      <c r="AW17" s="100"/>
      <c r="AX17" s="100"/>
      <c r="AY17" s="100"/>
      <c r="AZ17" s="100"/>
      <c r="BA17" s="100"/>
      <c r="BB17" s="100"/>
      <c r="BC17" s="101" t="s">
        <v>9</v>
      </c>
      <c r="BD17" s="100">
        <v>2017</v>
      </c>
      <c r="BE17" s="100"/>
      <c r="BF17" s="100"/>
      <c r="BG17" s="100"/>
      <c r="BH17" s="100"/>
      <c r="BI17" s="100"/>
      <c r="BJ17" s="100"/>
      <c r="BK17" s="100"/>
      <c r="BL17" s="100"/>
      <c r="BM17" s="100"/>
      <c r="BN17" s="100"/>
      <c r="BO17" s="100"/>
      <c r="BP17" s="101" t="s">
        <v>116</v>
      </c>
      <c r="BQ17" s="100">
        <v>2018</v>
      </c>
      <c r="BR17" s="100"/>
      <c r="BS17" s="100"/>
      <c r="BT17" s="100"/>
      <c r="BU17" s="100"/>
      <c r="BV17" s="100"/>
      <c r="BW17" s="100"/>
      <c r="BX17" s="100"/>
      <c r="BY17" s="100"/>
      <c r="BZ17" s="100"/>
      <c r="CA17" s="100"/>
      <c r="CB17" s="100"/>
      <c r="CC17" s="101" t="s">
        <v>120</v>
      </c>
      <c r="CD17" s="100">
        <v>2019</v>
      </c>
      <c r="CE17" s="100"/>
      <c r="CF17" s="100"/>
      <c r="CG17" s="100"/>
      <c r="CH17" s="100"/>
      <c r="CI17" s="100"/>
      <c r="CJ17" s="100"/>
      <c r="CK17" s="100"/>
      <c r="CL17" s="100"/>
      <c r="CM17" s="100"/>
      <c r="CN17" s="100"/>
      <c r="CO17" s="100"/>
      <c r="CP17" s="101" t="s">
        <v>143</v>
      </c>
      <c r="CQ17" s="100">
        <v>2020</v>
      </c>
      <c r="CR17" s="100"/>
      <c r="CS17" s="100"/>
      <c r="CT17" s="100"/>
      <c r="CU17" s="100"/>
      <c r="CV17" s="100"/>
      <c r="CW17" s="100"/>
      <c r="CX17" s="100"/>
      <c r="CY17" s="100"/>
      <c r="CZ17" s="100"/>
      <c r="DA17" s="100"/>
      <c r="DB17" s="100"/>
      <c r="DC17" s="101" t="s">
        <v>147</v>
      </c>
      <c r="DD17" s="100">
        <v>2021</v>
      </c>
      <c r="DE17" s="100"/>
      <c r="DF17" s="100"/>
      <c r="DG17" s="100"/>
      <c r="DH17" s="100"/>
      <c r="DI17" s="100"/>
      <c r="DJ17" s="100"/>
      <c r="DK17" s="100"/>
      <c r="DL17" s="100"/>
      <c r="DM17" s="100"/>
      <c r="DN17" s="100"/>
      <c r="DO17" s="100"/>
      <c r="DP17" s="101" t="s">
        <v>150</v>
      </c>
      <c r="DQ17" s="100">
        <v>2021</v>
      </c>
      <c r="DR17" s="100"/>
      <c r="DS17" s="100"/>
      <c r="DT17" s="100"/>
      <c r="DU17" s="100"/>
      <c r="DV17" s="100"/>
      <c r="DW17" s="100"/>
      <c r="DX17" s="100"/>
      <c r="DY17" s="100"/>
      <c r="DZ17" s="100"/>
      <c r="EA17" s="100"/>
      <c r="EB17" s="100"/>
      <c r="EC17" s="101" t="s">
        <v>150</v>
      </c>
    </row>
    <row r="18" spans="2:133" ht="30" x14ac:dyDescent="0.2">
      <c r="B18" s="107"/>
      <c r="C18" s="107"/>
      <c r="D18" s="11" t="s">
        <v>121</v>
      </c>
      <c r="E18" s="11" t="s">
        <v>122</v>
      </c>
      <c r="F18" s="11" t="s">
        <v>123</v>
      </c>
      <c r="G18" s="11" t="s">
        <v>124</v>
      </c>
      <c r="H18" s="11" t="s">
        <v>125</v>
      </c>
      <c r="I18" s="11" t="s">
        <v>126</v>
      </c>
      <c r="J18" s="11" t="s">
        <v>127</v>
      </c>
      <c r="K18" s="11" t="s">
        <v>128</v>
      </c>
      <c r="L18" s="11" t="s">
        <v>129</v>
      </c>
      <c r="M18" s="11" t="s">
        <v>130</v>
      </c>
      <c r="N18" s="11" t="s">
        <v>131</v>
      </c>
      <c r="O18" s="11" t="s">
        <v>132</v>
      </c>
      <c r="P18" s="102"/>
      <c r="Q18" s="11" t="s">
        <v>121</v>
      </c>
      <c r="R18" s="11" t="s">
        <v>122</v>
      </c>
      <c r="S18" s="11" t="s">
        <v>123</v>
      </c>
      <c r="T18" s="11" t="s">
        <v>124</v>
      </c>
      <c r="U18" s="11" t="s">
        <v>125</v>
      </c>
      <c r="V18" s="11" t="s">
        <v>126</v>
      </c>
      <c r="W18" s="11" t="s">
        <v>127</v>
      </c>
      <c r="X18" s="11" t="s">
        <v>128</v>
      </c>
      <c r="Y18" s="11" t="s">
        <v>129</v>
      </c>
      <c r="Z18" s="11" t="s">
        <v>130</v>
      </c>
      <c r="AA18" s="11" t="s">
        <v>131</v>
      </c>
      <c r="AB18" s="11" t="s">
        <v>132</v>
      </c>
      <c r="AC18" s="102"/>
      <c r="AD18" s="11" t="s">
        <v>121</v>
      </c>
      <c r="AE18" s="11" t="s">
        <v>122</v>
      </c>
      <c r="AF18" s="11" t="s">
        <v>123</v>
      </c>
      <c r="AG18" s="11" t="s">
        <v>124</v>
      </c>
      <c r="AH18" s="11" t="s">
        <v>125</v>
      </c>
      <c r="AI18" s="11" t="s">
        <v>126</v>
      </c>
      <c r="AJ18" s="11" t="s">
        <v>127</v>
      </c>
      <c r="AK18" s="11" t="s">
        <v>128</v>
      </c>
      <c r="AL18" s="11" t="s">
        <v>129</v>
      </c>
      <c r="AM18" s="11" t="s">
        <v>130</v>
      </c>
      <c r="AN18" s="11" t="s">
        <v>131</v>
      </c>
      <c r="AO18" s="11" t="s">
        <v>132</v>
      </c>
      <c r="AP18" s="102"/>
      <c r="AQ18" s="11" t="s">
        <v>121</v>
      </c>
      <c r="AR18" s="11" t="s">
        <v>122</v>
      </c>
      <c r="AS18" s="11" t="s">
        <v>123</v>
      </c>
      <c r="AT18" s="11" t="s">
        <v>124</v>
      </c>
      <c r="AU18" s="11" t="s">
        <v>125</v>
      </c>
      <c r="AV18" s="11" t="s">
        <v>126</v>
      </c>
      <c r="AW18" s="11" t="s">
        <v>127</v>
      </c>
      <c r="AX18" s="11" t="s">
        <v>128</v>
      </c>
      <c r="AY18" s="11" t="s">
        <v>129</v>
      </c>
      <c r="AZ18" s="11" t="s">
        <v>130</v>
      </c>
      <c r="BA18" s="11" t="s">
        <v>131</v>
      </c>
      <c r="BB18" s="11" t="s">
        <v>132</v>
      </c>
      <c r="BC18" s="102"/>
      <c r="BD18" s="11" t="s">
        <v>121</v>
      </c>
      <c r="BE18" s="11" t="s">
        <v>122</v>
      </c>
      <c r="BF18" s="11" t="s">
        <v>123</v>
      </c>
      <c r="BG18" s="11" t="s">
        <v>124</v>
      </c>
      <c r="BH18" s="11" t="s">
        <v>125</v>
      </c>
      <c r="BI18" s="11" t="s">
        <v>126</v>
      </c>
      <c r="BJ18" s="11" t="s">
        <v>127</v>
      </c>
      <c r="BK18" s="11" t="s">
        <v>128</v>
      </c>
      <c r="BL18" s="11" t="s">
        <v>129</v>
      </c>
      <c r="BM18" s="11" t="s">
        <v>130</v>
      </c>
      <c r="BN18" s="11" t="s">
        <v>131</v>
      </c>
      <c r="BO18" s="11" t="s">
        <v>132</v>
      </c>
      <c r="BP18" s="102"/>
      <c r="BQ18" s="11" t="s">
        <v>121</v>
      </c>
      <c r="BR18" s="11" t="s">
        <v>122</v>
      </c>
      <c r="BS18" s="11" t="s">
        <v>123</v>
      </c>
      <c r="BT18" s="11" t="s">
        <v>124</v>
      </c>
      <c r="BU18" s="11" t="s">
        <v>125</v>
      </c>
      <c r="BV18" s="11" t="s">
        <v>126</v>
      </c>
      <c r="BW18" s="11" t="s">
        <v>127</v>
      </c>
      <c r="BX18" s="11" t="s">
        <v>128</v>
      </c>
      <c r="BY18" s="11" t="s">
        <v>129</v>
      </c>
      <c r="BZ18" s="11" t="s">
        <v>130</v>
      </c>
      <c r="CA18" s="11" t="s">
        <v>131</v>
      </c>
      <c r="CB18" s="11" t="s">
        <v>132</v>
      </c>
      <c r="CC18" s="102"/>
      <c r="CD18" s="11" t="s">
        <v>121</v>
      </c>
      <c r="CE18" s="11" t="s">
        <v>122</v>
      </c>
      <c r="CF18" s="11" t="s">
        <v>123</v>
      </c>
      <c r="CG18" s="11" t="s">
        <v>124</v>
      </c>
      <c r="CH18" s="11" t="s">
        <v>125</v>
      </c>
      <c r="CI18" s="11" t="s">
        <v>126</v>
      </c>
      <c r="CJ18" s="11" t="s">
        <v>127</v>
      </c>
      <c r="CK18" s="11" t="s">
        <v>128</v>
      </c>
      <c r="CL18" s="11" t="s">
        <v>129</v>
      </c>
      <c r="CM18" s="11" t="s">
        <v>130</v>
      </c>
      <c r="CN18" s="11" t="s">
        <v>131</v>
      </c>
      <c r="CO18" s="11" t="s">
        <v>132</v>
      </c>
      <c r="CP18" s="102"/>
      <c r="CQ18" s="88" t="s">
        <v>121</v>
      </c>
      <c r="CR18" s="88" t="s">
        <v>122</v>
      </c>
      <c r="CS18" s="88" t="s">
        <v>123</v>
      </c>
      <c r="CT18" s="88" t="s">
        <v>124</v>
      </c>
      <c r="CU18" s="88" t="s">
        <v>125</v>
      </c>
      <c r="CV18" s="88" t="s">
        <v>126</v>
      </c>
      <c r="CW18" s="88" t="s">
        <v>127</v>
      </c>
      <c r="CX18" s="88" t="s">
        <v>128</v>
      </c>
      <c r="CY18" s="88" t="s">
        <v>129</v>
      </c>
      <c r="CZ18" s="88" t="s">
        <v>130</v>
      </c>
      <c r="DA18" s="88" t="s">
        <v>131</v>
      </c>
      <c r="DB18" s="88" t="s">
        <v>132</v>
      </c>
      <c r="DC18" s="102"/>
      <c r="DD18" s="90" t="s">
        <v>121</v>
      </c>
      <c r="DE18" s="90" t="s">
        <v>122</v>
      </c>
      <c r="DF18" s="90" t="s">
        <v>123</v>
      </c>
      <c r="DG18" s="90" t="s">
        <v>124</v>
      </c>
      <c r="DH18" s="90" t="s">
        <v>125</v>
      </c>
      <c r="DI18" s="90" t="s">
        <v>126</v>
      </c>
      <c r="DJ18" s="90" t="s">
        <v>127</v>
      </c>
      <c r="DK18" s="90" t="s">
        <v>128</v>
      </c>
      <c r="DL18" s="90" t="s">
        <v>129</v>
      </c>
      <c r="DM18" s="90" t="s">
        <v>130</v>
      </c>
      <c r="DN18" s="90" t="s">
        <v>131</v>
      </c>
      <c r="DO18" s="90" t="s">
        <v>132</v>
      </c>
      <c r="DP18" s="102"/>
      <c r="DQ18" s="94" t="s">
        <v>121</v>
      </c>
      <c r="DR18" s="94" t="s">
        <v>122</v>
      </c>
      <c r="DS18" s="94" t="s">
        <v>123</v>
      </c>
      <c r="DT18" s="94" t="s">
        <v>124</v>
      </c>
      <c r="DU18" s="94" t="s">
        <v>125</v>
      </c>
      <c r="DV18" s="94" t="s">
        <v>126</v>
      </c>
      <c r="DW18" s="94" t="s">
        <v>127</v>
      </c>
      <c r="DX18" s="94" t="s">
        <v>128</v>
      </c>
      <c r="DY18" s="94" t="s">
        <v>129</v>
      </c>
      <c r="DZ18" s="94" t="s">
        <v>130</v>
      </c>
      <c r="EA18" s="94" t="s">
        <v>131</v>
      </c>
      <c r="EB18" s="94" t="s">
        <v>132</v>
      </c>
      <c r="EC18" s="102"/>
    </row>
    <row r="19" spans="2:133" ht="14.25" x14ac:dyDescent="0.2">
      <c r="B19" s="12" t="s">
        <v>22</v>
      </c>
      <c r="C19" s="13" t="s">
        <v>30</v>
      </c>
      <c r="D19" s="16">
        <v>1393268.51</v>
      </c>
      <c r="E19" s="16">
        <v>1418556.17</v>
      </c>
      <c r="F19" s="16">
        <v>1578962.15</v>
      </c>
      <c r="G19" s="16">
        <v>1674273.12</v>
      </c>
      <c r="H19" s="16">
        <v>1737352.27</v>
      </c>
      <c r="I19" s="16">
        <v>1735131.64</v>
      </c>
      <c r="J19" s="16">
        <v>1783187</v>
      </c>
      <c r="K19" s="16">
        <v>1890705.11</v>
      </c>
      <c r="L19" s="16">
        <v>1706456.72</v>
      </c>
      <c r="M19" s="16">
        <v>1802544.39</v>
      </c>
      <c r="N19" s="16">
        <v>1758616.93</v>
      </c>
      <c r="O19" s="16">
        <v>1756703.1</v>
      </c>
      <c r="P19" s="16">
        <f>+SUM(D19:O19)</f>
        <v>20235757.110000003</v>
      </c>
      <c r="Q19" s="16">
        <v>1827249.43</v>
      </c>
      <c r="R19" s="16">
        <v>865040.34</v>
      </c>
      <c r="S19" s="16">
        <v>1241746.27</v>
      </c>
      <c r="T19" s="16">
        <v>1458092.05</v>
      </c>
      <c r="U19" s="16">
        <v>1436802.24</v>
      </c>
      <c r="V19" s="16">
        <v>1465403.37</v>
      </c>
      <c r="W19" s="16">
        <v>1539017.87</v>
      </c>
      <c r="X19" s="16">
        <v>1496795.67</v>
      </c>
      <c r="Y19" s="16">
        <v>1632210.54</v>
      </c>
      <c r="Z19" s="16">
        <v>1691886.51</v>
      </c>
      <c r="AA19" s="16">
        <v>1637971.43</v>
      </c>
      <c r="AB19" s="16">
        <v>1741412.09</v>
      </c>
      <c r="AC19" s="16">
        <f>+SUM(Q19:AB19)</f>
        <v>18033627.810000002</v>
      </c>
      <c r="AD19" s="16">
        <v>1705776.25</v>
      </c>
      <c r="AE19" s="16">
        <v>1517438.82</v>
      </c>
      <c r="AF19" s="16">
        <v>1792447.78</v>
      </c>
      <c r="AG19" s="16">
        <v>1721397.34</v>
      </c>
      <c r="AH19" s="16">
        <v>1966408.85</v>
      </c>
      <c r="AI19" s="16">
        <v>1914001.96</v>
      </c>
      <c r="AJ19" s="16">
        <v>1861980.52</v>
      </c>
      <c r="AK19" s="16">
        <v>2028359.6</v>
      </c>
      <c r="AL19" s="16">
        <v>2060183.06</v>
      </c>
      <c r="AM19" s="16">
        <v>2260684.5099999998</v>
      </c>
      <c r="AN19" s="16">
        <v>2233176.8199999998</v>
      </c>
      <c r="AO19" s="16">
        <v>2230997.79</v>
      </c>
      <c r="AP19" s="16">
        <f>+SUM(AD19:AO19)</f>
        <v>23292853.299999997</v>
      </c>
      <c r="AQ19" s="16">
        <v>2138898.44</v>
      </c>
      <c r="AR19" s="16">
        <v>1660089.09</v>
      </c>
      <c r="AS19" s="16">
        <v>2111135.19</v>
      </c>
      <c r="AT19" s="16">
        <v>1956993.69</v>
      </c>
      <c r="AU19" s="16">
        <v>2089541.77</v>
      </c>
      <c r="AV19" s="16">
        <v>1967317.69</v>
      </c>
      <c r="AW19" s="16">
        <v>2139633.2200000002</v>
      </c>
      <c r="AX19" s="16">
        <v>2261764.7000000002</v>
      </c>
      <c r="AY19" s="16">
        <v>2273892.84</v>
      </c>
      <c r="AZ19" s="16">
        <v>2493435.5499999998</v>
      </c>
      <c r="BA19" s="16">
        <v>2505602.36</v>
      </c>
      <c r="BB19" s="16">
        <v>2535725.04</v>
      </c>
      <c r="BC19" s="16">
        <f>+SUM(AQ19:BB19)</f>
        <v>26134029.579999998</v>
      </c>
      <c r="BD19" s="16">
        <v>2014021.4</v>
      </c>
      <c r="BE19" s="16">
        <v>1660089.09</v>
      </c>
      <c r="BF19" s="16">
        <v>806463.12</v>
      </c>
      <c r="BG19" s="16">
        <v>2255069.8199999998</v>
      </c>
      <c r="BH19" s="16">
        <v>2379031.2999999998</v>
      </c>
      <c r="BI19" s="16">
        <v>2220872.83</v>
      </c>
      <c r="BJ19" s="16">
        <v>2235714.81</v>
      </c>
      <c r="BK19" s="16">
        <v>2104459.98</v>
      </c>
      <c r="BL19" s="16">
        <v>1969142.07</v>
      </c>
      <c r="BM19" s="16">
        <v>2126076.9700000002</v>
      </c>
      <c r="BN19" s="16">
        <v>2118967.15</v>
      </c>
      <c r="BO19" s="16">
        <v>2223681.0299999998</v>
      </c>
      <c r="BP19" s="16">
        <f>+SUM(BD19:BO19)</f>
        <v>24113589.57</v>
      </c>
      <c r="BQ19" s="16">
        <v>2184593.15</v>
      </c>
      <c r="BR19" s="16">
        <v>1891705.01</v>
      </c>
      <c r="BS19" s="16">
        <v>2111211.5499999998</v>
      </c>
      <c r="BT19" s="16">
        <v>2110937.19</v>
      </c>
      <c r="BU19" s="16">
        <v>2151055.37</v>
      </c>
      <c r="BV19" s="16">
        <v>2040531.14</v>
      </c>
      <c r="BW19" s="16">
        <v>2149854.7799999998</v>
      </c>
      <c r="BX19" s="16">
        <v>2017484.64</v>
      </c>
      <c r="BY19" s="16">
        <v>2044980.06</v>
      </c>
      <c r="BZ19" s="16">
        <v>0</v>
      </c>
      <c r="CA19" s="16">
        <v>4532201.8600000003</v>
      </c>
      <c r="CB19" s="16">
        <v>1971018.27</v>
      </c>
      <c r="CC19" s="16">
        <f>+SUM(BQ19:CB19)</f>
        <v>25205573.02</v>
      </c>
      <c r="CD19" s="16">
        <v>2087074.07</v>
      </c>
      <c r="CE19" s="16">
        <v>1563348.32</v>
      </c>
      <c r="CF19" s="16">
        <v>1614063.22</v>
      </c>
      <c r="CG19" s="16">
        <v>2104194.2799999998</v>
      </c>
      <c r="CH19" s="16">
        <v>2008515.53</v>
      </c>
      <c r="CI19" s="16">
        <v>2063931.59</v>
      </c>
      <c r="CJ19" s="16">
        <v>1954086.78</v>
      </c>
      <c r="CK19" s="16">
        <v>2021310.05</v>
      </c>
      <c r="CL19" s="16">
        <v>1953433.83</v>
      </c>
      <c r="CM19" s="16">
        <v>2156038.38</v>
      </c>
      <c r="CN19" s="16">
        <v>2194534.1</v>
      </c>
      <c r="CO19" s="16">
        <v>2263557.6</v>
      </c>
      <c r="CP19" s="16">
        <f>+SUM(CD19:CO19)</f>
        <v>23984087.750000004</v>
      </c>
      <c r="CQ19" s="16">
        <v>2071689.82</v>
      </c>
      <c r="CR19" s="16">
        <v>1954481.55</v>
      </c>
      <c r="CS19" s="16">
        <v>1674189.11</v>
      </c>
      <c r="CT19" s="16">
        <v>1677994.95</v>
      </c>
      <c r="CU19" s="16">
        <v>1351789.81</v>
      </c>
      <c r="CV19" s="16">
        <v>1847912.18</v>
      </c>
      <c r="CW19" s="16">
        <v>2340134.2999999998</v>
      </c>
      <c r="CX19" s="16">
        <v>2266753.9</v>
      </c>
      <c r="CY19" s="16">
        <v>2114522.34</v>
      </c>
      <c r="CZ19" s="16">
        <v>2643879.38</v>
      </c>
      <c r="DA19" s="16">
        <v>2765266.72</v>
      </c>
      <c r="DB19" s="16">
        <v>2816791.87</v>
      </c>
      <c r="DC19" s="14">
        <f>+SUM(CQ19:DB19)</f>
        <v>25525405.93</v>
      </c>
      <c r="DD19" s="16">
        <v>2566420.41</v>
      </c>
      <c r="DE19" s="16">
        <v>2275341.5299999998</v>
      </c>
      <c r="DF19" s="16">
        <v>2743294.56</v>
      </c>
      <c r="DG19" s="16">
        <v>2144763.79</v>
      </c>
      <c r="DH19" s="16">
        <v>2922408.74</v>
      </c>
      <c r="DI19" s="16">
        <v>2939378.04</v>
      </c>
      <c r="DJ19" s="16">
        <v>3142044.76</v>
      </c>
      <c r="DK19" s="16">
        <v>3212583.4</v>
      </c>
      <c r="DL19" s="16">
        <v>3113367.85</v>
      </c>
      <c r="DM19" s="16">
        <v>3487349.08</v>
      </c>
      <c r="DN19" s="16">
        <v>3347885.65</v>
      </c>
      <c r="DO19" s="16">
        <v>3571364.55</v>
      </c>
      <c r="DP19" s="14">
        <f>+SUM(DD19:DO19)</f>
        <v>35466202.359999992</v>
      </c>
      <c r="DQ19" s="16">
        <v>2937870.99</v>
      </c>
      <c r="DR19" s="16">
        <v>2511187.5099999998</v>
      </c>
      <c r="DS19" s="16">
        <v>2925452.26</v>
      </c>
      <c r="DT19" s="16">
        <v>2531756.35</v>
      </c>
      <c r="DU19" s="16">
        <v>2938827.16</v>
      </c>
      <c r="DV19" s="16">
        <v>3073970.6</v>
      </c>
      <c r="DW19" s="16"/>
      <c r="DX19" s="16"/>
      <c r="DY19" s="16"/>
      <c r="DZ19" s="16"/>
      <c r="EA19" s="16"/>
      <c r="EB19" s="16"/>
      <c r="EC19" s="14">
        <f>+SUM(DQ19:EB19)</f>
        <v>16919064.870000001</v>
      </c>
    </row>
    <row r="20" spans="2:133" ht="14.25" x14ac:dyDescent="0.2">
      <c r="B20" s="12" t="s">
        <v>95</v>
      </c>
      <c r="C20" s="13" t="s">
        <v>30</v>
      </c>
      <c r="D20" s="16">
        <v>973.93000000000006</v>
      </c>
      <c r="E20" s="16">
        <v>925.29</v>
      </c>
      <c r="F20" s="16">
        <v>1127.74</v>
      </c>
      <c r="G20" s="16">
        <v>1158.5999999999999</v>
      </c>
      <c r="H20" s="16">
        <v>1165.45</v>
      </c>
      <c r="I20" s="16">
        <v>1190.9000000000001</v>
      </c>
      <c r="J20" s="16">
        <v>1188.53</v>
      </c>
      <c r="K20" s="16">
        <v>1349.08</v>
      </c>
      <c r="L20" s="16">
        <v>1046.72</v>
      </c>
      <c r="M20" s="16">
        <v>1178.58</v>
      </c>
      <c r="N20" s="16">
        <v>1163.28</v>
      </c>
      <c r="O20" s="16">
        <v>1213.52</v>
      </c>
      <c r="P20" s="16">
        <f>+SUM(D20:O20)</f>
        <v>13681.62</v>
      </c>
      <c r="Q20" s="16">
        <v>1227.48</v>
      </c>
      <c r="R20" s="16">
        <v>1059.5999999999999</v>
      </c>
      <c r="S20" s="16">
        <v>904.56000000000017</v>
      </c>
      <c r="T20" s="16">
        <v>1128.8699999999999</v>
      </c>
      <c r="U20" s="16">
        <v>1073.98</v>
      </c>
      <c r="V20" s="16">
        <v>1105.8699999999999</v>
      </c>
      <c r="W20" s="16">
        <v>1025.55</v>
      </c>
      <c r="X20" s="16">
        <v>1034.0999999999999</v>
      </c>
      <c r="Y20" s="16">
        <v>1257.53</v>
      </c>
      <c r="Z20" s="16">
        <v>1209.98</v>
      </c>
      <c r="AA20" s="16">
        <v>1133.58</v>
      </c>
      <c r="AB20" s="16">
        <v>1234.45</v>
      </c>
      <c r="AC20" s="16">
        <f>+SUM(Q20:AB20)</f>
        <v>13395.550000000001</v>
      </c>
      <c r="AD20" s="16">
        <v>1077.55</v>
      </c>
      <c r="AE20" s="16">
        <v>967.13</v>
      </c>
      <c r="AF20" s="16">
        <v>1017.44</v>
      </c>
      <c r="AG20" s="16">
        <v>968.98</v>
      </c>
      <c r="AH20" s="16">
        <v>12916.57</v>
      </c>
      <c r="AI20" s="16">
        <v>12714.72</v>
      </c>
      <c r="AJ20" s="16">
        <v>12236.63</v>
      </c>
      <c r="AK20" s="16">
        <v>14787.85</v>
      </c>
      <c r="AL20" s="16">
        <v>15836.75</v>
      </c>
      <c r="AM20" s="16">
        <v>15236.59</v>
      </c>
      <c r="AN20" s="16">
        <v>13510.32</v>
      </c>
      <c r="AO20" s="16">
        <v>14725.23</v>
      </c>
      <c r="AP20" s="16">
        <f>+SUM(AD20:AO20)</f>
        <v>115995.76</v>
      </c>
      <c r="AQ20" s="16">
        <v>16516.09</v>
      </c>
      <c r="AR20" s="16">
        <v>14470.83</v>
      </c>
      <c r="AS20" s="16">
        <v>14608.15</v>
      </c>
      <c r="AT20" s="16">
        <v>11912.02</v>
      </c>
      <c r="AU20" s="16">
        <v>12278.24</v>
      </c>
      <c r="AV20" s="16">
        <v>12796.5</v>
      </c>
      <c r="AW20" s="16">
        <v>12620.83</v>
      </c>
      <c r="AX20" s="16">
        <v>15704.04</v>
      </c>
      <c r="AY20" s="16">
        <v>14563.76</v>
      </c>
      <c r="AZ20" s="16">
        <v>15338.88</v>
      </c>
      <c r="BA20" s="16">
        <v>15229.82</v>
      </c>
      <c r="BB20" s="16">
        <v>15915.44</v>
      </c>
      <c r="BC20" s="16">
        <f>+SUM(AQ20:BB20)</f>
        <v>171954.6</v>
      </c>
      <c r="BD20" s="16">
        <v>12685.32</v>
      </c>
      <c r="BE20" s="16">
        <v>14470.83</v>
      </c>
      <c r="BF20" s="16">
        <v>5053.24</v>
      </c>
      <c r="BG20" s="16">
        <v>13698.44</v>
      </c>
      <c r="BH20" s="16">
        <v>14254.37</v>
      </c>
      <c r="BI20" s="16">
        <v>12658.89</v>
      </c>
      <c r="BJ20" s="16">
        <v>11014.61</v>
      </c>
      <c r="BK20" s="16">
        <v>11158.09</v>
      </c>
      <c r="BL20" s="16">
        <v>11591.98</v>
      </c>
      <c r="BM20" s="16">
        <v>12654.99</v>
      </c>
      <c r="BN20" s="16">
        <v>11843.39</v>
      </c>
      <c r="BO20" s="16">
        <v>11281.08</v>
      </c>
      <c r="BP20" s="16">
        <f>+SUM(BD20:BO20)</f>
        <v>142365.22999999998</v>
      </c>
      <c r="BQ20" s="16">
        <v>12360.87</v>
      </c>
      <c r="BR20" s="16">
        <v>11122.42</v>
      </c>
      <c r="BS20" s="16">
        <v>12332.71</v>
      </c>
      <c r="BT20" s="16">
        <v>10917.57</v>
      </c>
      <c r="BU20" s="16">
        <v>11772.69</v>
      </c>
      <c r="BV20" s="16">
        <v>11353.81</v>
      </c>
      <c r="BW20" s="16">
        <v>11473.92</v>
      </c>
      <c r="BX20" s="16">
        <v>10241.780000000001</v>
      </c>
      <c r="BY20" s="16">
        <v>12483.97</v>
      </c>
      <c r="BZ20" s="16">
        <v>0</v>
      </c>
      <c r="CA20" s="16">
        <v>23409.02</v>
      </c>
      <c r="CB20" s="16">
        <v>12088.43</v>
      </c>
      <c r="CC20" s="16">
        <f>+SUM(BQ20:CB20)</f>
        <v>139557.19</v>
      </c>
      <c r="CD20" s="16">
        <v>11921.69</v>
      </c>
      <c r="CE20" s="16">
        <v>8780.4</v>
      </c>
      <c r="CF20" s="16">
        <v>10253.92</v>
      </c>
      <c r="CG20" s="16">
        <v>10759.25</v>
      </c>
      <c r="CH20" s="16">
        <v>11065.01</v>
      </c>
      <c r="CI20" s="16">
        <v>10686.06</v>
      </c>
      <c r="CJ20" s="16">
        <v>10756.35</v>
      </c>
      <c r="CK20" s="16">
        <v>10600.74</v>
      </c>
      <c r="CL20" s="16">
        <v>11509.14</v>
      </c>
      <c r="CM20" s="16">
        <v>12115.07</v>
      </c>
      <c r="CN20" s="16">
        <v>12695.19</v>
      </c>
      <c r="CO20" s="16">
        <v>12800.29</v>
      </c>
      <c r="CP20" s="16">
        <f>+SUM(CD20:CO20)</f>
        <v>133943.11000000002</v>
      </c>
      <c r="CQ20" s="16">
        <v>12552.82</v>
      </c>
      <c r="CR20" s="16">
        <v>11688.54</v>
      </c>
      <c r="CS20" s="16">
        <v>10927.32</v>
      </c>
      <c r="CT20" s="16">
        <v>7680.42</v>
      </c>
      <c r="CU20" s="16">
        <v>5776.33</v>
      </c>
      <c r="CV20" s="16">
        <v>9833.1</v>
      </c>
      <c r="CW20" s="16">
        <v>14742.49</v>
      </c>
      <c r="CX20" s="16">
        <v>12895.05</v>
      </c>
      <c r="CY20" s="16">
        <v>11623.08</v>
      </c>
      <c r="CZ20" s="16">
        <v>12842.5</v>
      </c>
      <c r="DA20" s="16">
        <v>13548.22</v>
      </c>
      <c r="DB20" s="16">
        <v>14474.84</v>
      </c>
      <c r="DC20" s="14">
        <f>+SUM(CQ20:DB20)</f>
        <v>138584.71000000002</v>
      </c>
      <c r="DD20" s="16">
        <v>12651.03</v>
      </c>
      <c r="DE20" s="16">
        <v>11288.53</v>
      </c>
      <c r="DF20" s="16">
        <v>13701.65</v>
      </c>
      <c r="DG20" s="16">
        <v>13884.33</v>
      </c>
      <c r="DH20" s="16">
        <v>14769.71</v>
      </c>
      <c r="DI20" s="16">
        <v>15180.47</v>
      </c>
      <c r="DJ20" s="16">
        <v>16800.8</v>
      </c>
      <c r="DK20" s="16">
        <v>18769</v>
      </c>
      <c r="DL20" s="16">
        <v>17668.95</v>
      </c>
      <c r="DM20" s="16">
        <v>16344.65</v>
      </c>
      <c r="DN20" s="16">
        <v>16014.01</v>
      </c>
      <c r="DO20" s="16">
        <v>16455.25</v>
      </c>
      <c r="DP20" s="14">
        <f>+SUM(DD20:DO20)</f>
        <v>183528.38</v>
      </c>
      <c r="DQ20" s="16">
        <v>13339.4</v>
      </c>
      <c r="DR20" s="16">
        <v>12334.97</v>
      </c>
      <c r="DS20" s="16">
        <v>13731.79</v>
      </c>
      <c r="DT20" s="16">
        <v>12756.25</v>
      </c>
      <c r="DU20" s="16">
        <v>13823.84</v>
      </c>
      <c r="DV20" s="16">
        <v>15767.85</v>
      </c>
      <c r="DW20" s="16"/>
      <c r="DX20" s="16"/>
      <c r="DY20" s="16"/>
      <c r="DZ20" s="16"/>
      <c r="EA20" s="16"/>
      <c r="EB20" s="16"/>
      <c r="EC20" s="14">
        <f>+SUM(DQ20:EB20)</f>
        <v>81754.100000000006</v>
      </c>
    </row>
    <row r="21" spans="2:133" ht="14.25" x14ac:dyDescent="0.2">
      <c r="B21" s="12" t="s">
        <v>96</v>
      </c>
      <c r="C21" s="13" t="s">
        <v>30</v>
      </c>
      <c r="D21" s="16">
        <v>379035.87000000005</v>
      </c>
      <c r="E21" s="16">
        <v>722593.83</v>
      </c>
      <c r="F21" s="16">
        <v>744222.42</v>
      </c>
      <c r="G21" s="16">
        <v>758950.25</v>
      </c>
      <c r="H21" s="16">
        <v>1052190.76</v>
      </c>
      <c r="I21" s="16">
        <v>877016.05</v>
      </c>
      <c r="J21" s="16">
        <v>835520.67</v>
      </c>
      <c r="K21" s="16">
        <v>832991.77</v>
      </c>
      <c r="L21" s="16">
        <v>872668.79</v>
      </c>
      <c r="M21" s="16">
        <v>1063675.5900000001</v>
      </c>
      <c r="N21" s="16">
        <v>950786.45000000019</v>
      </c>
      <c r="O21" s="16">
        <v>1021003</v>
      </c>
      <c r="P21" s="16">
        <f>+SUM(D21:O21)</f>
        <v>10110655.449999999</v>
      </c>
      <c r="Q21" s="16">
        <v>970634.8</v>
      </c>
      <c r="R21" s="16">
        <v>1220991.56</v>
      </c>
      <c r="S21" s="16">
        <v>943746.64</v>
      </c>
      <c r="T21" s="16">
        <v>981470.8600000001</v>
      </c>
      <c r="U21" s="16">
        <v>945529.52000000014</v>
      </c>
      <c r="V21" s="16">
        <v>934591.57</v>
      </c>
      <c r="W21" s="16">
        <v>965327.39999999967</v>
      </c>
      <c r="X21" s="16">
        <v>962006.25000000012</v>
      </c>
      <c r="Y21" s="16">
        <v>962087.67000000016</v>
      </c>
      <c r="Z21" s="16">
        <v>977439.79399999988</v>
      </c>
      <c r="AA21" s="16">
        <v>969546.72999999986</v>
      </c>
      <c r="AB21" s="16">
        <v>970669.92</v>
      </c>
      <c r="AC21" s="16">
        <f>+SUM(Q21:AB21)</f>
        <v>11804042.714000002</v>
      </c>
      <c r="AD21" s="16">
        <v>1693373</v>
      </c>
      <c r="AE21" s="16">
        <v>1191613.97</v>
      </c>
      <c r="AF21" s="16">
        <v>1368968.2</v>
      </c>
      <c r="AG21" s="16">
        <v>1185941.92</v>
      </c>
      <c r="AH21" s="16">
        <v>1229311.55</v>
      </c>
      <c r="AI21" s="16">
        <v>1222794.24</v>
      </c>
      <c r="AJ21" s="16">
        <v>1236978.32</v>
      </c>
      <c r="AK21" s="16">
        <v>1252532.6399999999</v>
      </c>
      <c r="AL21" s="16">
        <v>1253291.1399999999</v>
      </c>
      <c r="AM21" s="16">
        <v>1250800.55</v>
      </c>
      <c r="AN21" s="16">
        <v>1267495.54</v>
      </c>
      <c r="AO21" s="16">
        <v>1320440.8799999999</v>
      </c>
      <c r="AP21" s="16">
        <f>+SUM(AD21:AO21)</f>
        <v>15473541.949999999</v>
      </c>
      <c r="AQ21" s="16">
        <v>1433018.37</v>
      </c>
      <c r="AR21" s="16">
        <v>1691895.91</v>
      </c>
      <c r="AS21" s="16">
        <v>1311402.33</v>
      </c>
      <c r="AT21" s="16">
        <v>1239709.1200000001</v>
      </c>
      <c r="AU21" s="16">
        <v>1379418.69</v>
      </c>
      <c r="AV21" s="16">
        <v>1260782.96</v>
      </c>
      <c r="AW21" s="16">
        <v>1314077.45</v>
      </c>
      <c r="AX21" s="16">
        <v>1271088.17</v>
      </c>
      <c r="AY21" s="16">
        <v>1347878.18</v>
      </c>
      <c r="AZ21" s="16">
        <v>1295860.19</v>
      </c>
      <c r="BA21" s="16">
        <v>1525892.77</v>
      </c>
      <c r="BB21" s="16">
        <v>1386172.51</v>
      </c>
      <c r="BC21" s="16">
        <f>+SUM(AQ21:BB21)</f>
        <v>16457196.649999999</v>
      </c>
      <c r="BD21" s="16">
        <v>1805494.21</v>
      </c>
      <c r="BE21" s="16">
        <v>1691895.91</v>
      </c>
      <c r="BF21" s="16">
        <v>1362393.91</v>
      </c>
      <c r="BG21" s="16">
        <v>1301808.68</v>
      </c>
      <c r="BH21" s="16">
        <v>1317237.44</v>
      </c>
      <c r="BI21" s="16">
        <v>1280893.24</v>
      </c>
      <c r="BJ21" s="16">
        <v>1408457.57</v>
      </c>
      <c r="BK21" s="16">
        <v>1275808.3799999999</v>
      </c>
      <c r="BL21" s="16">
        <v>1303993.22</v>
      </c>
      <c r="BM21" s="16">
        <v>1280014.76</v>
      </c>
      <c r="BN21" s="16">
        <v>1311636.6100000001</v>
      </c>
      <c r="BO21" s="16">
        <v>1459647.52</v>
      </c>
      <c r="BP21" s="16">
        <f>+SUM(BD21:BO21)</f>
        <v>16799281.449999999</v>
      </c>
      <c r="BQ21" s="16">
        <v>1648398.78</v>
      </c>
      <c r="BR21" s="16">
        <v>1329770.8799999999</v>
      </c>
      <c r="BS21" s="16">
        <v>1336718.67</v>
      </c>
      <c r="BT21" s="16">
        <v>1281824.75</v>
      </c>
      <c r="BU21" s="16">
        <v>1502337.78</v>
      </c>
      <c r="BV21" s="16">
        <v>1312356.3799999999</v>
      </c>
      <c r="BW21" s="16">
        <v>1308562.32</v>
      </c>
      <c r="BX21" s="16">
        <v>1438149.8</v>
      </c>
      <c r="BY21" s="16">
        <v>1381307.92</v>
      </c>
      <c r="BZ21" s="16">
        <v>1484839.57</v>
      </c>
      <c r="CA21" s="16">
        <v>1973623.21</v>
      </c>
      <c r="CB21" s="16">
        <v>1623064.77</v>
      </c>
      <c r="CC21" s="16">
        <f>+SUM(BQ21:CB21)</f>
        <v>17620954.830000002</v>
      </c>
      <c r="CD21" s="16">
        <v>1892520.31</v>
      </c>
      <c r="CE21" s="16">
        <v>1558132.25</v>
      </c>
      <c r="CF21" s="16">
        <v>1595823.94</v>
      </c>
      <c r="CG21" s="16">
        <v>1521168</v>
      </c>
      <c r="CH21" s="16">
        <v>1588782.45</v>
      </c>
      <c r="CI21" s="16">
        <v>1517448.48</v>
      </c>
      <c r="CJ21" s="16">
        <v>1517633.3</v>
      </c>
      <c r="CK21" s="16">
        <v>1526666.02</v>
      </c>
      <c r="CL21" s="16">
        <v>1550537.65</v>
      </c>
      <c r="CM21" s="16">
        <v>1605446.52</v>
      </c>
      <c r="CN21" s="16">
        <v>1632189.42</v>
      </c>
      <c r="CO21" s="16">
        <v>1554084.83</v>
      </c>
      <c r="CP21" s="16">
        <f>+SUM(CD21:CO21)</f>
        <v>19060433.170000002</v>
      </c>
      <c r="CQ21" s="16">
        <v>1646681.19</v>
      </c>
      <c r="CR21" s="16">
        <v>2214495.36</v>
      </c>
      <c r="CS21" s="16">
        <v>1645493.23</v>
      </c>
      <c r="CT21" s="16">
        <v>1577699.15</v>
      </c>
      <c r="CU21" s="16">
        <v>1590151.02</v>
      </c>
      <c r="CV21" s="16">
        <v>1608781.86</v>
      </c>
      <c r="CW21" s="16">
        <v>1905435.11</v>
      </c>
      <c r="CX21" s="16">
        <v>1773602.75</v>
      </c>
      <c r="CY21" s="16">
        <v>1644030.92</v>
      </c>
      <c r="CZ21" s="16">
        <v>1710763.13</v>
      </c>
      <c r="DA21" s="16">
        <v>1748682.54</v>
      </c>
      <c r="DB21" s="16">
        <v>1684954.06</v>
      </c>
      <c r="DC21" s="14">
        <f>+SUM(CQ21:DB21)</f>
        <v>20750770.319999997</v>
      </c>
      <c r="DD21" s="16">
        <v>2009980.41</v>
      </c>
      <c r="DE21" s="16">
        <v>1720533.62</v>
      </c>
      <c r="DF21" s="16">
        <v>1716134.7</v>
      </c>
      <c r="DG21" s="16">
        <v>1700585.62</v>
      </c>
      <c r="DH21" s="16">
        <v>1726127.16</v>
      </c>
      <c r="DI21" s="16">
        <v>2115688.81</v>
      </c>
      <c r="DJ21" s="16">
        <v>1977102.96</v>
      </c>
      <c r="DK21" s="16">
        <v>1995493.82</v>
      </c>
      <c r="DL21" s="16">
        <v>2007706.23</v>
      </c>
      <c r="DM21" s="16">
        <v>1883997.22</v>
      </c>
      <c r="DN21" s="16">
        <v>1926057.31</v>
      </c>
      <c r="DO21" s="16">
        <v>2148933.4900000002</v>
      </c>
      <c r="DP21" s="14">
        <f>+SUM(DD21:DO21)</f>
        <v>22928341.350000001</v>
      </c>
      <c r="DQ21" s="16">
        <v>2343463.7000000002</v>
      </c>
      <c r="DR21" s="16">
        <v>1915183.07</v>
      </c>
      <c r="DS21" s="16">
        <v>1807262.13</v>
      </c>
      <c r="DT21" s="16">
        <v>1805688.28</v>
      </c>
      <c r="DU21" s="16">
        <v>1977128.42</v>
      </c>
      <c r="DV21" s="16">
        <v>1808238.95</v>
      </c>
      <c r="DW21" s="16"/>
      <c r="DX21" s="16"/>
      <c r="DY21" s="16"/>
      <c r="DZ21" s="16"/>
      <c r="EA21" s="16"/>
      <c r="EB21" s="16"/>
      <c r="EC21" s="14">
        <f>+SUM(DQ21:EB21)</f>
        <v>11656964.550000001</v>
      </c>
    </row>
    <row r="22" spans="2:133" ht="14.25" x14ac:dyDescent="0.2">
      <c r="B22" s="12" t="s">
        <v>16</v>
      </c>
      <c r="C22" s="13" t="s">
        <v>30</v>
      </c>
      <c r="D22" s="16">
        <v>552629.15999999992</v>
      </c>
      <c r="E22" s="16">
        <v>101627.66</v>
      </c>
      <c r="F22" s="16">
        <v>111917.84</v>
      </c>
      <c r="G22" s="16">
        <v>77444.740000000005</v>
      </c>
      <c r="H22" s="16">
        <v>137033.93</v>
      </c>
      <c r="I22" s="16">
        <v>69183.88</v>
      </c>
      <c r="J22" s="16">
        <v>274934.81</v>
      </c>
      <c r="K22" s="16">
        <v>191605.77</v>
      </c>
      <c r="L22" s="16">
        <v>110280.63</v>
      </c>
      <c r="M22" s="16">
        <v>151487.51</v>
      </c>
      <c r="N22" s="16">
        <v>943771.86</v>
      </c>
      <c r="O22" s="16">
        <v>183962.05000000075</v>
      </c>
      <c r="P22" s="16">
        <f>+SUM(D22:O22)</f>
        <v>2905879.8400000008</v>
      </c>
      <c r="Q22" s="16">
        <v>117430.48999999999</v>
      </c>
      <c r="R22" s="16">
        <v>609106.35</v>
      </c>
      <c r="S22" s="16">
        <v>96445.38</v>
      </c>
      <c r="T22" s="16">
        <v>235666.62</v>
      </c>
      <c r="U22" s="16">
        <v>222490.86999999997</v>
      </c>
      <c r="V22" s="16">
        <v>126858.2</v>
      </c>
      <c r="W22" s="16">
        <v>193052.09999999995</v>
      </c>
      <c r="X22" s="16">
        <v>162771.21999999994</v>
      </c>
      <c r="Y22" s="16">
        <v>173155.4</v>
      </c>
      <c r="Z22" s="16">
        <v>79195.549999999974</v>
      </c>
      <c r="AA22" s="16">
        <v>84774.849999999991</v>
      </c>
      <c r="AB22" s="16">
        <v>81168.45</v>
      </c>
      <c r="AC22" s="16">
        <f>+SUM(Q22:AB22)</f>
        <v>2182115.4799999995</v>
      </c>
      <c r="AD22" s="16">
        <v>302694.05</v>
      </c>
      <c r="AE22" s="16">
        <v>173998.99</v>
      </c>
      <c r="AF22" s="16">
        <v>122633.73</v>
      </c>
      <c r="AG22" s="16">
        <v>134514.26999999999</v>
      </c>
      <c r="AH22" s="16">
        <v>74639.350000000006</v>
      </c>
      <c r="AI22" s="16">
        <v>100021.43999999999</v>
      </c>
      <c r="AJ22" s="16">
        <v>104352.86</v>
      </c>
      <c r="AK22" s="16">
        <v>158305.57</v>
      </c>
      <c r="AL22" s="16">
        <v>59159.02</v>
      </c>
      <c r="AM22" s="16">
        <v>85248.89</v>
      </c>
      <c r="AN22" s="16">
        <v>206127.07</v>
      </c>
      <c r="AO22" s="16">
        <v>88461.53</v>
      </c>
      <c r="AP22" s="16">
        <f>+SUM(AD22:AO22)</f>
        <v>1610156.77</v>
      </c>
      <c r="AQ22" s="16">
        <v>89543.14</v>
      </c>
      <c r="AR22" s="16">
        <v>112312.44</v>
      </c>
      <c r="AS22" s="16">
        <v>150526.74</v>
      </c>
      <c r="AT22" s="16">
        <v>90604.21</v>
      </c>
      <c r="AU22" s="16">
        <v>64602.25</v>
      </c>
      <c r="AV22" s="16">
        <v>208369</v>
      </c>
      <c r="AW22" s="16">
        <v>135865.62</v>
      </c>
      <c r="AX22" s="16">
        <v>239931.03</v>
      </c>
      <c r="AY22" s="16">
        <v>91752.44</v>
      </c>
      <c r="AZ22" s="16">
        <v>216946.13</v>
      </c>
      <c r="BA22" s="16">
        <v>276630.03000000003</v>
      </c>
      <c r="BB22" s="16">
        <v>300558.19</v>
      </c>
      <c r="BC22" s="16">
        <f>+SUM(AQ22:BB22)</f>
        <v>1977641.22</v>
      </c>
      <c r="BD22" s="16">
        <v>38152.980000000003</v>
      </c>
      <c r="BE22" s="16">
        <v>112312.44</v>
      </c>
      <c r="BF22" s="16">
        <v>69792.070000000007</v>
      </c>
      <c r="BG22" s="16">
        <v>109767.57</v>
      </c>
      <c r="BH22" s="16">
        <v>65918.19</v>
      </c>
      <c r="BI22" s="16">
        <v>201670.25</v>
      </c>
      <c r="BJ22" s="16">
        <v>205056.39</v>
      </c>
      <c r="BK22" s="16">
        <v>144667.5</v>
      </c>
      <c r="BL22" s="16">
        <v>79681.8</v>
      </c>
      <c r="BM22" s="16">
        <v>103023.56</v>
      </c>
      <c r="BN22" s="16">
        <v>87217.23</v>
      </c>
      <c r="BO22" s="16">
        <v>96652.85</v>
      </c>
      <c r="BP22" s="16">
        <f>+SUM(BD22:BO22)</f>
        <v>1313912.83</v>
      </c>
      <c r="BQ22" s="16">
        <v>163589.59</v>
      </c>
      <c r="BR22" s="16">
        <v>103196.99</v>
      </c>
      <c r="BS22" s="16">
        <v>135436.29999999999</v>
      </c>
      <c r="BT22" s="16">
        <v>53801.17</v>
      </c>
      <c r="BU22" s="16">
        <v>36026.61</v>
      </c>
      <c r="BV22" s="16">
        <v>98828.63</v>
      </c>
      <c r="BW22" s="16">
        <v>227622.41</v>
      </c>
      <c r="BX22" s="16">
        <v>106591.92</v>
      </c>
      <c r="BY22" s="16">
        <v>2073910.99</v>
      </c>
      <c r="BZ22" s="16">
        <v>62413.35</v>
      </c>
      <c r="CA22" s="16">
        <v>89375.59</v>
      </c>
      <c r="CB22" s="16">
        <v>69739.31</v>
      </c>
      <c r="CC22" s="16">
        <f>+SUM(BQ22:CB22)</f>
        <v>3220532.8600000003</v>
      </c>
      <c r="CD22" s="16">
        <v>56060.7</v>
      </c>
      <c r="CE22" s="16">
        <v>58376.19</v>
      </c>
      <c r="CF22" s="16">
        <v>75205.88</v>
      </c>
      <c r="CG22" s="16">
        <v>41894.870000000003</v>
      </c>
      <c r="CH22" s="16">
        <v>62120.44</v>
      </c>
      <c r="CI22" s="16">
        <v>44258.99</v>
      </c>
      <c r="CJ22" s="16">
        <v>44814.53</v>
      </c>
      <c r="CK22" s="16">
        <v>49112.37</v>
      </c>
      <c r="CL22" s="16">
        <v>50847.82</v>
      </c>
      <c r="CM22" s="16">
        <v>80215.98</v>
      </c>
      <c r="CN22" s="16">
        <v>55891.9</v>
      </c>
      <c r="CO22" s="16">
        <v>54111.68</v>
      </c>
      <c r="CP22" s="16">
        <f>+SUM(CD22:CO22)</f>
        <v>672911.35000000009</v>
      </c>
      <c r="CQ22" s="16">
        <v>38655.67</v>
      </c>
      <c r="CR22" s="16">
        <v>54900.89</v>
      </c>
      <c r="CS22" s="16">
        <v>32885.43</v>
      </c>
      <c r="CT22" s="16">
        <v>37637.72</v>
      </c>
      <c r="CU22" s="16">
        <v>43158.59</v>
      </c>
      <c r="CV22" s="16">
        <v>40554.33</v>
      </c>
      <c r="CW22" s="16">
        <v>63400.31</v>
      </c>
      <c r="CX22" s="16">
        <v>82368.23</v>
      </c>
      <c r="CY22" s="16">
        <v>54203.27</v>
      </c>
      <c r="CZ22" s="16">
        <v>49005.36</v>
      </c>
      <c r="DA22" s="16">
        <v>114318.43</v>
      </c>
      <c r="DB22" s="16">
        <v>85783.97</v>
      </c>
      <c r="DC22" s="14">
        <f>+SUM(CQ22:DB22)</f>
        <v>696872.2</v>
      </c>
      <c r="DD22" s="16">
        <v>50092.88</v>
      </c>
      <c r="DE22" s="16">
        <v>57334.25</v>
      </c>
      <c r="DF22" s="16">
        <v>67825.64</v>
      </c>
      <c r="DG22" s="16">
        <v>94969.01</v>
      </c>
      <c r="DH22" s="16">
        <v>66151.44</v>
      </c>
      <c r="DI22" s="16">
        <v>43172.29</v>
      </c>
      <c r="DJ22" s="16">
        <v>38234.74</v>
      </c>
      <c r="DK22" s="16">
        <v>49719.93</v>
      </c>
      <c r="DL22" s="16">
        <v>71727.600000000006</v>
      </c>
      <c r="DM22" s="16">
        <v>69397.990000000005</v>
      </c>
      <c r="DN22" s="16">
        <v>58333.95</v>
      </c>
      <c r="DO22" s="16">
        <v>99040.35</v>
      </c>
      <c r="DP22" s="14">
        <f>+SUM(DD22:DO22)</f>
        <v>766000.07</v>
      </c>
      <c r="DQ22" s="16">
        <v>71506.009999999995</v>
      </c>
      <c r="DR22" s="16">
        <v>84844.9</v>
      </c>
      <c r="DS22" s="16">
        <v>33815.03</v>
      </c>
      <c r="DT22" s="16">
        <v>54908.83</v>
      </c>
      <c r="DU22" s="16">
        <v>109268.06</v>
      </c>
      <c r="DV22" s="16">
        <v>36290.99</v>
      </c>
      <c r="DW22" s="16"/>
      <c r="DX22" s="16"/>
      <c r="DY22" s="16"/>
      <c r="DZ22" s="16"/>
      <c r="EA22" s="16"/>
      <c r="EB22" s="16"/>
      <c r="EC22" s="14">
        <f>+SUM(DQ22:EB22)</f>
        <v>390633.81999999995</v>
      </c>
    </row>
    <row r="23" spans="2:133" s="20" customFormat="1" ht="15" x14ac:dyDescent="0.25">
      <c r="B23" s="17" t="s">
        <v>8</v>
      </c>
      <c r="C23" s="18" t="s">
        <v>97</v>
      </c>
      <c r="D23" s="19">
        <f t="shared" ref="D23:AV23" si="10">D19+D20+D21+D22</f>
        <v>2325907.4699999997</v>
      </c>
      <c r="E23" s="19">
        <f t="shared" si="10"/>
        <v>2243702.9500000002</v>
      </c>
      <c r="F23" s="19">
        <f t="shared" si="10"/>
        <v>2436230.15</v>
      </c>
      <c r="G23" s="19">
        <f t="shared" si="10"/>
        <v>2511826.7100000004</v>
      </c>
      <c r="H23" s="19">
        <f t="shared" si="10"/>
        <v>2927742.41</v>
      </c>
      <c r="I23" s="19">
        <f t="shared" si="10"/>
        <v>2682522.4699999997</v>
      </c>
      <c r="J23" s="19">
        <f t="shared" si="10"/>
        <v>2894831.0100000002</v>
      </c>
      <c r="K23" s="19">
        <f t="shared" si="10"/>
        <v>2916651.73</v>
      </c>
      <c r="L23" s="19">
        <f t="shared" si="10"/>
        <v>2690452.86</v>
      </c>
      <c r="M23" s="19">
        <f t="shared" si="10"/>
        <v>3018886.0700000003</v>
      </c>
      <c r="N23" s="19">
        <f t="shared" si="10"/>
        <v>3654338.52</v>
      </c>
      <c r="O23" s="19">
        <f t="shared" si="10"/>
        <v>2962881.6700000009</v>
      </c>
      <c r="P23" s="19">
        <f>+SUM(D23:O23)</f>
        <v>33265974.020000003</v>
      </c>
      <c r="Q23" s="19">
        <f t="shared" si="10"/>
        <v>2916542.2</v>
      </c>
      <c r="R23" s="19">
        <f t="shared" si="10"/>
        <v>2696197.85</v>
      </c>
      <c r="S23" s="19">
        <f t="shared" si="10"/>
        <v>2282842.85</v>
      </c>
      <c r="T23" s="19">
        <f t="shared" si="10"/>
        <v>2676358.4000000004</v>
      </c>
      <c r="U23" s="19">
        <f t="shared" si="10"/>
        <v>2605896.6100000003</v>
      </c>
      <c r="V23" s="19">
        <f t="shared" si="10"/>
        <v>2527959.0100000002</v>
      </c>
      <c r="W23" s="19">
        <f t="shared" si="10"/>
        <v>2698422.92</v>
      </c>
      <c r="X23" s="19">
        <f t="shared" si="10"/>
        <v>2622607.2399999998</v>
      </c>
      <c r="Y23" s="19">
        <f t="shared" si="10"/>
        <v>2768711.14</v>
      </c>
      <c r="Z23" s="19">
        <f t="shared" si="10"/>
        <v>2749731.8339999998</v>
      </c>
      <c r="AA23" s="19">
        <f t="shared" si="10"/>
        <v>2693426.59</v>
      </c>
      <c r="AB23" s="19">
        <f t="shared" si="10"/>
        <v>2794484.91</v>
      </c>
      <c r="AC23" s="19">
        <f>+SUM(Q23:AB23)</f>
        <v>32033181.553999998</v>
      </c>
      <c r="AD23" s="19">
        <f t="shared" si="10"/>
        <v>3702920.8499999996</v>
      </c>
      <c r="AE23" s="19">
        <f t="shared" si="10"/>
        <v>2884018.91</v>
      </c>
      <c r="AF23" s="19">
        <f t="shared" si="10"/>
        <v>3285067.15</v>
      </c>
      <c r="AG23" s="19">
        <f t="shared" si="10"/>
        <v>3042822.5100000002</v>
      </c>
      <c r="AH23" s="19">
        <f t="shared" si="10"/>
        <v>3283276.3200000003</v>
      </c>
      <c r="AI23" s="19">
        <f t="shared" si="10"/>
        <v>3249532.36</v>
      </c>
      <c r="AJ23" s="19">
        <f t="shared" si="10"/>
        <v>3215548.3299999996</v>
      </c>
      <c r="AK23" s="19">
        <f t="shared" si="10"/>
        <v>3453985.6599999997</v>
      </c>
      <c r="AL23" s="19">
        <f t="shared" si="10"/>
        <v>3388469.97</v>
      </c>
      <c r="AM23" s="19">
        <f t="shared" si="10"/>
        <v>3611970.5399999996</v>
      </c>
      <c r="AN23" s="19">
        <f t="shared" si="10"/>
        <v>3720309.7499999995</v>
      </c>
      <c r="AO23" s="19">
        <f t="shared" si="10"/>
        <v>3654625.4299999997</v>
      </c>
      <c r="AP23" s="19">
        <f>+SUM(AD23:AO23)</f>
        <v>40492547.779999994</v>
      </c>
      <c r="AQ23" s="19">
        <f t="shared" si="10"/>
        <v>3677976.04</v>
      </c>
      <c r="AR23" s="19">
        <f t="shared" si="10"/>
        <v>3478768.27</v>
      </c>
      <c r="AS23" s="19">
        <f t="shared" si="10"/>
        <v>3587672.41</v>
      </c>
      <c r="AT23" s="19">
        <f t="shared" si="10"/>
        <v>3299219.04</v>
      </c>
      <c r="AU23" s="19">
        <f t="shared" si="10"/>
        <v>3545840.95</v>
      </c>
      <c r="AV23" s="19">
        <f t="shared" si="10"/>
        <v>3449266.15</v>
      </c>
      <c r="AW23" s="19">
        <f t="shared" ref="AW23:BB23" si="11">AW19+AW20+AW21+AW22</f>
        <v>3602197.12</v>
      </c>
      <c r="AX23" s="19">
        <f t="shared" si="11"/>
        <v>3788487.94</v>
      </c>
      <c r="AY23" s="19">
        <f t="shared" si="11"/>
        <v>3728087.2199999993</v>
      </c>
      <c r="AZ23" s="19">
        <f t="shared" si="11"/>
        <v>4021580.7499999995</v>
      </c>
      <c r="BA23" s="19">
        <f t="shared" si="11"/>
        <v>4323354.9799999995</v>
      </c>
      <c r="BB23" s="19">
        <f t="shared" si="11"/>
        <v>4238371.1800000006</v>
      </c>
      <c r="BC23" s="19">
        <f>+SUM(AQ23:BB23)</f>
        <v>44740822.049999997</v>
      </c>
      <c r="BD23" s="19">
        <f>BD19+BD20+BD21+BD22</f>
        <v>3870353.9099999997</v>
      </c>
      <c r="BE23" s="19">
        <f>BE19+BE20+BE21+BE22</f>
        <v>3478768.27</v>
      </c>
      <c r="BF23" s="19">
        <f>BF19+BF20+BF21+BF22</f>
        <v>2243702.34</v>
      </c>
      <c r="BG23" s="19">
        <f>BG19+BG20+BG21+BG22</f>
        <v>3680344.5099999993</v>
      </c>
      <c r="BH23" s="19">
        <f>BH19+BH20+BH21+BH22</f>
        <v>3776441.3</v>
      </c>
      <c r="BI23" s="19">
        <f t="shared" ref="BI23:BN23" si="12">BI19+BI20+BI21+BI22</f>
        <v>3716095.21</v>
      </c>
      <c r="BJ23" s="19">
        <f t="shared" si="12"/>
        <v>3860243.3800000004</v>
      </c>
      <c r="BK23" s="19">
        <f t="shared" si="12"/>
        <v>3536093.9499999997</v>
      </c>
      <c r="BL23" s="19">
        <f t="shared" si="12"/>
        <v>3364409.07</v>
      </c>
      <c r="BM23" s="19">
        <f t="shared" si="12"/>
        <v>3521770.2800000007</v>
      </c>
      <c r="BN23" s="19">
        <f t="shared" si="12"/>
        <v>3529664.3800000004</v>
      </c>
      <c r="BO23" s="19">
        <v>3791262.48</v>
      </c>
      <c r="BP23" s="19">
        <f>+SUM(BD23:BO23)</f>
        <v>42369149.079999998</v>
      </c>
      <c r="BQ23" s="19">
        <f t="shared" ref="BQ23:BV23" si="13">+BQ19+BQ20+BQ21+BQ22</f>
        <v>4008942.3899999997</v>
      </c>
      <c r="BR23" s="19">
        <f t="shared" si="13"/>
        <v>3335795.3</v>
      </c>
      <c r="BS23" s="19">
        <f t="shared" si="13"/>
        <v>3595699.2299999995</v>
      </c>
      <c r="BT23" s="19">
        <f t="shared" si="13"/>
        <v>3457480.6799999997</v>
      </c>
      <c r="BU23" s="19">
        <f t="shared" si="13"/>
        <v>3701192.4499999997</v>
      </c>
      <c r="BV23" s="19">
        <f t="shared" si="13"/>
        <v>3463069.96</v>
      </c>
      <c r="BW23" s="19">
        <f t="shared" ref="BW23:CB23" si="14">+BW19+BW20+BW21+BW22</f>
        <v>3697513.4299999997</v>
      </c>
      <c r="BX23" s="19">
        <f t="shared" si="14"/>
        <v>3572468.1399999997</v>
      </c>
      <c r="BY23" s="19">
        <f t="shared" si="14"/>
        <v>5512682.9400000004</v>
      </c>
      <c r="BZ23" s="19">
        <f t="shared" si="14"/>
        <v>1547252.9200000002</v>
      </c>
      <c r="CA23" s="19">
        <f t="shared" si="14"/>
        <v>6618609.6799999997</v>
      </c>
      <c r="CB23" s="19">
        <f t="shared" si="14"/>
        <v>3675910.78</v>
      </c>
      <c r="CC23" s="16">
        <f>+SUM(BQ23:CB23)</f>
        <v>46186617.899999999</v>
      </c>
      <c r="CD23" s="19">
        <f>+CD19+CD20+CD21+CD22</f>
        <v>4047576.7700000005</v>
      </c>
      <c r="CE23" s="19">
        <f t="shared" ref="CE23:CO23" si="15">+CE19+CE20+CE21+CE22</f>
        <v>3188637.1599999997</v>
      </c>
      <c r="CF23" s="19">
        <f t="shared" si="15"/>
        <v>3295346.96</v>
      </c>
      <c r="CG23" s="19">
        <f t="shared" si="15"/>
        <v>3678016.4</v>
      </c>
      <c r="CH23" s="19">
        <f t="shared" si="15"/>
        <v>3670483.43</v>
      </c>
      <c r="CI23" s="19">
        <f t="shared" si="15"/>
        <v>3636325.12</v>
      </c>
      <c r="CJ23" s="19">
        <f t="shared" si="15"/>
        <v>3527290.96</v>
      </c>
      <c r="CK23" s="19">
        <f t="shared" si="15"/>
        <v>3607689.18</v>
      </c>
      <c r="CL23" s="19">
        <f t="shared" si="15"/>
        <v>3566328.44</v>
      </c>
      <c r="CM23" s="19">
        <f t="shared" si="15"/>
        <v>3853815.9499999997</v>
      </c>
      <c r="CN23" s="19">
        <f t="shared" si="15"/>
        <v>3895310.61</v>
      </c>
      <c r="CO23" s="19">
        <f t="shared" si="15"/>
        <v>3884554.4000000004</v>
      </c>
      <c r="CP23" s="16">
        <f>+SUM(CD23:CO23)</f>
        <v>43851375.380000003</v>
      </c>
      <c r="CQ23" s="19">
        <f t="shared" ref="CQ23:DC23" si="16">+CQ19+CQ20+CQ21+CQ22</f>
        <v>3769579.5</v>
      </c>
      <c r="CR23" s="19">
        <f t="shared" si="16"/>
        <v>4235566.34</v>
      </c>
      <c r="CS23" s="19">
        <f t="shared" si="16"/>
        <v>3363495.0900000003</v>
      </c>
      <c r="CT23" s="19">
        <f t="shared" si="16"/>
        <v>3301012.2399999998</v>
      </c>
      <c r="CU23" s="19">
        <f t="shared" si="16"/>
        <v>2990875.75</v>
      </c>
      <c r="CV23" s="19">
        <f t="shared" si="16"/>
        <v>3507081.47</v>
      </c>
      <c r="CW23" s="19">
        <f t="shared" si="16"/>
        <v>4323712.21</v>
      </c>
      <c r="CX23" s="19">
        <f t="shared" si="16"/>
        <v>4135619.9299999997</v>
      </c>
      <c r="CY23" s="19">
        <f t="shared" si="16"/>
        <v>3824379.61</v>
      </c>
      <c r="CZ23" s="19">
        <f t="shared" si="16"/>
        <v>4416490.37</v>
      </c>
      <c r="DA23" s="19">
        <f t="shared" si="16"/>
        <v>4641815.91</v>
      </c>
      <c r="DB23" s="19">
        <f>+DB19+DB20+DB21+DB22</f>
        <v>4602004.7399999993</v>
      </c>
      <c r="DC23" s="19">
        <f t="shared" si="16"/>
        <v>47111633.159999996</v>
      </c>
      <c r="DD23" s="19">
        <f t="shared" ref="DD23:DI23" si="17">+SUM(DD19:DD22)</f>
        <v>4639144.7299999995</v>
      </c>
      <c r="DE23" s="19">
        <f t="shared" si="17"/>
        <v>4064497.9299999997</v>
      </c>
      <c r="DF23" s="19">
        <f t="shared" si="17"/>
        <v>4540956.55</v>
      </c>
      <c r="DG23" s="19">
        <f t="shared" si="17"/>
        <v>3954202.75</v>
      </c>
      <c r="DH23" s="19">
        <f t="shared" si="17"/>
        <v>4729457.0500000007</v>
      </c>
      <c r="DI23" s="19">
        <f t="shared" si="17"/>
        <v>5113419.6100000003</v>
      </c>
      <c r="DJ23" s="19">
        <v>5174183.26</v>
      </c>
      <c r="DK23" s="19">
        <v>5276566.1500000004</v>
      </c>
      <c r="DL23" s="19">
        <f>SUM(DL19:DL22)</f>
        <v>5210470.63</v>
      </c>
      <c r="DM23" s="19">
        <f>SUM(DM19:DM22)</f>
        <v>5457088.9400000004</v>
      </c>
      <c r="DN23" s="19">
        <f>SUM(DN19:DN22)</f>
        <v>5348290.92</v>
      </c>
      <c r="DO23" s="19">
        <f>SUM(DO19:DO22)</f>
        <v>5835793.6399999997</v>
      </c>
      <c r="DP23" s="19">
        <f>+DP19+DP20+DP21+DP22</f>
        <v>59344072.159999996</v>
      </c>
      <c r="DQ23" s="19">
        <f>+SUM(DQ19:DQ22)</f>
        <v>5366180.0999999996</v>
      </c>
      <c r="DR23" s="19">
        <f t="shared" ref="DR23:DX23" si="18">+SUM(DR19:DR22)</f>
        <v>4523550.45</v>
      </c>
      <c r="DS23" s="19">
        <f t="shared" si="18"/>
        <v>4780261.21</v>
      </c>
      <c r="DT23" s="19">
        <f t="shared" si="18"/>
        <v>4405109.71</v>
      </c>
      <c r="DU23" s="19">
        <f t="shared" si="18"/>
        <v>5039047.4799999995</v>
      </c>
      <c r="DV23" s="19">
        <f t="shared" si="18"/>
        <v>4934268.3900000006</v>
      </c>
      <c r="DW23" s="19">
        <f t="shared" si="18"/>
        <v>0</v>
      </c>
      <c r="DX23" s="19">
        <f t="shared" si="18"/>
        <v>0</v>
      </c>
      <c r="DY23" s="19">
        <f>SUM(DY19:DY22)</f>
        <v>0</v>
      </c>
      <c r="DZ23" s="19">
        <f>SUM(DZ19:DZ22)</f>
        <v>0</v>
      </c>
      <c r="EA23" s="19">
        <f>SUM(EA19:EA22)</f>
        <v>0</v>
      </c>
      <c r="EB23" s="19"/>
      <c r="EC23" s="19">
        <f>+EC19+EC20+EC21+EC22</f>
        <v>29048417.340000004</v>
      </c>
    </row>
    <row r="24" spans="2:133" ht="14.25" x14ac:dyDescent="0.2">
      <c r="B24" s="21"/>
      <c r="C24" s="8"/>
      <c r="D24" s="9"/>
      <c r="E24" s="9"/>
      <c r="F24" s="9"/>
      <c r="G24" s="9"/>
      <c r="H24" s="9"/>
      <c r="I24" s="9"/>
      <c r="J24" s="9"/>
      <c r="K24" s="9"/>
      <c r="L24" s="9"/>
      <c r="M24" s="9"/>
      <c r="N24" s="9"/>
      <c r="O24" s="9"/>
      <c r="P24" s="9"/>
      <c r="Q24" s="9"/>
      <c r="R24" s="9"/>
      <c r="S24" s="9"/>
      <c r="T24" s="9"/>
      <c r="U24" s="9"/>
      <c r="V24" s="9"/>
      <c r="W24" s="9"/>
      <c r="X24" s="9"/>
      <c r="Y24" s="9"/>
      <c r="Z24" s="9"/>
      <c r="AA24" s="9"/>
      <c r="AB24" s="9"/>
      <c r="AC24" s="9"/>
      <c r="AD24" s="9"/>
      <c r="AE24" s="9"/>
      <c r="AF24" s="9"/>
      <c r="AG24" s="9"/>
      <c r="AH24" s="9"/>
      <c r="AI24" s="9"/>
      <c r="AJ24" s="9"/>
      <c r="AK24" s="9"/>
      <c r="AL24" s="9"/>
      <c r="AM24" s="9"/>
      <c r="AN24" s="9"/>
      <c r="AO24" s="9"/>
      <c r="AP24" s="9"/>
      <c r="AQ24" s="9"/>
      <c r="AR24" s="9"/>
      <c r="AS24" s="9"/>
      <c r="AT24" s="9"/>
      <c r="AU24" s="9"/>
      <c r="AV24" s="9"/>
      <c r="AW24" s="9"/>
      <c r="AX24" s="9"/>
      <c r="AY24" s="9"/>
      <c r="AZ24" s="9"/>
      <c r="BA24" s="9"/>
      <c r="BB24" s="9"/>
      <c r="BC24" s="9"/>
      <c r="BD24" s="9"/>
      <c r="BE24" s="9"/>
      <c r="BF24" s="9"/>
      <c r="BG24" s="9"/>
      <c r="BH24" s="9"/>
      <c r="BI24" s="9"/>
      <c r="BJ24" s="9"/>
      <c r="BK24" s="9"/>
      <c r="BL24" s="9"/>
      <c r="BM24" s="9"/>
      <c r="BN24" s="9"/>
      <c r="BO24" s="9"/>
      <c r="BP24" s="9"/>
      <c r="BQ24" s="9"/>
      <c r="BR24" s="9"/>
      <c r="BS24" s="9"/>
      <c r="BT24" s="9"/>
      <c r="BU24" s="9"/>
      <c r="BV24" s="9"/>
      <c r="BW24" s="9"/>
      <c r="BX24" s="9"/>
      <c r="BY24" s="9"/>
      <c r="BZ24" s="9"/>
      <c r="CA24" s="9"/>
      <c r="CB24" s="9"/>
      <c r="CC24" s="9"/>
      <c r="CD24" s="9"/>
      <c r="CE24" s="9"/>
      <c r="CF24" s="9"/>
      <c r="CG24" s="9"/>
      <c r="CH24" s="9"/>
      <c r="CI24" s="9"/>
      <c r="CJ24" s="9"/>
      <c r="CK24" s="9"/>
      <c r="CL24" s="9"/>
      <c r="CM24" s="9"/>
      <c r="CN24" s="9"/>
      <c r="CO24" s="9"/>
      <c r="CP24" s="9"/>
      <c r="CQ24" s="9"/>
    </row>
    <row r="25" spans="2:133" ht="14.25" x14ac:dyDescent="0.2">
      <c r="B25" s="21"/>
      <c r="C25" s="8"/>
      <c r="D25" s="9"/>
      <c r="E25" s="9"/>
      <c r="F25" s="9"/>
      <c r="G25" s="9"/>
      <c r="H25" s="9"/>
      <c r="I25" s="9"/>
      <c r="J25" s="9"/>
      <c r="K25" s="9"/>
      <c r="L25" s="9"/>
      <c r="M25" s="9"/>
      <c r="N25" s="9"/>
      <c r="O25" s="9"/>
      <c r="P25" s="9"/>
      <c r="Q25" s="9"/>
      <c r="R25" s="9"/>
      <c r="S25" s="9"/>
      <c r="T25" s="9"/>
      <c r="U25" s="9"/>
      <c r="V25" s="9"/>
      <c r="W25" s="9"/>
      <c r="X25" s="9"/>
      <c r="Y25" s="9"/>
      <c r="Z25" s="9"/>
      <c r="AA25" s="9"/>
      <c r="AB25" s="9"/>
      <c r="AC25" s="9"/>
      <c r="AD25" s="9"/>
      <c r="AE25" s="9"/>
      <c r="AF25" s="9"/>
      <c r="AG25" s="9"/>
      <c r="AH25" s="9"/>
      <c r="AI25" s="9"/>
      <c r="AJ25" s="9"/>
      <c r="AK25" s="9"/>
      <c r="AL25" s="9"/>
      <c r="AM25" s="9"/>
      <c r="AN25" s="9"/>
      <c r="AO25" s="9"/>
      <c r="AP25" s="9"/>
      <c r="AQ25" s="9"/>
      <c r="AR25" s="9"/>
      <c r="AS25" s="9"/>
      <c r="AT25" s="9"/>
      <c r="AU25" s="9"/>
      <c r="AV25" s="9"/>
      <c r="AW25" s="9"/>
      <c r="AX25" s="9"/>
      <c r="AY25" s="9"/>
      <c r="AZ25" s="9"/>
      <c r="BA25" s="9"/>
      <c r="BB25" s="9"/>
      <c r="BC25" s="9"/>
      <c r="BD25" s="9"/>
      <c r="BE25" s="9"/>
      <c r="BF25" s="9"/>
      <c r="BG25" s="9"/>
      <c r="BH25" s="9"/>
      <c r="BI25" s="9"/>
      <c r="BJ25" s="9"/>
      <c r="BK25" s="9"/>
      <c r="BL25" s="9"/>
      <c r="BM25" s="9"/>
      <c r="BN25" s="9"/>
      <c r="BO25" s="9"/>
      <c r="BP25" s="9"/>
      <c r="BQ25" s="9"/>
      <c r="BR25" s="9"/>
      <c r="BS25" s="9"/>
      <c r="BT25" s="9"/>
      <c r="BU25" s="9"/>
      <c r="BV25" s="9"/>
      <c r="BW25" s="9"/>
      <c r="BX25" s="9"/>
      <c r="BY25" s="9"/>
      <c r="BZ25" s="9"/>
      <c r="CA25" s="9"/>
      <c r="CB25" s="9"/>
      <c r="CC25" s="9"/>
      <c r="CD25" s="9"/>
      <c r="CE25" s="9"/>
      <c r="CF25" s="9"/>
      <c r="CG25" s="9"/>
      <c r="CH25" s="9"/>
      <c r="CI25" s="9"/>
      <c r="CJ25" s="9"/>
      <c r="CK25" s="9"/>
      <c r="CL25" s="9"/>
      <c r="CM25" s="9"/>
      <c r="CN25" s="9"/>
      <c r="CO25" s="9"/>
      <c r="CP25" s="9"/>
      <c r="CQ25" s="9"/>
    </row>
    <row r="26" spans="2:133" x14ac:dyDescent="0.2">
      <c r="B26" s="22"/>
      <c r="C26" s="5"/>
      <c r="D26" s="3"/>
      <c r="E26" s="3"/>
      <c r="F26" s="3"/>
      <c r="G26" s="3"/>
      <c r="H26" s="3"/>
      <c r="I26" s="3"/>
      <c r="J26" s="3"/>
      <c r="K26" s="3"/>
      <c r="L26" s="3"/>
      <c r="M26" s="3"/>
      <c r="N26" s="3"/>
      <c r="O26" s="3"/>
      <c r="P26" s="3"/>
      <c r="Q26" s="3"/>
      <c r="R26" s="3"/>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row>
    <row r="27" spans="2:133" x14ac:dyDescent="0.2">
      <c r="B27" s="22"/>
      <c r="C27" s="5"/>
      <c r="D27" s="3"/>
      <c r="E27" s="3"/>
      <c r="F27" s="3"/>
      <c r="G27" s="3"/>
      <c r="H27" s="3"/>
      <c r="I27" s="3"/>
      <c r="J27" s="3"/>
      <c r="K27" s="3"/>
      <c r="L27" s="3"/>
      <c r="M27" s="3"/>
      <c r="N27" s="3"/>
      <c r="O27" s="3"/>
      <c r="P27" s="3"/>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row>
    <row r="28" spans="2:133" ht="14.25" x14ac:dyDescent="0.2">
      <c r="B28" s="22"/>
      <c r="C28" s="5"/>
      <c r="D28" s="23"/>
      <c r="E28" s="3"/>
      <c r="F28" s="24"/>
      <c r="G28" s="3"/>
      <c r="H28" s="3"/>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row>
    <row r="29" spans="2:133" ht="14.25" x14ac:dyDescent="0.2">
      <c r="B29" s="22"/>
      <c r="C29" s="5"/>
      <c r="D29" s="23"/>
      <c r="E29" s="3"/>
      <c r="F29" s="3"/>
      <c r="G29" s="3"/>
      <c r="H29" s="3"/>
      <c r="I29" s="3"/>
      <c r="J29" s="3"/>
      <c r="K29" s="3"/>
      <c r="L29" s="3"/>
      <c r="M29" s="3"/>
      <c r="N29" s="3"/>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row>
    <row r="30" spans="2:133" ht="14.25" x14ac:dyDescent="0.2">
      <c r="B30" s="22"/>
      <c r="C30" s="5"/>
      <c r="D30" s="23"/>
      <c r="E30" s="3"/>
      <c r="F30" s="3"/>
      <c r="G30" s="3"/>
      <c r="H30" s="3"/>
      <c r="I30" s="3"/>
      <c r="J30" s="3"/>
      <c r="K30" s="3"/>
      <c r="L30" s="3"/>
      <c r="M30" s="3"/>
      <c r="N30" s="3"/>
      <c r="O30" s="3"/>
      <c r="P30" s="3"/>
      <c r="Q30" s="3"/>
      <c r="R30" s="3"/>
      <c r="S30" s="3"/>
      <c r="T30" s="3"/>
      <c r="U30" s="3"/>
      <c r="V30" s="3"/>
      <c r="W30" s="3"/>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row>
    <row r="31" spans="2:133" ht="14.25" x14ac:dyDescent="0.2">
      <c r="B31" s="22"/>
      <c r="C31" s="5"/>
      <c r="D31" s="23"/>
      <c r="E31" s="3"/>
      <c r="F31" s="3"/>
      <c r="G31" s="3"/>
      <c r="H31" s="3"/>
      <c r="I31" s="3"/>
      <c r="J31" s="3"/>
      <c r="K31" s="3"/>
      <c r="L31" s="3"/>
      <c r="M31" s="3"/>
      <c r="N31" s="3"/>
      <c r="O31" s="3"/>
      <c r="P31" s="3"/>
      <c r="Q31" s="3"/>
      <c r="R31" s="3"/>
      <c r="S31" s="3"/>
      <c r="T31" s="3"/>
      <c r="U31" s="3"/>
      <c r="V31" s="3"/>
      <c r="W31" s="3"/>
      <c r="X31" s="3"/>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row>
    <row r="32" spans="2:133" ht="14.25" x14ac:dyDescent="0.2">
      <c r="B32" s="22"/>
      <c r="C32" s="5"/>
      <c r="D32" s="23"/>
      <c r="E32" s="3"/>
      <c r="F32" s="3"/>
      <c r="G32" s="3"/>
      <c r="H32" s="3"/>
      <c r="I32" s="3"/>
      <c r="J32" s="3"/>
      <c r="K32" s="3"/>
      <c r="L32" s="3"/>
      <c r="M32" s="3"/>
      <c r="N32" s="3"/>
      <c r="O32" s="3"/>
      <c r="P32" s="3"/>
      <c r="Q32" s="3"/>
      <c r="R32" s="3"/>
      <c r="S32" s="3"/>
      <c r="T32" s="3"/>
      <c r="U32" s="3"/>
      <c r="V32" s="3"/>
      <c r="W32" s="3"/>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row>
    <row r="33" spans="2:60" ht="14.25" x14ac:dyDescent="0.2">
      <c r="B33" s="22"/>
      <c r="C33" s="5"/>
      <c r="D33" s="23"/>
      <c r="E33" s="3"/>
      <c r="F33" s="3"/>
      <c r="G33" s="3"/>
      <c r="H33" s="3"/>
      <c r="I33" s="3"/>
      <c r="J33" s="3"/>
      <c r="K33" s="3"/>
      <c r="L33" s="3"/>
      <c r="M33" s="3"/>
      <c r="N33" s="3"/>
      <c r="O33" s="3"/>
      <c r="P33" s="3"/>
      <c r="Q33" s="3"/>
      <c r="R33" s="3"/>
      <c r="S33" s="3"/>
      <c r="T33" s="3"/>
      <c r="U33" s="3"/>
      <c r="V33" s="3"/>
      <c r="W33" s="3"/>
      <c r="X33" s="3"/>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c r="BF33" s="3"/>
      <c r="BG33" s="3"/>
      <c r="BH33" s="3"/>
    </row>
    <row r="34" spans="2:60" ht="14.25" x14ac:dyDescent="0.2">
      <c r="B34" s="22"/>
      <c r="C34" s="5"/>
      <c r="D34" s="23"/>
      <c r="E34" s="3"/>
      <c r="F34" s="3"/>
      <c r="G34" s="3"/>
      <c r="H34" s="3"/>
      <c r="I34" s="3"/>
      <c r="J34" s="3"/>
      <c r="K34" s="3"/>
      <c r="L34" s="3"/>
      <c r="M34" s="3"/>
      <c r="N34" s="3"/>
      <c r="O34" s="3"/>
      <c r="P34" s="3"/>
      <c r="Q34" s="3"/>
      <c r="R34" s="3"/>
      <c r="S34" s="3"/>
      <c r="T34" s="3"/>
      <c r="U34" s="3"/>
      <c r="V34" s="3"/>
      <c r="W34" s="3"/>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row>
    <row r="35" spans="2:60" ht="14.25" x14ac:dyDescent="0.2">
      <c r="B35" s="22"/>
      <c r="C35" s="5"/>
      <c r="D35" s="23"/>
      <c r="E35" s="3"/>
      <c r="F35" s="3"/>
      <c r="G35" s="3"/>
      <c r="H35" s="3"/>
      <c r="I35" s="3"/>
      <c r="J35" s="3"/>
      <c r="K35" s="3"/>
      <c r="L35" s="3"/>
      <c r="M35" s="3"/>
      <c r="N35" s="3"/>
      <c r="O35" s="3"/>
      <c r="P35" s="3"/>
      <c r="Q35" s="3"/>
      <c r="R35" s="3"/>
      <c r="S35" s="3"/>
      <c r="T35" s="3"/>
      <c r="U35" s="3"/>
      <c r="V35" s="3"/>
      <c r="W35" s="3"/>
      <c r="X35" s="3"/>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c r="BE35" s="3"/>
      <c r="BF35" s="3"/>
      <c r="BG35" s="3"/>
      <c r="BH35" s="3"/>
    </row>
    <row r="36" spans="2:60" ht="14.25" x14ac:dyDescent="0.2">
      <c r="B36" s="22"/>
      <c r="C36" s="5"/>
      <c r="D36" s="2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row>
  </sheetData>
  <mergeCells count="47">
    <mergeCell ref="AQ17:BB17"/>
    <mergeCell ref="BC17:BC18"/>
    <mergeCell ref="P17:P18"/>
    <mergeCell ref="Q17:AB17"/>
    <mergeCell ref="AC17:AC18"/>
    <mergeCell ref="AD17:AO17"/>
    <mergeCell ref="AP17:AP18"/>
    <mergeCell ref="CC17:CC18"/>
    <mergeCell ref="CC6:CC7"/>
    <mergeCell ref="D6:O6"/>
    <mergeCell ref="A1:B1"/>
    <mergeCell ref="A2:B2"/>
    <mergeCell ref="A3:B3"/>
    <mergeCell ref="B6:B7"/>
    <mergeCell ref="C6:C7"/>
    <mergeCell ref="P6:P7"/>
    <mergeCell ref="Q6:AB6"/>
    <mergeCell ref="AC6:AC7"/>
    <mergeCell ref="AD6:AO6"/>
    <mergeCell ref="AP6:AP7"/>
    <mergeCell ref="B17:B18"/>
    <mergeCell ref="C17:C18"/>
    <mergeCell ref="D17:O17"/>
    <mergeCell ref="CQ6:DB6"/>
    <mergeCell ref="DC6:DC7"/>
    <mergeCell ref="CQ17:DB17"/>
    <mergeCell ref="DC17:DC18"/>
    <mergeCell ref="AQ6:BB6"/>
    <mergeCell ref="BC6:BC7"/>
    <mergeCell ref="BD6:BO6"/>
    <mergeCell ref="BP6:BP7"/>
    <mergeCell ref="BQ6:CB6"/>
    <mergeCell ref="BQ17:CB17"/>
    <mergeCell ref="BP17:BP18"/>
    <mergeCell ref="BD17:BO17"/>
    <mergeCell ref="CD6:CO6"/>
    <mergeCell ref="CP6:CP7"/>
    <mergeCell ref="CD17:CO17"/>
    <mergeCell ref="CP17:CP18"/>
    <mergeCell ref="DQ6:EB6"/>
    <mergeCell ref="EC6:EC7"/>
    <mergeCell ref="DQ17:EB17"/>
    <mergeCell ref="EC17:EC18"/>
    <mergeCell ref="DD6:DO6"/>
    <mergeCell ref="DP6:DP7"/>
    <mergeCell ref="DD17:DO17"/>
    <mergeCell ref="DP17:DP18"/>
  </mergeCells>
  <hyperlinks>
    <hyperlink ref="A1" location="ÍNDICE!A1" display="ÍNDICE" xr:uid="{00000000-0004-0000-0100-000000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S40"/>
  <sheetViews>
    <sheetView zoomScaleNormal="100" workbookViewId="0">
      <pane xSplit="2" ySplit="3" topLeftCell="DL25" activePane="bottomRight" state="frozen"/>
      <selection pane="topRight" activeCell="C1" sqref="C1"/>
      <selection pane="bottomLeft" activeCell="A4" sqref="A4"/>
      <selection pane="bottomRight" activeCell="DO33" sqref="DO33"/>
    </sheetView>
  </sheetViews>
  <sheetFormatPr baseColWidth="10" defaultColWidth="11.42578125" defaultRowHeight="12.75" x14ac:dyDescent="0.2"/>
  <cols>
    <col min="1" max="1" width="3.85546875" style="26" customWidth="1"/>
    <col min="2" max="2" width="49.7109375" style="26" customWidth="1"/>
    <col min="3" max="70" width="12.7109375" style="26" customWidth="1"/>
    <col min="71" max="71" width="12.42578125" style="26" bestFit="1" customWidth="1"/>
    <col min="72" max="83" width="12.7109375" style="26" customWidth="1"/>
    <col min="84" max="84" width="12.140625" style="26" customWidth="1"/>
    <col min="85" max="92" width="11.42578125" style="26"/>
    <col min="93" max="93" width="12.7109375" style="26" customWidth="1"/>
    <col min="94" max="94" width="11.42578125" style="26"/>
    <col min="95" max="95" width="13.140625" style="26" customWidth="1"/>
    <col min="96" max="96" width="11.42578125" style="26"/>
    <col min="97" max="97" width="13.28515625" style="26" customWidth="1"/>
    <col min="98" max="105" width="11.42578125" style="26"/>
    <col min="106" max="106" width="12.5703125" style="26" customWidth="1"/>
    <col min="107" max="107" width="11.42578125" style="26"/>
    <col min="108" max="108" width="12.5703125" style="26" customWidth="1"/>
    <col min="109" max="113" width="11.42578125" style="26"/>
    <col min="114" max="114" width="20.7109375" style="26" customWidth="1"/>
    <col min="115" max="118" width="11.42578125" style="26"/>
    <col min="119" max="119" width="12.5703125" style="26" customWidth="1"/>
    <col min="120" max="120" width="11.42578125" style="26"/>
    <col min="121" max="121" width="12.5703125" style="26" customWidth="1"/>
    <col min="122" max="16384" width="11.42578125" style="26"/>
  </cols>
  <sheetData>
    <row r="1" spans="1:123" ht="15" x14ac:dyDescent="0.25">
      <c r="A1" s="103" t="s">
        <v>106</v>
      </c>
      <c r="B1" s="103"/>
    </row>
    <row r="2" spans="1:123" ht="30" customHeight="1" x14ac:dyDescent="0.2">
      <c r="A2" s="104" t="s">
        <v>133</v>
      </c>
      <c r="B2" s="104"/>
    </row>
    <row r="3" spans="1:123" ht="15" customHeight="1" x14ac:dyDescent="0.2">
      <c r="A3" s="105" t="s">
        <v>119</v>
      </c>
      <c r="B3" s="105"/>
    </row>
    <row r="5" spans="1:123" s="27" customFormat="1" ht="15" x14ac:dyDescent="0.25">
      <c r="B5" s="7" t="s">
        <v>93</v>
      </c>
      <c r="C5" s="28"/>
      <c r="D5" s="28"/>
      <c r="E5" s="28"/>
      <c r="G5" s="28"/>
      <c r="H5" s="28"/>
      <c r="I5" s="28"/>
      <c r="J5" s="28"/>
      <c r="K5" s="28"/>
      <c r="L5" s="28"/>
      <c r="M5" s="28"/>
      <c r="N5" s="28"/>
      <c r="O5" s="28"/>
      <c r="P5" s="28"/>
      <c r="Q5" s="28"/>
      <c r="R5" s="28"/>
      <c r="S5" s="28"/>
      <c r="T5" s="28"/>
      <c r="U5" s="28"/>
      <c r="V5" s="28"/>
      <c r="W5" s="28"/>
      <c r="X5" s="28"/>
      <c r="Y5" s="28"/>
      <c r="Z5" s="28"/>
      <c r="AA5" s="28"/>
      <c r="AB5" s="28"/>
      <c r="AC5" s="28"/>
      <c r="AD5" s="28"/>
      <c r="AE5" s="28"/>
      <c r="AF5" s="28"/>
      <c r="AG5" s="28"/>
      <c r="AH5" s="28"/>
      <c r="AI5" s="28"/>
      <c r="AJ5" s="28"/>
      <c r="AK5" s="28"/>
      <c r="AL5" s="28"/>
      <c r="AM5" s="28"/>
      <c r="AN5" s="28"/>
      <c r="AO5" s="28"/>
      <c r="AP5" s="28"/>
      <c r="AQ5" s="28"/>
      <c r="AR5" s="28"/>
      <c r="AS5" s="28"/>
      <c r="AT5" s="28"/>
      <c r="AU5" s="28"/>
      <c r="AV5" s="28"/>
      <c r="AW5" s="28"/>
      <c r="AX5" s="28"/>
      <c r="AY5" s="28"/>
      <c r="AZ5" s="28"/>
      <c r="BA5" s="28"/>
      <c r="BB5" s="28"/>
      <c r="BC5" s="28"/>
      <c r="BD5" s="28"/>
      <c r="BE5" s="28"/>
      <c r="BF5" s="28"/>
    </row>
    <row r="6" spans="1:123" s="3" customFormat="1" ht="15" x14ac:dyDescent="0.25">
      <c r="B6" s="106" t="s">
        <v>92</v>
      </c>
      <c r="C6" s="100">
        <v>2013</v>
      </c>
      <c r="D6" s="100"/>
      <c r="E6" s="100"/>
      <c r="F6" s="101" t="s">
        <v>6</v>
      </c>
      <c r="G6" s="100">
        <v>2014</v>
      </c>
      <c r="H6" s="100"/>
      <c r="I6" s="100"/>
      <c r="J6" s="100"/>
      <c r="K6" s="100"/>
      <c r="L6" s="100"/>
      <c r="M6" s="100"/>
      <c r="N6" s="100"/>
      <c r="O6" s="100"/>
      <c r="P6" s="100"/>
      <c r="Q6" s="100"/>
      <c r="R6" s="100"/>
      <c r="S6" s="101" t="s">
        <v>7</v>
      </c>
      <c r="T6" s="100">
        <v>2015</v>
      </c>
      <c r="U6" s="100"/>
      <c r="V6" s="100"/>
      <c r="W6" s="100"/>
      <c r="X6" s="100"/>
      <c r="Y6" s="100"/>
      <c r="Z6" s="100"/>
      <c r="AA6" s="100"/>
      <c r="AB6" s="100"/>
      <c r="AC6" s="100"/>
      <c r="AD6" s="100"/>
      <c r="AE6" s="100"/>
      <c r="AF6" s="101" t="s">
        <v>15</v>
      </c>
      <c r="AG6" s="100">
        <v>2016</v>
      </c>
      <c r="AH6" s="100"/>
      <c r="AI6" s="100"/>
      <c r="AJ6" s="100"/>
      <c r="AK6" s="100"/>
      <c r="AL6" s="100"/>
      <c r="AM6" s="100"/>
      <c r="AN6" s="100"/>
      <c r="AO6" s="100"/>
      <c r="AP6" s="100"/>
      <c r="AQ6" s="100"/>
      <c r="AR6" s="100"/>
      <c r="AS6" s="101" t="s">
        <v>9</v>
      </c>
      <c r="AT6" s="100">
        <v>2017</v>
      </c>
      <c r="AU6" s="100"/>
      <c r="AV6" s="100"/>
      <c r="AW6" s="100"/>
      <c r="AX6" s="100"/>
      <c r="AY6" s="100"/>
      <c r="AZ6" s="100"/>
      <c r="BA6" s="100"/>
      <c r="BB6" s="100"/>
      <c r="BC6" s="100"/>
      <c r="BD6" s="100"/>
      <c r="BE6" s="100"/>
      <c r="BF6" s="101" t="s">
        <v>116</v>
      </c>
      <c r="BG6" s="100">
        <v>2018</v>
      </c>
      <c r="BH6" s="100"/>
      <c r="BI6" s="100"/>
      <c r="BJ6" s="100"/>
      <c r="BK6" s="100"/>
      <c r="BL6" s="100"/>
      <c r="BM6" s="100"/>
      <c r="BN6" s="100"/>
      <c r="BO6" s="100"/>
      <c r="BP6" s="100"/>
      <c r="BQ6" s="100"/>
      <c r="BR6" s="100"/>
      <c r="BS6" s="101" t="s">
        <v>120</v>
      </c>
      <c r="BT6" s="100">
        <v>2019</v>
      </c>
      <c r="BU6" s="100"/>
      <c r="BV6" s="100"/>
      <c r="BW6" s="100"/>
      <c r="BX6" s="100"/>
      <c r="BY6" s="100"/>
      <c r="BZ6" s="100"/>
      <c r="CA6" s="100"/>
      <c r="CB6" s="100"/>
      <c r="CC6" s="100"/>
      <c r="CD6" s="100"/>
      <c r="CE6" s="100"/>
      <c r="CF6" s="101" t="s">
        <v>143</v>
      </c>
      <c r="CG6" s="100">
        <v>2020</v>
      </c>
      <c r="CH6" s="100"/>
      <c r="CI6" s="100"/>
      <c r="CJ6" s="100"/>
      <c r="CK6" s="100"/>
      <c r="CL6" s="100"/>
      <c r="CM6" s="100"/>
      <c r="CN6" s="100"/>
      <c r="CO6" s="100"/>
      <c r="CP6" s="100"/>
      <c r="CQ6" s="100"/>
      <c r="CR6" s="100"/>
      <c r="CS6" s="101" t="s">
        <v>147</v>
      </c>
      <c r="CT6" s="100">
        <v>2021</v>
      </c>
      <c r="CU6" s="100"/>
      <c r="CV6" s="100"/>
      <c r="CW6" s="100"/>
      <c r="CX6" s="100"/>
      <c r="CY6" s="100"/>
      <c r="CZ6" s="100"/>
      <c r="DA6" s="100"/>
      <c r="DB6" s="100"/>
      <c r="DC6" s="100"/>
      <c r="DD6" s="100"/>
      <c r="DE6" s="100"/>
      <c r="DF6" s="101" t="s">
        <v>150</v>
      </c>
      <c r="DG6" s="100">
        <v>2022</v>
      </c>
      <c r="DH6" s="100"/>
      <c r="DI6" s="100"/>
      <c r="DJ6" s="100"/>
      <c r="DK6" s="100"/>
      <c r="DL6" s="100"/>
      <c r="DM6" s="100"/>
      <c r="DN6" s="100"/>
      <c r="DO6" s="100"/>
      <c r="DP6" s="100"/>
      <c r="DQ6" s="100"/>
      <c r="DR6" s="100"/>
      <c r="DS6" s="101" t="s">
        <v>151</v>
      </c>
    </row>
    <row r="7" spans="1:123" s="3" customFormat="1" ht="22.5" customHeight="1" x14ac:dyDescent="0.2">
      <c r="B7" s="107"/>
      <c r="C7" s="11" t="s">
        <v>130</v>
      </c>
      <c r="D7" s="11" t="s">
        <v>131</v>
      </c>
      <c r="E7" s="11" t="s">
        <v>132</v>
      </c>
      <c r="F7" s="102"/>
      <c r="G7" s="11" t="s">
        <v>121</v>
      </c>
      <c r="H7" s="11" t="s">
        <v>122</v>
      </c>
      <c r="I7" s="11" t="s">
        <v>123</v>
      </c>
      <c r="J7" s="11" t="s">
        <v>124</v>
      </c>
      <c r="K7" s="11" t="s">
        <v>125</v>
      </c>
      <c r="L7" s="11" t="s">
        <v>126</v>
      </c>
      <c r="M7" s="11" t="s">
        <v>127</v>
      </c>
      <c r="N7" s="11" t="s">
        <v>128</v>
      </c>
      <c r="O7" s="11" t="s">
        <v>129</v>
      </c>
      <c r="P7" s="11" t="s">
        <v>130</v>
      </c>
      <c r="Q7" s="11" t="s">
        <v>131</v>
      </c>
      <c r="R7" s="11" t="s">
        <v>132</v>
      </c>
      <c r="S7" s="108"/>
      <c r="T7" s="11" t="s">
        <v>121</v>
      </c>
      <c r="U7" s="11" t="s">
        <v>122</v>
      </c>
      <c r="V7" s="11" t="s">
        <v>123</v>
      </c>
      <c r="W7" s="11" t="s">
        <v>124</v>
      </c>
      <c r="X7" s="11" t="s">
        <v>125</v>
      </c>
      <c r="Y7" s="11" t="s">
        <v>126</v>
      </c>
      <c r="Z7" s="11" t="s">
        <v>127</v>
      </c>
      <c r="AA7" s="11" t="s">
        <v>128</v>
      </c>
      <c r="AB7" s="11" t="s">
        <v>129</v>
      </c>
      <c r="AC7" s="11" t="s">
        <v>130</v>
      </c>
      <c r="AD7" s="11" t="s">
        <v>131</v>
      </c>
      <c r="AE7" s="11" t="s">
        <v>132</v>
      </c>
      <c r="AF7" s="108"/>
      <c r="AG7" s="11" t="s">
        <v>121</v>
      </c>
      <c r="AH7" s="11" t="s">
        <v>122</v>
      </c>
      <c r="AI7" s="11" t="s">
        <v>123</v>
      </c>
      <c r="AJ7" s="11" t="s">
        <v>124</v>
      </c>
      <c r="AK7" s="11" t="s">
        <v>125</v>
      </c>
      <c r="AL7" s="11" t="s">
        <v>126</v>
      </c>
      <c r="AM7" s="11" t="s">
        <v>127</v>
      </c>
      <c r="AN7" s="11" t="s">
        <v>128</v>
      </c>
      <c r="AO7" s="11" t="s">
        <v>129</v>
      </c>
      <c r="AP7" s="11" t="s">
        <v>130</v>
      </c>
      <c r="AQ7" s="11" t="s">
        <v>131</v>
      </c>
      <c r="AR7" s="11" t="s">
        <v>132</v>
      </c>
      <c r="AS7" s="108"/>
      <c r="AT7" s="11" t="s">
        <v>121</v>
      </c>
      <c r="AU7" s="11" t="s">
        <v>122</v>
      </c>
      <c r="AV7" s="11" t="s">
        <v>123</v>
      </c>
      <c r="AW7" s="11" t="s">
        <v>124</v>
      </c>
      <c r="AX7" s="11" t="s">
        <v>125</v>
      </c>
      <c r="AY7" s="11" t="s">
        <v>126</v>
      </c>
      <c r="AZ7" s="11" t="s">
        <v>127</v>
      </c>
      <c r="BA7" s="11" t="s">
        <v>128</v>
      </c>
      <c r="BB7" s="11" t="s">
        <v>129</v>
      </c>
      <c r="BC7" s="11" t="s">
        <v>130</v>
      </c>
      <c r="BD7" s="11" t="s">
        <v>131</v>
      </c>
      <c r="BE7" s="11" t="s">
        <v>132</v>
      </c>
      <c r="BF7" s="108"/>
      <c r="BG7" s="11" t="s">
        <v>121</v>
      </c>
      <c r="BH7" s="11" t="s">
        <v>122</v>
      </c>
      <c r="BI7" s="11" t="s">
        <v>123</v>
      </c>
      <c r="BJ7" s="11" t="s">
        <v>124</v>
      </c>
      <c r="BK7" s="11" t="s">
        <v>125</v>
      </c>
      <c r="BL7" s="11" t="s">
        <v>126</v>
      </c>
      <c r="BM7" s="11" t="s">
        <v>127</v>
      </c>
      <c r="BN7" s="11" t="s">
        <v>128</v>
      </c>
      <c r="BO7" s="11" t="s">
        <v>129</v>
      </c>
      <c r="BP7" s="11" t="s">
        <v>130</v>
      </c>
      <c r="BQ7" s="11" t="s">
        <v>131</v>
      </c>
      <c r="BR7" s="11" t="s">
        <v>132</v>
      </c>
      <c r="BS7" s="102"/>
      <c r="BT7" s="11" t="s">
        <v>121</v>
      </c>
      <c r="BU7" s="11" t="s">
        <v>122</v>
      </c>
      <c r="BV7" s="11" t="s">
        <v>123</v>
      </c>
      <c r="BW7" s="11" t="s">
        <v>124</v>
      </c>
      <c r="BX7" s="11" t="s">
        <v>125</v>
      </c>
      <c r="BY7" s="11" t="s">
        <v>126</v>
      </c>
      <c r="BZ7" s="11" t="s">
        <v>127</v>
      </c>
      <c r="CA7" s="11" t="s">
        <v>128</v>
      </c>
      <c r="CB7" s="11" t="s">
        <v>129</v>
      </c>
      <c r="CC7" s="11" t="s">
        <v>130</v>
      </c>
      <c r="CD7" s="11" t="s">
        <v>131</v>
      </c>
      <c r="CE7" s="11" t="s">
        <v>132</v>
      </c>
      <c r="CF7" s="102"/>
      <c r="CG7" s="88" t="s">
        <v>121</v>
      </c>
      <c r="CH7" s="88" t="s">
        <v>122</v>
      </c>
      <c r="CI7" s="88" t="s">
        <v>123</v>
      </c>
      <c r="CJ7" s="88" t="s">
        <v>124</v>
      </c>
      <c r="CK7" s="88" t="s">
        <v>125</v>
      </c>
      <c r="CL7" s="88" t="s">
        <v>126</v>
      </c>
      <c r="CM7" s="88" t="s">
        <v>127</v>
      </c>
      <c r="CN7" s="88" t="s">
        <v>128</v>
      </c>
      <c r="CO7" s="88" t="s">
        <v>129</v>
      </c>
      <c r="CP7" s="88" t="s">
        <v>130</v>
      </c>
      <c r="CQ7" s="88" t="s">
        <v>131</v>
      </c>
      <c r="CR7" s="88" t="s">
        <v>132</v>
      </c>
      <c r="CS7" s="102"/>
      <c r="CT7" s="92" t="s">
        <v>121</v>
      </c>
      <c r="CU7" s="92" t="s">
        <v>122</v>
      </c>
      <c r="CV7" s="92" t="s">
        <v>123</v>
      </c>
      <c r="CW7" s="92" t="s">
        <v>124</v>
      </c>
      <c r="CX7" s="92" t="s">
        <v>125</v>
      </c>
      <c r="CY7" s="92" t="s">
        <v>126</v>
      </c>
      <c r="CZ7" s="92" t="s">
        <v>127</v>
      </c>
      <c r="DA7" s="92" t="s">
        <v>128</v>
      </c>
      <c r="DB7" s="92" t="s">
        <v>129</v>
      </c>
      <c r="DC7" s="92" t="s">
        <v>130</v>
      </c>
      <c r="DD7" s="92" t="s">
        <v>131</v>
      </c>
      <c r="DE7" s="92" t="s">
        <v>132</v>
      </c>
      <c r="DF7" s="102"/>
      <c r="DG7" s="94" t="s">
        <v>121</v>
      </c>
      <c r="DH7" s="94" t="s">
        <v>122</v>
      </c>
      <c r="DI7" s="94" t="s">
        <v>123</v>
      </c>
      <c r="DJ7" s="94" t="s">
        <v>124</v>
      </c>
      <c r="DK7" s="94" t="s">
        <v>125</v>
      </c>
      <c r="DL7" s="94" t="s">
        <v>126</v>
      </c>
      <c r="DM7" s="94" t="s">
        <v>127</v>
      </c>
      <c r="DN7" s="94" t="s">
        <v>128</v>
      </c>
      <c r="DO7" s="94" t="s">
        <v>129</v>
      </c>
      <c r="DP7" s="94" t="s">
        <v>130</v>
      </c>
      <c r="DQ7" s="94" t="s">
        <v>131</v>
      </c>
      <c r="DR7" s="94" t="s">
        <v>132</v>
      </c>
      <c r="DS7" s="102"/>
    </row>
    <row r="8" spans="1:123" s="29" customFormat="1" ht="15" x14ac:dyDescent="0.25">
      <c r="B8" s="30" t="s">
        <v>17</v>
      </c>
      <c r="C8" s="31">
        <f>+C9+C10</f>
        <v>96703.991999999998</v>
      </c>
      <c r="D8" s="31">
        <f>+D9+D10</f>
        <v>90220.554999999993</v>
      </c>
      <c r="E8" s="31">
        <f>+E9+E10</f>
        <v>97948.035999999993</v>
      </c>
      <c r="F8" s="31">
        <f>SUM(C8:E8)</f>
        <v>284872.58299999998</v>
      </c>
      <c r="G8" s="31">
        <f>SUM(G9:G10)</f>
        <v>94824.038</v>
      </c>
      <c r="H8" s="31">
        <f t="shared" ref="H8:R8" si="0">SUM(H9:H10)</f>
        <v>70604.516499999998</v>
      </c>
      <c r="I8" s="31">
        <f t="shared" si="0"/>
        <v>78976.799499999994</v>
      </c>
      <c r="J8" s="31">
        <f t="shared" si="0"/>
        <v>84672.648000000001</v>
      </c>
      <c r="K8" s="31">
        <f t="shared" si="0"/>
        <v>67146.841</v>
      </c>
      <c r="L8" s="31">
        <f t="shared" si="0"/>
        <v>80086.054000000004</v>
      </c>
      <c r="M8" s="31">
        <f t="shared" si="0"/>
        <v>84539.869000000006</v>
      </c>
      <c r="N8" s="31">
        <f t="shared" si="0"/>
        <v>80717.198000000004</v>
      </c>
      <c r="O8" s="31">
        <f t="shared" si="0"/>
        <v>67445.120999999999</v>
      </c>
      <c r="P8" s="31">
        <f t="shared" si="0"/>
        <v>74795.998000000007</v>
      </c>
      <c r="Q8" s="31">
        <f t="shared" si="0"/>
        <v>83813.827999999994</v>
      </c>
      <c r="R8" s="31">
        <f t="shared" si="0"/>
        <v>76425.7641</v>
      </c>
      <c r="S8" s="31">
        <f>SUM(G8:R8)</f>
        <v>944048.67510000011</v>
      </c>
      <c r="T8" s="31">
        <f>SUM(T9:T10)</f>
        <v>65499.451000000001</v>
      </c>
      <c r="U8" s="31">
        <f t="shared" ref="U8:AE8" si="1">SUM(U9:U10)</f>
        <v>54069.241000000002</v>
      </c>
      <c r="V8" s="31">
        <f t="shared" si="1"/>
        <v>80712.239000000001</v>
      </c>
      <c r="W8" s="31">
        <f t="shared" si="1"/>
        <v>58961.29</v>
      </c>
      <c r="X8" s="31">
        <f t="shared" si="1"/>
        <v>71488.345000000001</v>
      </c>
      <c r="Y8" s="31">
        <f t="shared" si="1"/>
        <v>81577.509000000005</v>
      </c>
      <c r="Z8" s="31">
        <f t="shared" si="1"/>
        <v>78775.217999999993</v>
      </c>
      <c r="AA8" s="31">
        <f t="shared" si="1"/>
        <v>93309.857999999993</v>
      </c>
      <c r="AB8" s="31">
        <f t="shared" si="1"/>
        <v>96348.043000000005</v>
      </c>
      <c r="AC8" s="31">
        <f t="shared" si="1"/>
        <v>103045.856</v>
      </c>
      <c r="AD8" s="31">
        <f t="shared" si="1"/>
        <v>117993.442</v>
      </c>
      <c r="AE8" s="31">
        <f t="shared" si="1"/>
        <v>147795.61900000001</v>
      </c>
      <c r="AF8" s="31">
        <f>SUM(T8:AE8)</f>
        <v>1049576.111</v>
      </c>
      <c r="AG8" s="31">
        <f>SUM(AG9:AG10)</f>
        <v>154752.54199999999</v>
      </c>
      <c r="AH8" s="31">
        <f t="shared" ref="AH8:AR8" si="2">SUM(AH9:AH10)</f>
        <v>150287.731</v>
      </c>
      <c r="AI8" s="31">
        <f t="shared" si="2"/>
        <v>187050.32500000001</v>
      </c>
      <c r="AJ8" s="31">
        <f t="shared" si="2"/>
        <v>190430.53630000001</v>
      </c>
      <c r="AK8" s="31">
        <f t="shared" si="2"/>
        <v>219671.21479999999</v>
      </c>
      <c r="AL8" s="31">
        <f t="shared" si="2"/>
        <v>225955.9253</v>
      </c>
      <c r="AM8" s="31">
        <f t="shared" si="2"/>
        <v>216691.32199999999</v>
      </c>
      <c r="AN8" s="31">
        <f t="shared" si="2"/>
        <v>207294.7812</v>
      </c>
      <c r="AO8" s="31">
        <f t="shared" si="2"/>
        <v>256666.06</v>
      </c>
      <c r="AP8" s="31">
        <f t="shared" si="2"/>
        <v>254785.13519999999</v>
      </c>
      <c r="AQ8" s="31">
        <f t="shared" si="2"/>
        <v>288010.89200000005</v>
      </c>
      <c r="AR8" s="31">
        <f t="shared" si="2"/>
        <v>295771.29898000002</v>
      </c>
      <c r="AS8" s="31">
        <f>SUM(AG8:AR8)</f>
        <v>2647367.7637800002</v>
      </c>
      <c r="AT8" s="31">
        <f t="shared" ref="AT8:BD8" si="3">SUM(AT9:AT10)</f>
        <v>254977.32499999998</v>
      </c>
      <c r="AU8" s="31">
        <f t="shared" si="3"/>
        <v>236715.89180000001</v>
      </c>
      <c r="AV8" s="31">
        <f t="shared" si="3"/>
        <v>253458.24734999999</v>
      </c>
      <c r="AW8" s="31">
        <f t="shared" si="3"/>
        <v>270754.484</v>
      </c>
      <c r="AX8" s="31">
        <f t="shared" si="3"/>
        <v>284140.99180000002</v>
      </c>
      <c r="AY8" s="31">
        <f t="shared" si="3"/>
        <v>279810.56174999999</v>
      </c>
      <c r="AZ8" s="31">
        <f t="shared" si="3"/>
        <v>282165.97750000004</v>
      </c>
      <c r="BA8" s="31">
        <f t="shared" si="3"/>
        <v>233144.78899999999</v>
      </c>
      <c r="BB8" s="31">
        <f t="shared" si="3"/>
        <v>290693.02548000001</v>
      </c>
      <c r="BC8" s="31">
        <f t="shared" si="3"/>
        <v>304336.07750000001</v>
      </c>
      <c r="BD8" s="31">
        <f t="shared" si="3"/>
        <v>292644.00329999998</v>
      </c>
      <c r="BE8" s="31">
        <f>SUM(BE9:BE10)</f>
        <v>280695.53700000001</v>
      </c>
      <c r="BF8" s="31">
        <f>SUM(AT8:BE8)</f>
        <v>3263536.9114799998</v>
      </c>
      <c r="BG8" s="31">
        <f t="shared" ref="BG8:BL8" si="4">SUM(BG9:BG10)</f>
        <v>273850.74900000001</v>
      </c>
      <c r="BH8" s="31">
        <f t="shared" si="4"/>
        <v>215548.79300000003</v>
      </c>
      <c r="BI8" s="31">
        <f t="shared" si="4"/>
        <v>261944.90849999999</v>
      </c>
      <c r="BJ8" s="31">
        <f t="shared" si="4"/>
        <v>217430.11910000001</v>
      </c>
      <c r="BK8" s="31">
        <f t="shared" si="4"/>
        <v>298001.59510000004</v>
      </c>
      <c r="BL8" s="31">
        <f t="shared" si="4"/>
        <v>278588.97200000007</v>
      </c>
      <c r="BM8" s="31">
        <f t="shared" ref="BM8:BR8" si="5">SUM(BM9:BM10)</f>
        <v>260311.48329999999</v>
      </c>
      <c r="BN8" s="31">
        <f t="shared" si="5"/>
        <v>243466.38</v>
      </c>
      <c r="BO8" s="31">
        <f t="shared" si="5"/>
        <v>275640.80300000001</v>
      </c>
      <c r="BP8" s="31">
        <f t="shared" si="5"/>
        <v>283232.69500000001</v>
      </c>
      <c r="BQ8" s="31">
        <f t="shared" si="5"/>
        <v>261137.723</v>
      </c>
      <c r="BR8" s="31">
        <f t="shared" si="5"/>
        <v>292577.70899999997</v>
      </c>
      <c r="BS8" s="31">
        <f>+SUM(BG8:BR8)</f>
        <v>3161731.9299999997</v>
      </c>
      <c r="BT8" s="31">
        <f t="shared" ref="BT8:CD8" si="6">SUM(BT9:BT10)</f>
        <v>273381.66899999999</v>
      </c>
      <c r="BU8" s="31">
        <f t="shared" si="6"/>
        <v>163897.68900000001</v>
      </c>
      <c r="BV8" s="31">
        <f t="shared" si="6"/>
        <v>171889.41699999999</v>
      </c>
      <c r="BW8" s="31">
        <f t="shared" si="6"/>
        <v>230011.93</v>
      </c>
      <c r="BX8" s="31">
        <f t="shared" si="6"/>
        <v>275612.78600000002</v>
      </c>
      <c r="BY8" s="31">
        <f t="shared" si="6"/>
        <v>264733.79399999999</v>
      </c>
      <c r="BZ8" s="31">
        <f t="shared" si="6"/>
        <v>155557.73300000001</v>
      </c>
      <c r="CA8" s="31">
        <f t="shared" si="6"/>
        <v>205377.29629999999</v>
      </c>
      <c r="CB8" s="31">
        <f t="shared" si="6"/>
        <v>242793.89739999999</v>
      </c>
      <c r="CC8" s="31">
        <f t="shared" si="6"/>
        <v>219703.2205</v>
      </c>
      <c r="CD8" s="31">
        <f t="shared" si="6"/>
        <v>288707.80340000003</v>
      </c>
      <c r="CE8" s="31">
        <f>SUM(CE9:CE10)</f>
        <v>287814.57799999998</v>
      </c>
      <c r="CF8" s="31">
        <f>+SUM(BT8:CE8)</f>
        <v>2779481.8136</v>
      </c>
      <c r="CG8" s="31">
        <f>SUM(CG9:CG10)</f>
        <v>261042.43340000001</v>
      </c>
      <c r="CH8" s="31">
        <f>SUM(CH9:CH10)</f>
        <v>219538.33850000001</v>
      </c>
      <c r="CI8" s="31">
        <f t="shared" ref="CI8:CR8" si="7">SUM(CI9:CI10)</f>
        <v>162374.75719999999</v>
      </c>
      <c r="CJ8" s="31">
        <f t="shared" si="7"/>
        <v>85368.492500000022</v>
      </c>
      <c r="CK8" s="31">
        <f t="shared" si="7"/>
        <v>233218.8468</v>
      </c>
      <c r="CL8" s="31">
        <f t="shared" si="7"/>
        <v>273293.64417799999</v>
      </c>
      <c r="CM8" s="31">
        <f t="shared" si="7"/>
        <v>222715.89470000003</v>
      </c>
      <c r="CN8" s="31">
        <f t="shared" si="7"/>
        <v>204528.32310100002</v>
      </c>
      <c r="CO8" s="31">
        <f t="shared" si="7"/>
        <v>269288.91207400005</v>
      </c>
      <c r="CP8" s="31">
        <f t="shared" si="7"/>
        <v>254624.84852000006</v>
      </c>
      <c r="CQ8" s="31">
        <f t="shared" si="7"/>
        <v>277431.26</v>
      </c>
      <c r="CR8" s="31">
        <f t="shared" si="7"/>
        <v>194120.78821799997</v>
      </c>
      <c r="CS8" s="14">
        <f>+SUM(CG8:CR8)</f>
        <v>2657546.5391910002</v>
      </c>
      <c r="CT8" s="31">
        <f t="shared" ref="CT8:DE8" si="8">SUM(CT9:CT10)</f>
        <v>254686.87</v>
      </c>
      <c r="CU8" s="31">
        <f t="shared" si="8"/>
        <v>251132.37</v>
      </c>
      <c r="CV8" s="31">
        <f t="shared" si="8"/>
        <v>266262.14</v>
      </c>
      <c r="CW8" s="31">
        <f t="shared" si="8"/>
        <v>256656.27516600001</v>
      </c>
      <c r="CX8" s="31">
        <f t="shared" si="8"/>
        <v>270016.43993200007</v>
      </c>
      <c r="CY8" s="31">
        <f t="shared" si="8"/>
        <v>247862.62984399995</v>
      </c>
      <c r="CZ8" s="31">
        <f t="shared" si="8"/>
        <v>213347.00263</v>
      </c>
      <c r="DA8" s="31">
        <f t="shared" si="8"/>
        <v>257369.55966399997</v>
      </c>
      <c r="DB8" s="31">
        <f t="shared" si="8"/>
        <v>205034.59219600004</v>
      </c>
      <c r="DC8" s="31">
        <f t="shared" si="8"/>
        <v>213854.73175599996</v>
      </c>
      <c r="DD8" s="31">
        <f t="shared" si="8"/>
        <v>231546.47533000002</v>
      </c>
      <c r="DE8" s="31">
        <f t="shared" si="8"/>
        <v>168038.71272400004</v>
      </c>
      <c r="DF8" s="14">
        <f>+SUM(CT8:DE8)</f>
        <v>2835807.7992420001</v>
      </c>
      <c r="DG8" s="31">
        <f t="shared" ref="DG8:DQ8" si="9">SUM(DG9:DG10)</f>
        <v>239380.53032199995</v>
      </c>
      <c r="DH8" s="31">
        <f t="shared" si="9"/>
        <v>192740.60500000001</v>
      </c>
      <c r="DI8" s="31">
        <f t="shared" si="9"/>
        <v>203365.36</v>
      </c>
      <c r="DJ8" s="31">
        <f t="shared" si="9"/>
        <v>226956.78</v>
      </c>
      <c r="DK8" s="31">
        <f t="shared" si="9"/>
        <v>157920.88440000001</v>
      </c>
      <c r="DL8" s="31">
        <f t="shared" si="9"/>
        <v>236233.42305600003</v>
      </c>
      <c r="DM8" s="31">
        <f t="shared" si="9"/>
        <v>0</v>
      </c>
      <c r="DN8" s="31">
        <f t="shared" si="9"/>
        <v>0</v>
      </c>
      <c r="DO8" s="31">
        <f t="shared" si="9"/>
        <v>0</v>
      </c>
      <c r="DP8" s="31">
        <f t="shared" si="9"/>
        <v>0</v>
      </c>
      <c r="DQ8" s="31">
        <f t="shared" si="9"/>
        <v>0</v>
      </c>
      <c r="DR8" s="31"/>
      <c r="DS8" s="14">
        <f>+SUM(DG8:DR8)</f>
        <v>1256597.582778</v>
      </c>
    </row>
    <row r="9" spans="1:123" s="27" customFormat="1" ht="14.25" x14ac:dyDescent="0.2">
      <c r="B9" s="32" t="s">
        <v>90</v>
      </c>
      <c r="C9" s="14">
        <v>95327.991999999998</v>
      </c>
      <c r="D9" s="14">
        <v>88969.554999999993</v>
      </c>
      <c r="E9" s="14">
        <v>96645.035999999993</v>
      </c>
      <c r="F9" s="14">
        <f>+SUM(C9:E9)</f>
        <v>280942.58299999998</v>
      </c>
      <c r="G9" s="14">
        <v>93529.038</v>
      </c>
      <c r="H9" s="14">
        <v>69126.516499999998</v>
      </c>
      <c r="I9" s="14">
        <v>77397.799499999994</v>
      </c>
      <c r="J9" s="14">
        <v>83440.648000000001</v>
      </c>
      <c r="K9" s="14">
        <v>65486.841</v>
      </c>
      <c r="L9" s="14">
        <v>78374.054000000004</v>
      </c>
      <c r="M9" s="14">
        <v>82782.869000000006</v>
      </c>
      <c r="N9" s="14">
        <v>78872.198000000004</v>
      </c>
      <c r="O9" s="14">
        <v>66043.120999999999</v>
      </c>
      <c r="P9" s="14">
        <v>73273.998000000007</v>
      </c>
      <c r="Q9" s="14">
        <v>82403.827999999994</v>
      </c>
      <c r="R9" s="14">
        <v>75122.7641</v>
      </c>
      <c r="S9" s="14">
        <f>+SUM(G9:R9)</f>
        <v>925853.67510000011</v>
      </c>
      <c r="T9" s="14">
        <v>64157.451000000001</v>
      </c>
      <c r="U9" s="14">
        <v>52769.241000000002</v>
      </c>
      <c r="V9" s="14">
        <v>79224.239000000001</v>
      </c>
      <c r="W9" s="14">
        <v>57467.29</v>
      </c>
      <c r="X9" s="14">
        <v>69939.345000000001</v>
      </c>
      <c r="Y9" s="14">
        <v>80185.509000000005</v>
      </c>
      <c r="Z9" s="14">
        <v>77249.217999999993</v>
      </c>
      <c r="AA9" s="14">
        <v>91593.857999999993</v>
      </c>
      <c r="AB9" s="14">
        <v>94697.043000000005</v>
      </c>
      <c r="AC9" s="14">
        <v>101581.45600000001</v>
      </c>
      <c r="AD9" s="14">
        <v>116274.442</v>
      </c>
      <c r="AE9" s="14">
        <v>146311.61900000001</v>
      </c>
      <c r="AF9" s="14">
        <f>+SUM(T9:AE9)</f>
        <v>1031450.7109999999</v>
      </c>
      <c r="AG9" s="14">
        <v>153080.54199999999</v>
      </c>
      <c r="AH9" s="14">
        <v>148536.731</v>
      </c>
      <c r="AI9" s="14">
        <v>185218.32500000001</v>
      </c>
      <c r="AJ9" s="14">
        <v>188625.53630000001</v>
      </c>
      <c r="AK9" s="14">
        <v>217863.21479999999</v>
      </c>
      <c r="AL9" s="14">
        <v>223985.9253</v>
      </c>
      <c r="AM9" s="14">
        <v>214696.32199999999</v>
      </c>
      <c r="AN9" s="14">
        <v>205417.7812</v>
      </c>
      <c r="AO9" s="14">
        <v>255004.06</v>
      </c>
      <c r="AP9" s="14">
        <v>252983.13519999999</v>
      </c>
      <c r="AQ9" s="14">
        <v>286434.89200000005</v>
      </c>
      <c r="AR9" s="14">
        <v>294233.29898000002</v>
      </c>
      <c r="AS9" s="14">
        <f>+SUM(AG9:AR9)</f>
        <v>2626079.7637800002</v>
      </c>
      <c r="AT9" s="14">
        <v>253225.32499999998</v>
      </c>
      <c r="AU9" s="14">
        <v>235065.89180000001</v>
      </c>
      <c r="AV9" s="14">
        <v>251557.24734999999</v>
      </c>
      <c r="AW9" s="14">
        <v>269017.484</v>
      </c>
      <c r="AX9" s="14">
        <v>282404.99180000002</v>
      </c>
      <c r="AY9" s="14">
        <v>277876.56174999999</v>
      </c>
      <c r="AZ9" s="14">
        <v>280504.97749999998</v>
      </c>
      <c r="BA9" s="14">
        <v>230776.78899999999</v>
      </c>
      <c r="BB9" s="14">
        <v>288650.02548000001</v>
      </c>
      <c r="BC9" s="14">
        <v>302411.07750000001</v>
      </c>
      <c r="BD9" s="14">
        <v>290901.00329999998</v>
      </c>
      <c r="BE9" s="14">
        <v>278940.53700000001</v>
      </c>
      <c r="BF9" s="14">
        <f>+SUM(AT9:BE9)</f>
        <v>3241331.9114799998</v>
      </c>
      <c r="BG9" s="14">
        <v>272195.74900000001</v>
      </c>
      <c r="BH9" s="14">
        <v>213995.79300000003</v>
      </c>
      <c r="BI9" s="14">
        <v>260431.90849999999</v>
      </c>
      <c r="BJ9" s="14">
        <v>215620.11910000001</v>
      </c>
      <c r="BK9" s="14">
        <v>296027.59510000004</v>
      </c>
      <c r="BL9" s="14">
        <v>277214.97200000007</v>
      </c>
      <c r="BM9" s="14">
        <v>258612.48329999999</v>
      </c>
      <c r="BN9" s="14">
        <v>241357.38</v>
      </c>
      <c r="BO9" s="14">
        <v>273644.80300000001</v>
      </c>
      <c r="BP9" s="14">
        <v>281386.69500000001</v>
      </c>
      <c r="BQ9" s="14">
        <v>259271.723</v>
      </c>
      <c r="BR9" s="14">
        <v>290859.70899999997</v>
      </c>
      <c r="BS9" s="14">
        <f>+SUM(BG9:BR9)</f>
        <v>3140618.9299999997</v>
      </c>
      <c r="BT9" s="14">
        <v>271683.66899999999</v>
      </c>
      <c r="BU9" s="14">
        <v>162385.68900000001</v>
      </c>
      <c r="BV9" s="14">
        <v>170128.41699999999</v>
      </c>
      <c r="BW9" s="14">
        <v>228282.93</v>
      </c>
      <c r="BX9" s="14">
        <v>273813.78600000002</v>
      </c>
      <c r="BY9" s="14">
        <v>262749.79399999999</v>
      </c>
      <c r="BZ9" s="14">
        <v>153689.73300000001</v>
      </c>
      <c r="CA9" s="14">
        <v>203179.29629999999</v>
      </c>
      <c r="CB9" s="14">
        <v>240700.89739999999</v>
      </c>
      <c r="CC9" s="14">
        <v>217361.2205</v>
      </c>
      <c r="CD9" s="14">
        <v>286610.80340000003</v>
      </c>
      <c r="CE9" s="14">
        <v>285541.57799999998</v>
      </c>
      <c r="CF9" s="14">
        <f>+SUM(BT9:CE9)</f>
        <v>2756127.8136</v>
      </c>
      <c r="CG9" s="14">
        <v>259150.43340000001</v>
      </c>
      <c r="CH9" s="14">
        <v>217509.33850000001</v>
      </c>
      <c r="CI9" s="14">
        <v>161303.75719999999</v>
      </c>
      <c r="CJ9" s="14">
        <v>85264.492500000022</v>
      </c>
      <c r="CK9" s="14">
        <v>233128.8468</v>
      </c>
      <c r="CL9" s="14">
        <v>273102.64417799999</v>
      </c>
      <c r="CM9" s="14">
        <v>222318.89470000003</v>
      </c>
      <c r="CN9" s="14">
        <v>203981.32310100002</v>
      </c>
      <c r="CO9" s="14">
        <v>268781.91207400005</v>
      </c>
      <c r="CP9" s="14">
        <v>253913.84852000006</v>
      </c>
      <c r="CQ9" s="14">
        <v>276335.26</v>
      </c>
      <c r="CR9" s="14">
        <v>193122.78821799997</v>
      </c>
      <c r="CS9" s="14">
        <f t="shared" ref="CS9:CS22" si="10">+SUM(CG9:CR9)</f>
        <v>2647913.5391910002</v>
      </c>
      <c r="CT9" s="14">
        <v>253480.87</v>
      </c>
      <c r="CU9" s="14">
        <v>250460.37</v>
      </c>
      <c r="CV9" s="14">
        <v>265563.14</v>
      </c>
      <c r="CW9" s="14">
        <v>256205.27516600001</v>
      </c>
      <c r="CX9" s="14">
        <v>269460.43993200007</v>
      </c>
      <c r="CY9" s="14">
        <v>247067.62984399995</v>
      </c>
      <c r="CZ9" s="14">
        <v>212484.00263</v>
      </c>
      <c r="DA9" s="14">
        <v>256290.55966399997</v>
      </c>
      <c r="DB9" s="14">
        <v>203995.59219600004</v>
      </c>
      <c r="DC9" s="14">
        <v>212829.73175599996</v>
      </c>
      <c r="DD9" s="14">
        <v>230671.47533000002</v>
      </c>
      <c r="DE9" s="14">
        <v>167072.71272400004</v>
      </c>
      <c r="DF9" s="14">
        <f t="shared" ref="DF9:DF22" si="11">+SUM(CT9:DE9)</f>
        <v>2825581.7992420001</v>
      </c>
      <c r="DG9" s="14">
        <v>238698.53032199995</v>
      </c>
      <c r="DH9" s="14">
        <v>191994.60500000001</v>
      </c>
      <c r="DI9" s="14">
        <v>202056.36</v>
      </c>
      <c r="DJ9" s="14">
        <v>225604.78</v>
      </c>
      <c r="DK9" s="14">
        <v>156497.88440000001</v>
      </c>
      <c r="DL9" s="14">
        <v>234780.42305600003</v>
      </c>
      <c r="DM9" s="14"/>
      <c r="DN9" s="14"/>
      <c r="DO9" s="14"/>
      <c r="DP9" s="14"/>
      <c r="DQ9" s="14"/>
      <c r="DR9" s="14"/>
      <c r="DS9" s="14">
        <f t="shared" ref="DS9:DS22" si="12">+SUM(DG9:DR9)</f>
        <v>1249632.582778</v>
      </c>
    </row>
    <row r="10" spans="1:123" s="27" customFormat="1" ht="14.25" x14ac:dyDescent="0.2">
      <c r="B10" s="32" t="s">
        <v>91</v>
      </c>
      <c r="C10" s="14">
        <v>1376</v>
      </c>
      <c r="D10" s="14">
        <v>1251</v>
      </c>
      <c r="E10" s="14">
        <v>1303</v>
      </c>
      <c r="F10" s="14">
        <f t="shared" ref="F10:F22" si="13">+SUM(C10:E10)</f>
        <v>3930</v>
      </c>
      <c r="G10" s="14">
        <v>1295</v>
      </c>
      <c r="H10" s="14">
        <v>1478</v>
      </c>
      <c r="I10" s="14">
        <v>1579</v>
      </c>
      <c r="J10" s="14">
        <v>1232</v>
      </c>
      <c r="K10" s="14">
        <v>1660</v>
      </c>
      <c r="L10" s="14">
        <v>1712</v>
      </c>
      <c r="M10" s="14">
        <v>1757</v>
      </c>
      <c r="N10" s="14">
        <v>1845</v>
      </c>
      <c r="O10" s="14">
        <v>1402</v>
      </c>
      <c r="P10" s="14">
        <v>1522</v>
      </c>
      <c r="Q10" s="14">
        <v>1410</v>
      </c>
      <c r="R10" s="14">
        <v>1303</v>
      </c>
      <c r="S10" s="14">
        <f t="shared" ref="S10:S22" si="14">+SUM(G10:R10)</f>
        <v>18195</v>
      </c>
      <c r="T10" s="14">
        <v>1342</v>
      </c>
      <c r="U10" s="14">
        <v>1300</v>
      </c>
      <c r="V10" s="14">
        <v>1488</v>
      </c>
      <c r="W10" s="14">
        <v>1494</v>
      </c>
      <c r="X10" s="14">
        <v>1549</v>
      </c>
      <c r="Y10" s="14">
        <v>1392</v>
      </c>
      <c r="Z10" s="14">
        <v>1526</v>
      </c>
      <c r="AA10" s="14">
        <v>1716</v>
      </c>
      <c r="AB10" s="14">
        <v>1651</v>
      </c>
      <c r="AC10" s="14">
        <v>1464.4</v>
      </c>
      <c r="AD10" s="14">
        <v>1719</v>
      </c>
      <c r="AE10" s="14">
        <v>1484</v>
      </c>
      <c r="AF10" s="14">
        <f t="shared" ref="AF10:AF22" si="15">+SUM(T10:AE10)</f>
        <v>18125.400000000001</v>
      </c>
      <c r="AG10" s="14">
        <v>1672</v>
      </c>
      <c r="AH10" s="14">
        <v>1751</v>
      </c>
      <c r="AI10" s="14">
        <v>1832</v>
      </c>
      <c r="AJ10" s="14">
        <v>1805</v>
      </c>
      <c r="AK10" s="14">
        <v>1808</v>
      </c>
      <c r="AL10" s="14">
        <v>1970</v>
      </c>
      <c r="AM10" s="14">
        <v>1995</v>
      </c>
      <c r="AN10" s="14">
        <v>1877</v>
      </c>
      <c r="AO10" s="14">
        <v>1662</v>
      </c>
      <c r="AP10" s="14">
        <v>1802</v>
      </c>
      <c r="AQ10" s="14">
        <v>1576</v>
      </c>
      <c r="AR10" s="14">
        <v>1538</v>
      </c>
      <c r="AS10" s="14">
        <f t="shared" ref="AS10:AS21" si="16">+SUM(AG10:AR10)</f>
        <v>21288</v>
      </c>
      <c r="AT10" s="14">
        <v>1752</v>
      </c>
      <c r="AU10" s="14">
        <v>1650</v>
      </c>
      <c r="AV10" s="14">
        <v>1901</v>
      </c>
      <c r="AW10" s="14">
        <v>1737</v>
      </c>
      <c r="AX10" s="14">
        <v>1736</v>
      </c>
      <c r="AY10" s="14">
        <v>1934</v>
      </c>
      <c r="AZ10" s="14">
        <v>1661.00000000006</v>
      </c>
      <c r="BA10" s="14">
        <v>2368</v>
      </c>
      <c r="BB10" s="14">
        <v>2043</v>
      </c>
      <c r="BC10" s="14">
        <v>1925</v>
      </c>
      <c r="BD10" s="14">
        <v>1743</v>
      </c>
      <c r="BE10" s="14">
        <v>1755</v>
      </c>
      <c r="BF10" s="14">
        <f t="shared" ref="BF10:BF21" si="17">+SUM(AT10:BE10)</f>
        <v>22205.000000000058</v>
      </c>
      <c r="BG10" s="14">
        <v>1655</v>
      </c>
      <c r="BH10" s="14">
        <v>1553</v>
      </c>
      <c r="BI10" s="14">
        <v>1513</v>
      </c>
      <c r="BJ10" s="14">
        <v>1810</v>
      </c>
      <c r="BK10" s="14">
        <v>1974</v>
      </c>
      <c r="BL10" s="14">
        <v>1374</v>
      </c>
      <c r="BM10" s="14">
        <v>1699</v>
      </c>
      <c r="BN10" s="14">
        <v>2109</v>
      </c>
      <c r="BO10" s="14">
        <v>1996</v>
      </c>
      <c r="BP10" s="14">
        <v>1846</v>
      </c>
      <c r="BQ10" s="14">
        <v>1866</v>
      </c>
      <c r="BR10" s="14">
        <v>1718</v>
      </c>
      <c r="BS10" s="14">
        <f t="shared" ref="BS10:BS22" si="18">+SUM(BG10:BR10)</f>
        <v>21113</v>
      </c>
      <c r="BT10" s="14">
        <v>1698</v>
      </c>
      <c r="BU10" s="14">
        <v>1512</v>
      </c>
      <c r="BV10" s="14">
        <v>1761</v>
      </c>
      <c r="BW10" s="14">
        <v>1729</v>
      </c>
      <c r="BX10" s="14">
        <v>1799</v>
      </c>
      <c r="BY10" s="14">
        <v>1984</v>
      </c>
      <c r="BZ10" s="14">
        <v>1868</v>
      </c>
      <c r="CA10" s="14">
        <v>2198</v>
      </c>
      <c r="CB10" s="14">
        <v>2093</v>
      </c>
      <c r="CC10" s="14">
        <v>2342</v>
      </c>
      <c r="CD10" s="14">
        <v>2097</v>
      </c>
      <c r="CE10" s="14">
        <v>2273</v>
      </c>
      <c r="CF10" s="14">
        <f t="shared" ref="CF10:CF22" si="19">+SUM(BT10:CE10)</f>
        <v>23354</v>
      </c>
      <c r="CG10" s="14">
        <v>1892</v>
      </c>
      <c r="CH10" s="14">
        <v>2029</v>
      </c>
      <c r="CI10" s="14">
        <v>1071</v>
      </c>
      <c r="CJ10" s="14">
        <v>104</v>
      </c>
      <c r="CK10" s="14">
        <v>90</v>
      </c>
      <c r="CL10" s="14">
        <v>191</v>
      </c>
      <c r="CM10" s="14">
        <v>397</v>
      </c>
      <c r="CN10" s="14">
        <v>547</v>
      </c>
      <c r="CO10" s="14">
        <v>507</v>
      </c>
      <c r="CP10" s="14">
        <v>711</v>
      </c>
      <c r="CQ10" s="14">
        <v>1096</v>
      </c>
      <c r="CR10" s="14">
        <v>998</v>
      </c>
      <c r="CS10" s="14">
        <f t="shared" si="10"/>
        <v>9633</v>
      </c>
      <c r="CT10" s="14">
        <v>1206</v>
      </c>
      <c r="CU10" s="14">
        <v>672</v>
      </c>
      <c r="CV10" s="14">
        <v>699</v>
      </c>
      <c r="CW10" s="14">
        <v>451</v>
      </c>
      <c r="CX10" s="14">
        <v>556</v>
      </c>
      <c r="CY10" s="14">
        <v>795</v>
      </c>
      <c r="CZ10" s="14">
        <v>863</v>
      </c>
      <c r="DA10" s="14">
        <v>1079</v>
      </c>
      <c r="DB10" s="14">
        <v>1039</v>
      </c>
      <c r="DC10" s="14">
        <v>1025</v>
      </c>
      <c r="DD10" s="14">
        <v>875</v>
      </c>
      <c r="DE10" s="14">
        <v>966</v>
      </c>
      <c r="DF10" s="14">
        <f t="shared" si="11"/>
        <v>10226</v>
      </c>
      <c r="DG10" s="14">
        <v>682</v>
      </c>
      <c r="DH10" s="14">
        <v>746</v>
      </c>
      <c r="DI10" s="14">
        <v>1309</v>
      </c>
      <c r="DJ10" s="14">
        <v>1352</v>
      </c>
      <c r="DK10" s="14">
        <v>1423</v>
      </c>
      <c r="DL10" s="14">
        <v>1453</v>
      </c>
      <c r="DM10" s="14"/>
      <c r="DN10" s="14"/>
      <c r="DO10" s="14"/>
      <c r="DP10" s="14"/>
      <c r="DQ10" s="14"/>
      <c r="DR10" s="14"/>
      <c r="DS10" s="14">
        <f t="shared" si="12"/>
        <v>6965</v>
      </c>
    </row>
    <row r="11" spans="1:123" s="29" customFormat="1" ht="15" x14ac:dyDescent="0.25">
      <c r="B11" s="30" t="s">
        <v>18</v>
      </c>
      <c r="C11" s="31">
        <f>+C12+C13</f>
        <v>15343094.0019</v>
      </c>
      <c r="D11" s="31">
        <f>+D12+D13</f>
        <v>15917907.3498</v>
      </c>
      <c r="E11" s="31">
        <f>+E12+E13</f>
        <v>16286570.739</v>
      </c>
      <c r="F11" s="31">
        <f>SUM(C11:E11)</f>
        <v>47547572.090700001</v>
      </c>
      <c r="G11" s="31">
        <f>SUM(G12:G13)</f>
        <v>15551285.918</v>
      </c>
      <c r="H11" s="31">
        <f t="shared" ref="H11:R11" si="20">SUM(H12:H13)</f>
        <v>12820721.8508</v>
      </c>
      <c r="I11" s="31">
        <f t="shared" si="20"/>
        <v>10117873.212300001</v>
      </c>
      <c r="J11" s="31">
        <f t="shared" si="20"/>
        <v>13240818.3367</v>
      </c>
      <c r="K11" s="31">
        <f t="shared" si="20"/>
        <v>10202108.134599999</v>
      </c>
      <c r="L11" s="31">
        <f t="shared" si="20"/>
        <v>13952588.5999</v>
      </c>
      <c r="M11" s="31">
        <f t="shared" si="20"/>
        <v>15942551.549899999</v>
      </c>
      <c r="N11" s="31">
        <f t="shared" si="20"/>
        <v>15213573.6807</v>
      </c>
      <c r="O11" s="31">
        <f t="shared" si="20"/>
        <v>12237710.9033</v>
      </c>
      <c r="P11" s="31">
        <f t="shared" si="20"/>
        <v>13311402.338500001</v>
      </c>
      <c r="Q11" s="31">
        <f t="shared" si="20"/>
        <v>14583836.1788</v>
      </c>
      <c r="R11" s="31">
        <f t="shared" si="20"/>
        <v>16064724.3455</v>
      </c>
      <c r="S11" s="31">
        <f t="shared" si="14"/>
        <v>163239195.04899999</v>
      </c>
      <c r="T11" s="31">
        <f>SUM(T12:T13)</f>
        <v>7957258.1914000008</v>
      </c>
      <c r="U11" s="31">
        <f t="shared" ref="U11:AE11" si="21">SUM(U12:U13)</f>
        <v>7322325.3604000006</v>
      </c>
      <c r="V11" s="31">
        <f t="shared" si="21"/>
        <v>13844433.076200001</v>
      </c>
      <c r="W11" s="31">
        <f t="shared" si="21"/>
        <v>11622391.942399999</v>
      </c>
      <c r="X11" s="31">
        <f t="shared" si="21"/>
        <v>11502859.0459</v>
      </c>
      <c r="Y11" s="31">
        <f t="shared" si="21"/>
        <v>11544513.027000001</v>
      </c>
      <c r="Z11" s="31">
        <f t="shared" si="21"/>
        <v>12591718.578799998</v>
      </c>
      <c r="AA11" s="31">
        <f t="shared" si="21"/>
        <v>16138780.455599999</v>
      </c>
      <c r="AB11" s="31">
        <f t="shared" si="21"/>
        <v>16441139.603599999</v>
      </c>
      <c r="AC11" s="31">
        <f t="shared" si="21"/>
        <v>15878521.448199999</v>
      </c>
      <c r="AD11" s="31">
        <f t="shared" si="21"/>
        <v>16122210.164800001</v>
      </c>
      <c r="AE11" s="31">
        <f t="shared" si="21"/>
        <v>18381076.326699998</v>
      </c>
      <c r="AF11" s="31">
        <f t="shared" si="15"/>
        <v>159347227.22099999</v>
      </c>
      <c r="AG11" s="31">
        <f>SUM(AG12:AG13)</f>
        <v>20477623.643999998</v>
      </c>
      <c r="AH11" s="31">
        <f t="shared" ref="AH11:AR11" si="22">SUM(AH12:AH13)</f>
        <v>22189802.547200002</v>
      </c>
      <c r="AI11" s="31">
        <f t="shared" si="22"/>
        <v>27705393.8024</v>
      </c>
      <c r="AJ11" s="31">
        <f t="shared" si="22"/>
        <v>26529060.6085</v>
      </c>
      <c r="AK11" s="31">
        <f t="shared" si="22"/>
        <v>31229298.033199999</v>
      </c>
      <c r="AL11" s="31">
        <f t="shared" si="22"/>
        <v>31442217.776099999</v>
      </c>
      <c r="AM11" s="31">
        <f t="shared" si="22"/>
        <v>28308806.373300001</v>
      </c>
      <c r="AN11" s="31">
        <f t="shared" si="22"/>
        <v>25959094.357699998</v>
      </c>
      <c r="AO11" s="31">
        <f t="shared" si="22"/>
        <v>38977605.936399996</v>
      </c>
      <c r="AP11" s="31">
        <f t="shared" si="22"/>
        <v>38062028.688499995</v>
      </c>
      <c r="AQ11" s="31">
        <f t="shared" si="22"/>
        <v>44967007.997500002</v>
      </c>
      <c r="AR11" s="31">
        <f t="shared" si="22"/>
        <v>46227602.142439999</v>
      </c>
      <c r="AS11" s="31">
        <f t="shared" si="16"/>
        <v>382075541.90724003</v>
      </c>
      <c r="AT11" s="31">
        <f t="shared" ref="AT11:BD11" si="23">SUM(AT12:AT13)</f>
        <v>37442997.845000006</v>
      </c>
      <c r="AU11" s="31">
        <f t="shared" si="23"/>
        <v>35313734.748799995</v>
      </c>
      <c r="AV11" s="31">
        <f t="shared" si="23"/>
        <v>36669388.6448</v>
      </c>
      <c r="AW11" s="31">
        <f t="shared" si="23"/>
        <v>40322026.533</v>
      </c>
      <c r="AX11" s="31">
        <f t="shared" si="23"/>
        <v>43216739.336600006</v>
      </c>
      <c r="AY11" s="31">
        <f t="shared" si="23"/>
        <v>42478741.937600002</v>
      </c>
      <c r="AZ11" s="31">
        <f t="shared" si="23"/>
        <v>41053716.213199988</v>
      </c>
      <c r="BA11" s="31">
        <f t="shared" si="23"/>
        <v>31466456.238599997</v>
      </c>
      <c r="BB11" s="31">
        <f t="shared" si="23"/>
        <v>46027425.141800009</v>
      </c>
      <c r="BC11" s="31">
        <f t="shared" si="23"/>
        <v>47446533.760000005</v>
      </c>
      <c r="BD11" s="31">
        <f t="shared" si="23"/>
        <v>44819397.177999996</v>
      </c>
      <c r="BE11" s="31">
        <f>SUM(BE12:BE13)</f>
        <v>42637040.741000012</v>
      </c>
      <c r="BF11" s="31">
        <f t="shared" si="17"/>
        <v>488894198.31839997</v>
      </c>
      <c r="BG11" s="31">
        <f t="shared" ref="BG11:BL11" si="24">SUM(BG12:BG13)</f>
        <v>42328823.179000005</v>
      </c>
      <c r="BH11" s="31">
        <f t="shared" si="24"/>
        <v>31553924.115000002</v>
      </c>
      <c r="BI11" s="31">
        <f t="shared" si="24"/>
        <v>42377850.507999994</v>
      </c>
      <c r="BJ11" s="31">
        <f t="shared" si="24"/>
        <v>32434938.7608</v>
      </c>
      <c r="BK11" s="31">
        <f t="shared" si="24"/>
        <v>51124922.444800004</v>
      </c>
      <c r="BL11" s="31">
        <f t="shared" si="24"/>
        <v>46097603.298799999</v>
      </c>
      <c r="BM11" s="31">
        <f t="shared" ref="BM11:BR11" si="25">SUM(BM12:BM13)</f>
        <v>41297792.908399999</v>
      </c>
      <c r="BN11" s="31">
        <f t="shared" si="25"/>
        <v>36849373.609999999</v>
      </c>
      <c r="BO11" s="31">
        <f t="shared" si="25"/>
        <v>45867581.084000006</v>
      </c>
      <c r="BP11" s="31">
        <f t="shared" si="25"/>
        <v>47618984.979999997</v>
      </c>
      <c r="BQ11" s="31">
        <f t="shared" si="25"/>
        <v>41914034.734999999</v>
      </c>
      <c r="BR11" s="31">
        <f t="shared" si="25"/>
        <v>50100938.583000004</v>
      </c>
      <c r="BS11" s="31">
        <f t="shared" si="18"/>
        <v>509566768.20680004</v>
      </c>
      <c r="BT11" s="31">
        <f t="shared" ref="BT11:CR11" si="26">SUM(BT12:BT13)</f>
        <v>45491098.339000002</v>
      </c>
      <c r="BU11" s="31">
        <f t="shared" si="26"/>
        <v>18621915.040000003</v>
      </c>
      <c r="BV11" s="31">
        <f t="shared" si="26"/>
        <v>17023157.620000001</v>
      </c>
      <c r="BW11" s="31">
        <f t="shared" si="26"/>
        <v>32763480.867000002</v>
      </c>
      <c r="BX11" s="31">
        <f t="shared" si="26"/>
        <v>45504913.715000004</v>
      </c>
      <c r="BY11" s="31">
        <f t="shared" si="26"/>
        <v>44926817.348999999</v>
      </c>
      <c r="BZ11" s="31">
        <f t="shared" si="26"/>
        <v>24016616.421999998</v>
      </c>
      <c r="CA11" s="31">
        <f t="shared" si="26"/>
        <v>34765915.255400002</v>
      </c>
      <c r="CB11" s="31">
        <f t="shared" si="26"/>
        <v>37945614.797200002</v>
      </c>
      <c r="CC11" s="31">
        <f t="shared" si="26"/>
        <v>27748832.657000002</v>
      </c>
      <c r="CD11" s="31">
        <f t="shared" si="26"/>
        <v>47829613.805199996</v>
      </c>
      <c r="CE11" s="31">
        <f t="shared" si="26"/>
        <v>50479955.084999993</v>
      </c>
      <c r="CF11" s="31">
        <f t="shared" si="19"/>
        <v>427117930.95179999</v>
      </c>
      <c r="CG11" s="31">
        <f t="shared" si="26"/>
        <v>44053766.490199998</v>
      </c>
      <c r="CH11" s="31">
        <f t="shared" si="26"/>
        <v>34446763.045000002</v>
      </c>
      <c r="CI11" s="31">
        <f t="shared" si="26"/>
        <v>28121175.213600002</v>
      </c>
      <c r="CJ11" s="31">
        <f t="shared" si="26"/>
        <v>9217868.643000003</v>
      </c>
      <c r="CK11" s="31">
        <f t="shared" si="26"/>
        <v>37344941.4912</v>
      </c>
      <c r="CL11" s="31">
        <f t="shared" si="26"/>
        <v>46005052.344063997</v>
      </c>
      <c r="CM11" s="31">
        <f t="shared" si="26"/>
        <v>33016285.850599997</v>
      </c>
      <c r="CN11" s="31">
        <f t="shared" si="26"/>
        <v>28665246.772300009</v>
      </c>
      <c r="CO11" s="31">
        <f t="shared" si="26"/>
        <v>47243026.803440005</v>
      </c>
      <c r="CP11" s="31">
        <f t="shared" si="26"/>
        <v>41361649.624144003</v>
      </c>
      <c r="CQ11" s="31">
        <f t="shared" si="26"/>
        <v>48779521.939999998</v>
      </c>
      <c r="CR11" s="31">
        <f t="shared" si="26"/>
        <v>21929395.219999999</v>
      </c>
      <c r="CS11" s="14">
        <f t="shared" si="10"/>
        <v>420184693.43754804</v>
      </c>
      <c r="CT11" s="31">
        <f t="shared" ref="CT11:DE11" si="27">SUM(CT12:CT13)</f>
        <v>41330548.719999999</v>
      </c>
      <c r="CU11" s="31">
        <f t="shared" si="27"/>
        <v>44577969.600000001</v>
      </c>
      <c r="CV11" s="31">
        <f t="shared" si="27"/>
        <v>44800964.367687993</v>
      </c>
      <c r="CW11" s="31">
        <f t="shared" si="27"/>
        <v>44215277.485807993</v>
      </c>
      <c r="CX11" s="31">
        <f t="shared" si="27"/>
        <v>51451728.749416016</v>
      </c>
      <c r="CY11" s="31">
        <f t="shared" si="27"/>
        <v>43209985.991071999</v>
      </c>
      <c r="CZ11" s="31">
        <f t="shared" si="27"/>
        <v>31512552.299000006</v>
      </c>
      <c r="DA11" s="31">
        <f t="shared" si="27"/>
        <v>42077144.865231998</v>
      </c>
      <c r="DB11" s="31">
        <f t="shared" si="27"/>
        <v>27940291.628448002</v>
      </c>
      <c r="DC11" s="31">
        <f t="shared" si="27"/>
        <v>34342061.897727996</v>
      </c>
      <c r="DD11" s="31">
        <f t="shared" si="27"/>
        <v>35088296.609999999</v>
      </c>
      <c r="DE11" s="31">
        <f t="shared" si="27"/>
        <v>17358422.202512003</v>
      </c>
      <c r="DF11" s="14">
        <f t="shared" si="11"/>
        <v>457905244.41690409</v>
      </c>
      <c r="DG11" s="31">
        <f t="shared" ref="DG11:DQ11" si="28">SUM(DG12:DG13)</f>
        <v>37998009.392736003</v>
      </c>
      <c r="DH11" s="31">
        <f t="shared" si="28"/>
        <v>24452350.300999999</v>
      </c>
      <c r="DI11" s="31">
        <f>SUM(DI12:DI13)</f>
        <v>27186615.18</v>
      </c>
      <c r="DJ11" s="31">
        <f t="shared" si="28"/>
        <v>297302203802.29999</v>
      </c>
      <c r="DK11" s="31">
        <f t="shared" si="28"/>
        <v>10687615.200000001</v>
      </c>
      <c r="DL11" s="31">
        <f t="shared" si="28"/>
        <v>33769355.655128002</v>
      </c>
      <c r="DM11" s="31">
        <f t="shared" si="28"/>
        <v>0</v>
      </c>
      <c r="DN11" s="31">
        <f t="shared" si="28"/>
        <v>0</v>
      </c>
      <c r="DO11" s="31">
        <f t="shared" si="28"/>
        <v>0</v>
      </c>
      <c r="DP11" s="31">
        <f t="shared" si="28"/>
        <v>0</v>
      </c>
      <c r="DQ11" s="31">
        <f t="shared" si="28"/>
        <v>0</v>
      </c>
      <c r="DR11" s="31"/>
      <c r="DS11" s="14">
        <f t="shared" si="12"/>
        <v>297436297748.02887</v>
      </c>
    </row>
    <row r="12" spans="1:123" s="27" customFormat="1" ht="14.25" x14ac:dyDescent="0.2">
      <c r="B12" s="32" t="s">
        <v>90</v>
      </c>
      <c r="C12" s="14">
        <v>15238275.6019</v>
      </c>
      <c r="D12" s="14">
        <v>15815787.049799999</v>
      </c>
      <c r="E12" s="14">
        <v>16176301.639</v>
      </c>
      <c r="F12" s="14">
        <f t="shared" si="13"/>
        <v>47230364.290699996</v>
      </c>
      <c r="G12" s="14">
        <v>15476614.418</v>
      </c>
      <c r="H12" s="14">
        <v>12695281.250800001</v>
      </c>
      <c r="I12" s="14">
        <v>9976197.4123</v>
      </c>
      <c r="J12" s="14">
        <v>13134302.936699999</v>
      </c>
      <c r="K12" s="14">
        <v>10059543.934599999</v>
      </c>
      <c r="L12" s="14">
        <v>13801991.199899999</v>
      </c>
      <c r="M12" s="14">
        <v>15792165.949899999</v>
      </c>
      <c r="N12" s="14">
        <v>15061898.7807</v>
      </c>
      <c r="O12" s="14">
        <v>12121707.9033</v>
      </c>
      <c r="P12" s="14">
        <v>13172636.5385</v>
      </c>
      <c r="Q12" s="14">
        <v>14462319.6788</v>
      </c>
      <c r="R12" s="14">
        <v>15957028.7455</v>
      </c>
      <c r="S12" s="14">
        <f t="shared" si="14"/>
        <v>161711688.74899998</v>
      </c>
      <c r="T12" s="14">
        <v>7837150.7914000005</v>
      </c>
      <c r="U12" s="14">
        <v>7200135.1604000004</v>
      </c>
      <c r="V12" s="14">
        <v>13708988.676200001</v>
      </c>
      <c r="W12" s="14">
        <v>11481316.442399999</v>
      </c>
      <c r="X12" s="14">
        <v>11354065.7459</v>
      </c>
      <c r="Y12" s="14">
        <v>11420968.227</v>
      </c>
      <c r="Z12" s="14">
        <v>12448939.878799999</v>
      </c>
      <c r="AA12" s="14">
        <v>15980881.7556</v>
      </c>
      <c r="AB12" s="14">
        <v>16287297.503599999</v>
      </c>
      <c r="AC12" s="14">
        <v>15746308.248199999</v>
      </c>
      <c r="AD12" s="14">
        <v>15965917.864800001</v>
      </c>
      <c r="AE12" s="14">
        <v>18237501.4267</v>
      </c>
      <c r="AF12" s="14">
        <f t="shared" si="15"/>
        <v>157669471.72099999</v>
      </c>
      <c r="AG12" s="14">
        <v>20311778.443999998</v>
      </c>
      <c r="AH12" s="14">
        <v>22030554.747200001</v>
      </c>
      <c r="AI12" s="14">
        <v>27534222.8024</v>
      </c>
      <c r="AJ12" s="14">
        <v>26358948.308499999</v>
      </c>
      <c r="AK12" s="14">
        <v>31064126.133200001</v>
      </c>
      <c r="AL12" s="14">
        <v>31261272.3761</v>
      </c>
      <c r="AM12" s="14">
        <v>28127484.873300001</v>
      </c>
      <c r="AN12" s="14">
        <v>25788224.657699998</v>
      </c>
      <c r="AO12" s="14">
        <v>38825748.536399998</v>
      </c>
      <c r="AP12" s="14">
        <v>37898006.888499998</v>
      </c>
      <c r="AQ12" s="14">
        <v>44816778.297499999</v>
      </c>
      <c r="AR12" s="14">
        <v>46085455.24244</v>
      </c>
      <c r="AS12" s="14">
        <f t="shared" si="16"/>
        <v>380102601.30724001</v>
      </c>
      <c r="AT12" s="14">
        <v>37283703.645000003</v>
      </c>
      <c r="AU12" s="14">
        <v>35164051.948799998</v>
      </c>
      <c r="AV12" s="14">
        <v>36503869.444799997</v>
      </c>
      <c r="AW12" s="14">
        <v>40167660.932999998</v>
      </c>
      <c r="AX12" s="14">
        <v>43058624.136600003</v>
      </c>
      <c r="AY12" s="14">
        <v>42318517.037600003</v>
      </c>
      <c r="AZ12" s="14">
        <v>40918364.5132</v>
      </c>
      <c r="BA12" s="14">
        <v>31273472.838599999</v>
      </c>
      <c r="BB12" s="14">
        <v>45848259.5418</v>
      </c>
      <c r="BC12" s="14">
        <v>47283083.060000002</v>
      </c>
      <c r="BD12" s="14">
        <v>44661735.078000002</v>
      </c>
      <c r="BE12" s="14">
        <v>42476551.340999998</v>
      </c>
      <c r="BF12" s="14">
        <f t="shared" si="17"/>
        <v>486957893.51840007</v>
      </c>
      <c r="BG12" s="14">
        <v>42169231.479000002</v>
      </c>
      <c r="BH12" s="14">
        <v>31409651.115000002</v>
      </c>
      <c r="BI12" s="14">
        <v>42241325.707999997</v>
      </c>
      <c r="BJ12" s="14">
        <v>32273206.4608</v>
      </c>
      <c r="BK12" s="14">
        <v>50945084.244800001</v>
      </c>
      <c r="BL12" s="14">
        <v>45980716.998800002</v>
      </c>
      <c r="BM12" s="14">
        <v>41160242.908399999</v>
      </c>
      <c r="BN12" s="14">
        <v>36689284.810000002</v>
      </c>
      <c r="BO12" s="14">
        <v>45697636.384000003</v>
      </c>
      <c r="BP12" s="14">
        <v>47473756.479999997</v>
      </c>
      <c r="BQ12" s="14">
        <v>41762937.634999998</v>
      </c>
      <c r="BR12" s="14">
        <v>49959324.483000003</v>
      </c>
      <c r="BS12" s="14">
        <f t="shared" si="18"/>
        <v>507762398.70680004</v>
      </c>
      <c r="BT12" s="14">
        <v>45326176.939000003</v>
      </c>
      <c r="BU12" s="14">
        <v>18474993.440000001</v>
      </c>
      <c r="BV12" s="14">
        <v>16862029.52</v>
      </c>
      <c r="BW12" s="14">
        <v>32605989.767000001</v>
      </c>
      <c r="BX12" s="14">
        <v>45357498.615000002</v>
      </c>
      <c r="BY12" s="14">
        <v>44769974.648999996</v>
      </c>
      <c r="BZ12" s="14">
        <v>23865916.721999999</v>
      </c>
      <c r="CA12" s="14">
        <v>34584485.255400002</v>
      </c>
      <c r="CB12" s="14">
        <v>37777163.597199999</v>
      </c>
      <c r="CC12" s="14">
        <v>27572156.857000001</v>
      </c>
      <c r="CD12" s="14">
        <v>47663316.505199999</v>
      </c>
      <c r="CE12" s="14">
        <v>50305514.284999996</v>
      </c>
      <c r="CF12" s="14">
        <f t="shared" si="19"/>
        <v>425165216.15179992</v>
      </c>
      <c r="CG12" s="14">
        <v>43894205.490199998</v>
      </c>
      <c r="CH12" s="14">
        <v>34278546.645000003</v>
      </c>
      <c r="CI12" s="14">
        <v>28053246.713600002</v>
      </c>
      <c r="CJ12" s="14">
        <v>9212699.8430000022</v>
      </c>
      <c r="CK12" s="14">
        <v>37340468.4912</v>
      </c>
      <c r="CL12" s="14">
        <v>45995489.644063994</v>
      </c>
      <c r="CM12" s="14">
        <v>32992819.750599995</v>
      </c>
      <c r="CN12" s="14">
        <v>28614304.472300008</v>
      </c>
      <c r="CO12" s="14">
        <v>47200398.703440003</v>
      </c>
      <c r="CP12" s="14">
        <v>41298924.024144001</v>
      </c>
      <c r="CQ12" s="14">
        <v>48689124.140000001</v>
      </c>
      <c r="CR12" s="14">
        <v>21846401.52</v>
      </c>
      <c r="CS12" s="14">
        <f t="shared" si="10"/>
        <v>419416629.43754792</v>
      </c>
      <c r="CT12" s="14">
        <v>41227969.719999999</v>
      </c>
      <c r="CU12" s="14">
        <v>44520556.399999999</v>
      </c>
      <c r="CV12" s="14">
        <v>44742029.567687996</v>
      </c>
      <c r="CW12" s="14">
        <v>44175409.085807994</v>
      </c>
      <c r="CX12" s="14">
        <v>51396638.749416016</v>
      </c>
      <c r="CY12" s="14">
        <v>43135698.291071996</v>
      </c>
      <c r="CZ12" s="14">
        <v>31430137.499000005</v>
      </c>
      <c r="DA12" s="14">
        <v>41978672.165231995</v>
      </c>
      <c r="DB12" s="14">
        <v>27844462.928448003</v>
      </c>
      <c r="DC12" s="14">
        <v>34240226.797727995</v>
      </c>
      <c r="DD12" s="14">
        <v>35007690.409999996</v>
      </c>
      <c r="DE12" s="14">
        <v>17269549.102512002</v>
      </c>
      <c r="DF12" s="14">
        <f t="shared" si="11"/>
        <v>456969040.71690404</v>
      </c>
      <c r="DG12" s="14">
        <v>37934383.292736001</v>
      </c>
      <c r="DH12" s="14">
        <v>24380724.601</v>
      </c>
      <c r="DI12" s="14">
        <v>27060446.879999999</v>
      </c>
      <c r="DJ12" s="14">
        <v>297302077134</v>
      </c>
      <c r="DK12" s="14">
        <v>10554881.4</v>
      </c>
      <c r="DL12" s="14">
        <v>33648742.555128001</v>
      </c>
      <c r="DM12" s="14"/>
      <c r="DN12" s="14"/>
      <c r="DO12" s="14"/>
      <c r="DP12" s="14"/>
      <c r="DQ12" s="14"/>
      <c r="DR12" s="14"/>
      <c r="DS12" s="14">
        <f t="shared" si="12"/>
        <v>297435656312.72888</v>
      </c>
    </row>
    <row r="13" spans="1:123" s="27" customFormat="1" ht="14.25" x14ac:dyDescent="0.2">
      <c r="B13" s="32" t="s">
        <v>91</v>
      </c>
      <c r="C13" s="14">
        <v>104818.4</v>
      </c>
      <c r="D13" s="14">
        <v>102120.3</v>
      </c>
      <c r="E13" s="14">
        <v>110269.1</v>
      </c>
      <c r="F13" s="14">
        <f t="shared" si="13"/>
        <v>317207.80000000005</v>
      </c>
      <c r="G13" s="14">
        <v>74671.5</v>
      </c>
      <c r="H13" s="14">
        <v>125440.6</v>
      </c>
      <c r="I13" s="14">
        <v>141675.79999999999</v>
      </c>
      <c r="J13" s="14">
        <v>106515.4</v>
      </c>
      <c r="K13" s="14">
        <v>142564.20000000001</v>
      </c>
      <c r="L13" s="14">
        <v>150597.4</v>
      </c>
      <c r="M13" s="14">
        <v>150385.60000000001</v>
      </c>
      <c r="N13" s="14">
        <v>151674.9</v>
      </c>
      <c r="O13" s="14">
        <v>116003</v>
      </c>
      <c r="P13" s="14">
        <v>138765.79999999999</v>
      </c>
      <c r="Q13" s="14">
        <v>121516.5</v>
      </c>
      <c r="R13" s="14">
        <v>107695.6</v>
      </c>
      <c r="S13" s="14">
        <f t="shared" si="14"/>
        <v>1527506.3</v>
      </c>
      <c r="T13" s="14">
        <v>120107.4</v>
      </c>
      <c r="U13" s="14">
        <v>122190.2</v>
      </c>
      <c r="V13" s="14">
        <v>135444.4</v>
      </c>
      <c r="W13" s="14">
        <v>141075.5</v>
      </c>
      <c r="X13" s="14">
        <v>148793.29999999999</v>
      </c>
      <c r="Y13" s="14">
        <v>123544.8</v>
      </c>
      <c r="Z13" s="14">
        <v>142778.70000000001</v>
      </c>
      <c r="AA13" s="14">
        <v>157898.70000000001</v>
      </c>
      <c r="AB13" s="14">
        <v>153842.1</v>
      </c>
      <c r="AC13" s="14">
        <v>132213.20000000001</v>
      </c>
      <c r="AD13" s="14">
        <v>156292.29999999999</v>
      </c>
      <c r="AE13" s="14">
        <v>143574.9</v>
      </c>
      <c r="AF13" s="14">
        <f t="shared" si="15"/>
        <v>1677755.5</v>
      </c>
      <c r="AG13" s="14">
        <v>165845.20000000001</v>
      </c>
      <c r="AH13" s="14">
        <v>159247.79999999999</v>
      </c>
      <c r="AI13" s="14">
        <v>171171</v>
      </c>
      <c r="AJ13" s="14">
        <v>170112.3</v>
      </c>
      <c r="AK13" s="14">
        <v>165171.9</v>
      </c>
      <c r="AL13" s="14">
        <v>180945.4</v>
      </c>
      <c r="AM13" s="14">
        <v>181321.5</v>
      </c>
      <c r="AN13" s="14">
        <v>170869.7</v>
      </c>
      <c r="AO13" s="14">
        <v>151857.4</v>
      </c>
      <c r="AP13" s="14">
        <v>164021.79999999999</v>
      </c>
      <c r="AQ13" s="14">
        <v>150229.70000000001</v>
      </c>
      <c r="AR13" s="14">
        <v>142146.9</v>
      </c>
      <c r="AS13" s="14">
        <f t="shared" si="16"/>
        <v>1972940.5999999999</v>
      </c>
      <c r="AT13" s="14">
        <v>159294.20000000001</v>
      </c>
      <c r="AU13" s="14">
        <v>149682.79999999999</v>
      </c>
      <c r="AV13" s="14">
        <v>165519.20000000001</v>
      </c>
      <c r="AW13" s="14">
        <v>154365.6</v>
      </c>
      <c r="AX13" s="14">
        <v>158115.20000000001</v>
      </c>
      <c r="AY13" s="14">
        <v>160224.9</v>
      </c>
      <c r="AZ13" s="14">
        <v>135351.69999998799</v>
      </c>
      <c r="BA13" s="14">
        <v>192983.399999999</v>
      </c>
      <c r="BB13" s="14">
        <v>179165.600000009</v>
      </c>
      <c r="BC13" s="14">
        <v>163450.70000000001</v>
      </c>
      <c r="BD13" s="14">
        <v>157662.09999999401</v>
      </c>
      <c r="BE13" s="14">
        <v>160489.400000013</v>
      </c>
      <c r="BF13" s="14">
        <f t="shared" si="17"/>
        <v>1936304.8000000028</v>
      </c>
      <c r="BG13" s="14">
        <v>159591.70000000001</v>
      </c>
      <c r="BH13" s="14">
        <v>144273</v>
      </c>
      <c r="BI13" s="14">
        <v>136524.79999999999</v>
      </c>
      <c r="BJ13" s="14">
        <v>161732.29999999999</v>
      </c>
      <c r="BK13" s="14">
        <v>179838.2</v>
      </c>
      <c r="BL13" s="14">
        <v>116886.3</v>
      </c>
      <c r="BM13" s="14">
        <v>137550</v>
      </c>
      <c r="BN13" s="14">
        <v>160088.79999999999</v>
      </c>
      <c r="BO13" s="14">
        <v>169944.7</v>
      </c>
      <c r="BP13" s="14">
        <v>145228.5</v>
      </c>
      <c r="BQ13" s="14">
        <v>151097.1</v>
      </c>
      <c r="BR13" s="14">
        <v>141614.1</v>
      </c>
      <c r="BS13" s="14">
        <f t="shared" si="18"/>
        <v>1804369.5000000002</v>
      </c>
      <c r="BT13" s="14">
        <v>164921.4</v>
      </c>
      <c r="BU13" s="14">
        <v>146921.60000000001</v>
      </c>
      <c r="BV13" s="14">
        <v>161128.1</v>
      </c>
      <c r="BW13" s="14">
        <v>157491.1</v>
      </c>
      <c r="BX13" s="14">
        <v>147415.1</v>
      </c>
      <c r="BY13" s="14">
        <v>156842.70000000001</v>
      </c>
      <c r="BZ13" s="14">
        <v>150699.70000000001</v>
      </c>
      <c r="CA13" s="14">
        <v>181430</v>
      </c>
      <c r="CB13" s="14">
        <v>168451.20000000001</v>
      </c>
      <c r="CC13" s="14">
        <v>176675.8</v>
      </c>
      <c r="CD13" s="14">
        <v>166297.29999999999</v>
      </c>
      <c r="CE13" s="14">
        <v>174440.8</v>
      </c>
      <c r="CF13" s="14">
        <f t="shared" si="19"/>
        <v>1952714.8</v>
      </c>
      <c r="CG13" s="14">
        <v>159561</v>
      </c>
      <c r="CH13" s="14">
        <v>168216.4</v>
      </c>
      <c r="CI13" s="14">
        <v>67928.5</v>
      </c>
      <c r="CJ13" s="14">
        <v>5168.8</v>
      </c>
      <c r="CK13" s="14">
        <v>4473</v>
      </c>
      <c r="CL13" s="14">
        <v>9562.7000000000007</v>
      </c>
      <c r="CM13" s="14">
        <v>23466.100000000006</v>
      </c>
      <c r="CN13" s="14">
        <v>50942.299999999996</v>
      </c>
      <c r="CO13" s="14">
        <v>42628.100000000006</v>
      </c>
      <c r="CP13" s="14">
        <v>62725.599999999984</v>
      </c>
      <c r="CQ13" s="14">
        <v>90397.8</v>
      </c>
      <c r="CR13" s="14">
        <v>82993.699999999983</v>
      </c>
      <c r="CS13" s="14">
        <f t="shared" si="10"/>
        <v>768064</v>
      </c>
      <c r="CT13" s="14">
        <v>102579</v>
      </c>
      <c r="CU13" s="14">
        <v>57413.200000000004</v>
      </c>
      <c r="CV13" s="14">
        <v>58934.799999999996</v>
      </c>
      <c r="CW13" s="14">
        <v>39868.400000000001</v>
      </c>
      <c r="CX13" s="14">
        <v>55090</v>
      </c>
      <c r="CY13" s="14">
        <v>74287.700000000012</v>
      </c>
      <c r="CZ13" s="14">
        <v>82414.8</v>
      </c>
      <c r="DA13" s="14">
        <v>98472.700000000026</v>
      </c>
      <c r="DB13" s="14">
        <v>95828.7</v>
      </c>
      <c r="DC13" s="14">
        <v>101835.09999999999</v>
      </c>
      <c r="DD13" s="14">
        <v>80606.199999999983</v>
      </c>
      <c r="DE13" s="14">
        <v>88873.099999999991</v>
      </c>
      <c r="DF13" s="14">
        <f t="shared" si="11"/>
        <v>936203.7</v>
      </c>
      <c r="DG13" s="14">
        <v>63626.100000000006</v>
      </c>
      <c r="DH13" s="14">
        <v>71625.699999999983</v>
      </c>
      <c r="DI13" s="14">
        <v>126168.29999999999</v>
      </c>
      <c r="DJ13" s="14">
        <v>126668.3</v>
      </c>
      <c r="DK13" s="14">
        <v>132733.80000000002</v>
      </c>
      <c r="DL13" s="14">
        <v>120613.1</v>
      </c>
      <c r="DM13" s="14"/>
      <c r="DN13" s="14"/>
      <c r="DO13" s="14"/>
      <c r="DP13" s="14"/>
      <c r="DQ13" s="14"/>
      <c r="DR13" s="14"/>
      <c r="DS13" s="14">
        <f t="shared" si="12"/>
        <v>641435.29999999993</v>
      </c>
    </row>
    <row r="14" spans="1:123" s="29" customFormat="1" ht="15" x14ac:dyDescent="0.25">
      <c r="B14" s="30" t="s">
        <v>2</v>
      </c>
      <c r="C14" s="31">
        <f>SUM(C15:C16)</f>
        <v>224526</v>
      </c>
      <c r="D14" s="31">
        <f>SUM(D15:D16)</f>
        <v>188149</v>
      </c>
      <c r="E14" s="31">
        <f>SUM(E15:E16)</f>
        <v>141919</v>
      </c>
      <c r="F14" s="31">
        <f t="shared" si="13"/>
        <v>554594</v>
      </c>
      <c r="G14" s="31">
        <f>SUM(G15:G16)</f>
        <v>156418</v>
      </c>
      <c r="H14" s="31">
        <f t="shared" ref="H14:R14" si="29">SUM(H15:H16)</f>
        <v>119865</v>
      </c>
      <c r="I14" s="31">
        <f t="shared" si="29"/>
        <v>152361</v>
      </c>
      <c r="J14" s="31">
        <f t="shared" si="29"/>
        <v>180193</v>
      </c>
      <c r="K14" s="31">
        <f t="shared" si="29"/>
        <v>199900</v>
      </c>
      <c r="L14" s="31">
        <f t="shared" si="29"/>
        <v>177298</v>
      </c>
      <c r="M14" s="31">
        <f t="shared" si="29"/>
        <v>226958</v>
      </c>
      <c r="N14" s="31">
        <f t="shared" si="29"/>
        <v>250390</v>
      </c>
      <c r="O14" s="31">
        <f t="shared" si="29"/>
        <v>213939</v>
      </c>
      <c r="P14" s="31">
        <f t="shared" si="29"/>
        <v>237876</v>
      </c>
      <c r="Q14" s="31">
        <f t="shared" si="29"/>
        <v>202749</v>
      </c>
      <c r="R14" s="31">
        <f t="shared" si="29"/>
        <v>164975</v>
      </c>
      <c r="S14" s="31">
        <f t="shared" si="14"/>
        <v>2282922</v>
      </c>
      <c r="T14" s="31">
        <f>SUM(T15:T16)</f>
        <v>188555</v>
      </c>
      <c r="U14" s="31">
        <f t="shared" ref="U14:AE14" si="30">SUM(U15:U16)</f>
        <v>149113</v>
      </c>
      <c r="V14" s="31">
        <f t="shared" si="30"/>
        <v>169515</v>
      </c>
      <c r="W14" s="31">
        <f t="shared" si="30"/>
        <v>191393</v>
      </c>
      <c r="X14" s="31">
        <f t="shared" si="30"/>
        <v>214820</v>
      </c>
      <c r="Y14" s="31">
        <f t="shared" si="30"/>
        <v>194362</v>
      </c>
      <c r="Z14" s="31">
        <f t="shared" si="30"/>
        <v>256087</v>
      </c>
      <c r="AA14" s="31">
        <f t="shared" si="30"/>
        <v>263161</v>
      </c>
      <c r="AB14" s="31">
        <f t="shared" si="30"/>
        <v>230849</v>
      </c>
      <c r="AC14" s="31">
        <f t="shared" si="30"/>
        <v>242064</v>
      </c>
      <c r="AD14" s="31">
        <f t="shared" si="30"/>
        <v>204879</v>
      </c>
      <c r="AE14" s="31">
        <f t="shared" si="30"/>
        <v>171257</v>
      </c>
      <c r="AF14" s="31">
        <f t="shared" si="15"/>
        <v>2476055</v>
      </c>
      <c r="AG14" s="31">
        <f>SUM(AG15:AG16)</f>
        <v>193437</v>
      </c>
      <c r="AH14" s="31">
        <f t="shared" ref="AH14:AR14" si="31">SUM(AH15:AH16)</f>
        <v>169467</v>
      </c>
      <c r="AI14" s="31">
        <f t="shared" si="31"/>
        <v>209995</v>
      </c>
      <c r="AJ14" s="31">
        <f t="shared" si="31"/>
        <v>187591</v>
      </c>
      <c r="AK14" s="31">
        <f t="shared" si="31"/>
        <v>244123</v>
      </c>
      <c r="AL14" s="31">
        <f t="shared" si="31"/>
        <v>220177</v>
      </c>
      <c r="AM14" s="31">
        <f t="shared" si="31"/>
        <v>278582</v>
      </c>
      <c r="AN14" s="31">
        <f t="shared" si="31"/>
        <v>280316</v>
      </c>
      <c r="AO14" s="31">
        <f t="shared" si="31"/>
        <v>238736</v>
      </c>
      <c r="AP14" s="31">
        <f t="shared" si="31"/>
        <v>259378</v>
      </c>
      <c r="AQ14" s="31">
        <f t="shared" si="31"/>
        <v>201431</v>
      </c>
      <c r="AR14" s="31">
        <f t="shared" si="31"/>
        <v>181413</v>
      </c>
      <c r="AS14" s="31">
        <f t="shared" si="16"/>
        <v>2664646</v>
      </c>
      <c r="AT14" s="31">
        <f t="shared" ref="AT14:BD14" si="32">SUM(AT15:AT16)</f>
        <v>178702</v>
      </c>
      <c r="AU14" s="31">
        <f t="shared" si="32"/>
        <v>146851</v>
      </c>
      <c r="AV14" s="31">
        <f t="shared" si="32"/>
        <v>170255</v>
      </c>
      <c r="AW14" s="31">
        <f t="shared" si="32"/>
        <v>217350</v>
      </c>
      <c r="AX14" s="31">
        <f t="shared" si="32"/>
        <v>229884</v>
      </c>
      <c r="AY14" s="31">
        <f t="shared" si="32"/>
        <v>228151</v>
      </c>
      <c r="AZ14" s="31">
        <f t="shared" si="32"/>
        <v>272357</v>
      </c>
      <c r="BA14" s="31">
        <f t="shared" si="32"/>
        <v>292462</v>
      </c>
      <c r="BB14" s="31">
        <f t="shared" si="32"/>
        <v>255495</v>
      </c>
      <c r="BC14" s="31">
        <f t="shared" si="32"/>
        <v>277243</v>
      </c>
      <c r="BD14" s="31">
        <f t="shared" si="32"/>
        <v>229054</v>
      </c>
      <c r="BE14" s="31">
        <f>SUM(BE15:BE16)</f>
        <v>198742</v>
      </c>
      <c r="BF14" s="31">
        <f t="shared" si="17"/>
        <v>2696546</v>
      </c>
      <c r="BG14" s="31">
        <f t="shared" ref="BG14:BL14" si="33">SUM(BG15:BG16)</f>
        <v>219591</v>
      </c>
      <c r="BH14" s="31">
        <f t="shared" si="33"/>
        <v>172081</v>
      </c>
      <c r="BI14" s="31">
        <f t="shared" si="33"/>
        <v>207776</v>
      </c>
      <c r="BJ14" s="31">
        <f t="shared" si="33"/>
        <v>220249</v>
      </c>
      <c r="BK14" s="31">
        <f t="shared" si="33"/>
        <v>255684</v>
      </c>
      <c r="BL14" s="31">
        <f t="shared" si="33"/>
        <v>238476</v>
      </c>
      <c r="BM14" s="31">
        <f t="shared" ref="BM14:BR14" si="34">SUM(BM15:BM16)</f>
        <v>291444</v>
      </c>
      <c r="BN14" s="31">
        <f t="shared" si="34"/>
        <v>299624</v>
      </c>
      <c r="BO14" s="31">
        <f t="shared" si="34"/>
        <v>269179</v>
      </c>
      <c r="BP14" s="31">
        <f t="shared" si="34"/>
        <v>271755</v>
      </c>
      <c r="BQ14" s="31">
        <f t="shared" si="34"/>
        <v>225515</v>
      </c>
      <c r="BR14" s="31">
        <f t="shared" si="34"/>
        <v>196067</v>
      </c>
      <c r="BS14" s="31">
        <f t="shared" si="18"/>
        <v>2867441</v>
      </c>
      <c r="BT14" s="31">
        <f t="shared" ref="BT14:CR14" si="35">SUM(BT15:BT16)</f>
        <v>201482</v>
      </c>
      <c r="BU14" s="31">
        <f t="shared" si="35"/>
        <v>152127</v>
      </c>
      <c r="BV14" s="31">
        <f t="shared" si="35"/>
        <v>203040</v>
      </c>
      <c r="BW14" s="31">
        <f t="shared" si="35"/>
        <v>248321</v>
      </c>
      <c r="BX14" s="31">
        <f t="shared" si="35"/>
        <v>256457</v>
      </c>
      <c r="BY14" s="31">
        <f t="shared" si="35"/>
        <v>241244</v>
      </c>
      <c r="BZ14" s="31">
        <f t="shared" si="35"/>
        <v>297174</v>
      </c>
      <c r="CA14" s="31">
        <f t="shared" si="35"/>
        <v>299369</v>
      </c>
      <c r="CB14" s="31">
        <f t="shared" si="35"/>
        <v>272625</v>
      </c>
      <c r="CC14" s="31">
        <f t="shared" si="35"/>
        <v>276429</v>
      </c>
      <c r="CD14" s="31">
        <f t="shared" si="35"/>
        <v>235962</v>
      </c>
      <c r="CE14" s="31">
        <f t="shared" si="35"/>
        <v>196946</v>
      </c>
      <c r="CF14" s="31">
        <f t="shared" si="19"/>
        <v>2881176</v>
      </c>
      <c r="CG14" s="31">
        <f t="shared" si="35"/>
        <v>209851</v>
      </c>
      <c r="CH14" s="31">
        <f t="shared" si="35"/>
        <v>169326</v>
      </c>
      <c r="CI14" s="31">
        <f t="shared" si="35"/>
        <v>91107</v>
      </c>
      <c r="CJ14" s="31">
        <f t="shared" si="35"/>
        <v>270</v>
      </c>
      <c r="CK14" s="31">
        <f t="shared" si="35"/>
        <v>772</v>
      </c>
      <c r="CL14" s="31">
        <f t="shared" si="35"/>
        <v>757</v>
      </c>
      <c r="CM14" s="31">
        <f t="shared" si="35"/>
        <v>7911</v>
      </c>
      <c r="CN14" s="31">
        <f t="shared" si="35"/>
        <v>9298</v>
      </c>
      <c r="CO14" s="31">
        <f t="shared" si="35"/>
        <v>11394</v>
      </c>
      <c r="CP14" s="31">
        <f t="shared" si="35"/>
        <v>18652</v>
      </c>
      <c r="CQ14" s="31">
        <f t="shared" si="35"/>
        <v>47559</v>
      </c>
      <c r="CR14" s="31">
        <f t="shared" si="35"/>
        <v>60590</v>
      </c>
      <c r="CS14" s="14">
        <f t="shared" si="10"/>
        <v>627487</v>
      </c>
      <c r="CT14" s="31">
        <f t="shared" ref="CT14:DE14" si="36">SUM(CT15:CT16)</f>
        <v>68728</v>
      </c>
      <c r="CU14" s="31">
        <f t="shared" si="36"/>
        <v>14662</v>
      </c>
      <c r="CV14" s="31">
        <f t="shared" si="36"/>
        <v>38631</v>
      </c>
      <c r="CW14" s="31">
        <f t="shared" si="36"/>
        <v>44067</v>
      </c>
      <c r="CX14" s="31">
        <f t="shared" si="36"/>
        <v>68328</v>
      </c>
      <c r="CY14" s="31">
        <f t="shared" si="36"/>
        <v>85643</v>
      </c>
      <c r="CZ14" s="31">
        <f t="shared" si="36"/>
        <v>137238</v>
      </c>
      <c r="DA14" s="31">
        <f t="shared" si="36"/>
        <v>170128</v>
      </c>
      <c r="DB14" s="31">
        <f t="shared" si="36"/>
        <v>146143</v>
      </c>
      <c r="DC14" s="31">
        <f t="shared" si="36"/>
        <v>167792</v>
      </c>
      <c r="DD14" s="31">
        <f t="shared" si="36"/>
        <v>146099</v>
      </c>
      <c r="DE14" s="31">
        <f t="shared" si="36"/>
        <v>175405</v>
      </c>
      <c r="DF14" s="14">
        <f t="shared" si="11"/>
        <v>1262864</v>
      </c>
      <c r="DG14" s="31">
        <f t="shared" ref="DG14:DQ14" si="37">SUM(DG15:DG16)</f>
        <v>111001</v>
      </c>
      <c r="DH14" s="31">
        <f t="shared" si="37"/>
        <v>99571</v>
      </c>
      <c r="DI14" s="31">
        <f t="shared" si="37"/>
        <v>135980</v>
      </c>
      <c r="DJ14" s="31">
        <f t="shared" si="37"/>
        <v>172753</v>
      </c>
      <c r="DK14" s="31">
        <f t="shared" si="37"/>
        <v>196525</v>
      </c>
      <c r="DL14" s="31">
        <f t="shared" si="37"/>
        <v>210402</v>
      </c>
      <c r="DM14" s="31">
        <f t="shared" si="37"/>
        <v>0</v>
      </c>
      <c r="DN14" s="31">
        <f t="shared" si="37"/>
        <v>0</v>
      </c>
      <c r="DO14" s="31">
        <f t="shared" si="37"/>
        <v>0</v>
      </c>
      <c r="DP14" s="31">
        <f t="shared" si="37"/>
        <v>0</v>
      </c>
      <c r="DQ14" s="31">
        <f t="shared" si="37"/>
        <v>0</v>
      </c>
      <c r="DR14" s="31"/>
      <c r="DS14" s="14">
        <f t="shared" si="12"/>
        <v>926232</v>
      </c>
    </row>
    <row r="15" spans="1:123" s="27" customFormat="1" ht="14.25" x14ac:dyDescent="0.2">
      <c r="B15" s="32" t="s">
        <v>90</v>
      </c>
      <c r="C15" s="14">
        <v>2174</v>
      </c>
      <c r="D15" s="14">
        <v>1578</v>
      </c>
      <c r="E15" s="14">
        <v>842</v>
      </c>
      <c r="F15" s="14">
        <f t="shared" si="13"/>
        <v>4594</v>
      </c>
      <c r="G15" s="14">
        <v>888</v>
      </c>
      <c r="H15" s="14">
        <v>693</v>
      </c>
      <c r="I15" s="14">
        <v>809</v>
      </c>
      <c r="J15" s="14">
        <v>2269</v>
      </c>
      <c r="K15" s="14">
        <v>2598</v>
      </c>
      <c r="L15" s="14">
        <v>1461</v>
      </c>
      <c r="M15" s="14">
        <v>1837</v>
      </c>
      <c r="N15" s="14">
        <v>2440</v>
      </c>
      <c r="O15" s="14">
        <v>2553</v>
      </c>
      <c r="P15" s="14">
        <v>2888</v>
      </c>
      <c r="Q15" s="14">
        <v>1641</v>
      </c>
      <c r="R15" s="14">
        <v>1175</v>
      </c>
      <c r="S15" s="14">
        <f t="shared" si="14"/>
        <v>21252</v>
      </c>
      <c r="T15" s="14">
        <v>816</v>
      </c>
      <c r="U15" s="14">
        <v>727</v>
      </c>
      <c r="V15" s="14">
        <v>1174</v>
      </c>
      <c r="W15" s="14">
        <v>2266</v>
      </c>
      <c r="X15" s="14">
        <v>2500</v>
      </c>
      <c r="Y15" s="14">
        <v>1638</v>
      </c>
      <c r="Z15" s="14">
        <v>2378</v>
      </c>
      <c r="AA15" s="14">
        <v>2365</v>
      </c>
      <c r="AB15" s="14">
        <v>2625</v>
      </c>
      <c r="AC15" s="14">
        <v>2651</v>
      </c>
      <c r="AD15" s="14">
        <v>1762</v>
      </c>
      <c r="AE15" s="14">
        <v>1073</v>
      </c>
      <c r="AF15" s="14">
        <f t="shared" si="15"/>
        <v>21975</v>
      </c>
      <c r="AG15" s="14">
        <v>848</v>
      </c>
      <c r="AH15" s="14">
        <v>814</v>
      </c>
      <c r="AI15" s="14">
        <v>1186</v>
      </c>
      <c r="AJ15" s="14">
        <v>1848</v>
      </c>
      <c r="AK15" s="14">
        <v>2356</v>
      </c>
      <c r="AL15" s="14">
        <v>1695</v>
      </c>
      <c r="AM15" s="14">
        <v>2188</v>
      </c>
      <c r="AN15" s="14">
        <v>2407</v>
      </c>
      <c r="AO15" s="14">
        <v>2543</v>
      </c>
      <c r="AP15" s="14">
        <v>2449</v>
      </c>
      <c r="AQ15" s="14">
        <v>1396</v>
      </c>
      <c r="AR15" s="14">
        <v>954</v>
      </c>
      <c r="AS15" s="14">
        <f t="shared" si="16"/>
        <v>20684</v>
      </c>
      <c r="AT15" s="14">
        <v>698</v>
      </c>
      <c r="AU15" s="14">
        <v>519</v>
      </c>
      <c r="AV15" s="14">
        <v>732</v>
      </c>
      <c r="AW15" s="14">
        <v>1094</v>
      </c>
      <c r="AX15" s="14">
        <v>401</v>
      </c>
      <c r="AY15" s="14">
        <v>540</v>
      </c>
      <c r="AZ15" s="14">
        <v>861</v>
      </c>
      <c r="BA15" s="14">
        <v>1125</v>
      </c>
      <c r="BB15" s="14">
        <v>1017</v>
      </c>
      <c r="BC15" s="14">
        <v>1053</v>
      </c>
      <c r="BD15" s="14">
        <v>1026</v>
      </c>
      <c r="BE15" s="14">
        <v>894</v>
      </c>
      <c r="BF15" s="14">
        <f t="shared" si="17"/>
        <v>9960</v>
      </c>
      <c r="BG15" s="14">
        <v>929</v>
      </c>
      <c r="BH15" s="14">
        <v>617</v>
      </c>
      <c r="BI15" s="14">
        <v>1121</v>
      </c>
      <c r="BJ15" s="14">
        <v>1579</v>
      </c>
      <c r="BK15" s="14">
        <v>2008</v>
      </c>
      <c r="BL15" s="14">
        <v>1621</v>
      </c>
      <c r="BM15" s="14">
        <v>1880</v>
      </c>
      <c r="BN15" s="14">
        <v>2064</v>
      </c>
      <c r="BO15" s="14">
        <v>2209</v>
      </c>
      <c r="BP15" s="14">
        <v>2205</v>
      </c>
      <c r="BQ15" s="14">
        <v>1597</v>
      </c>
      <c r="BR15" s="14">
        <v>1085</v>
      </c>
      <c r="BS15" s="14">
        <f t="shared" si="18"/>
        <v>18915</v>
      </c>
      <c r="BT15" s="14">
        <v>1005</v>
      </c>
      <c r="BU15" s="14">
        <v>790</v>
      </c>
      <c r="BV15" s="14">
        <v>1226</v>
      </c>
      <c r="BW15" s="14">
        <v>1895</v>
      </c>
      <c r="BX15" s="14">
        <v>2349</v>
      </c>
      <c r="BY15" s="14">
        <v>1630</v>
      </c>
      <c r="BZ15" s="14">
        <v>1959</v>
      </c>
      <c r="CA15" s="14">
        <v>2466</v>
      </c>
      <c r="CB15" s="14">
        <v>2469</v>
      </c>
      <c r="CC15" s="14">
        <v>2453</v>
      </c>
      <c r="CD15" s="14">
        <v>1675</v>
      </c>
      <c r="CE15" s="14">
        <v>1201</v>
      </c>
      <c r="CF15" s="14">
        <f t="shared" si="19"/>
        <v>21118</v>
      </c>
      <c r="CG15" s="14">
        <v>1208</v>
      </c>
      <c r="CH15" s="14">
        <v>730</v>
      </c>
      <c r="CI15" s="14">
        <v>489</v>
      </c>
      <c r="CJ15" s="14">
        <v>0</v>
      </c>
      <c r="CK15" s="14">
        <v>0</v>
      </c>
      <c r="CL15" s="14"/>
      <c r="CM15" s="14">
        <v>0</v>
      </c>
      <c r="CN15" s="14">
        <v>0</v>
      </c>
      <c r="CO15" s="14">
        <v>0</v>
      </c>
      <c r="CP15" s="14">
        <v>0</v>
      </c>
      <c r="CQ15" s="14">
        <v>0</v>
      </c>
      <c r="CR15" s="14">
        <v>0</v>
      </c>
      <c r="CS15" s="14">
        <f t="shared" si="10"/>
        <v>2427</v>
      </c>
      <c r="CT15" s="14">
        <v>0</v>
      </c>
      <c r="CU15" s="14">
        <v>0</v>
      </c>
      <c r="CV15" s="14">
        <v>0</v>
      </c>
      <c r="CW15" s="14">
        <v>20</v>
      </c>
      <c r="CX15" s="14">
        <v>11</v>
      </c>
      <c r="CY15" s="14">
        <v>22</v>
      </c>
      <c r="CZ15" s="14">
        <v>0</v>
      </c>
      <c r="DA15" s="14">
        <v>0</v>
      </c>
      <c r="DB15" s="14">
        <v>0</v>
      </c>
      <c r="DC15" s="14">
        <v>66</v>
      </c>
      <c r="DD15" s="14">
        <v>0</v>
      </c>
      <c r="DE15" s="14">
        <v>68</v>
      </c>
      <c r="DF15" s="14">
        <f t="shared" si="11"/>
        <v>187</v>
      </c>
      <c r="DG15" s="14">
        <v>2</v>
      </c>
      <c r="DH15" s="14">
        <v>0</v>
      </c>
      <c r="DI15" s="14">
        <v>141</v>
      </c>
      <c r="DJ15" s="14">
        <v>502</v>
      </c>
      <c r="DK15" s="14">
        <v>1217</v>
      </c>
      <c r="DL15" s="14">
        <v>1042</v>
      </c>
      <c r="DM15" s="14"/>
      <c r="DN15" s="14"/>
      <c r="DO15" s="14"/>
      <c r="DP15" s="14"/>
      <c r="DQ15" s="14"/>
      <c r="DR15" s="14"/>
      <c r="DS15" s="14">
        <f t="shared" si="12"/>
        <v>2904</v>
      </c>
    </row>
    <row r="16" spans="1:123" s="27" customFormat="1" ht="14.25" x14ac:dyDescent="0.2">
      <c r="B16" s="32" t="s">
        <v>91</v>
      </c>
      <c r="C16" s="14">
        <v>222352</v>
      </c>
      <c r="D16" s="14">
        <v>186571</v>
      </c>
      <c r="E16" s="14">
        <v>141077</v>
      </c>
      <c r="F16" s="14">
        <f t="shared" si="13"/>
        <v>550000</v>
      </c>
      <c r="G16" s="14">
        <v>155530</v>
      </c>
      <c r="H16" s="14">
        <v>119172</v>
      </c>
      <c r="I16" s="14">
        <v>151552</v>
      </c>
      <c r="J16" s="14">
        <v>177924</v>
      </c>
      <c r="K16" s="14">
        <v>197302</v>
      </c>
      <c r="L16" s="14">
        <v>175837</v>
      </c>
      <c r="M16" s="14">
        <v>225121</v>
      </c>
      <c r="N16" s="14">
        <v>247950</v>
      </c>
      <c r="O16" s="14">
        <v>211386</v>
      </c>
      <c r="P16" s="14">
        <v>234988</v>
      </c>
      <c r="Q16" s="14">
        <v>201108</v>
      </c>
      <c r="R16" s="14">
        <v>163800</v>
      </c>
      <c r="S16" s="14">
        <f t="shared" si="14"/>
        <v>2261670</v>
      </c>
      <c r="T16" s="14">
        <v>187739</v>
      </c>
      <c r="U16" s="14">
        <v>148386</v>
      </c>
      <c r="V16" s="14">
        <v>168341</v>
      </c>
      <c r="W16" s="14">
        <v>189127</v>
      </c>
      <c r="X16" s="14">
        <v>212320</v>
      </c>
      <c r="Y16" s="14">
        <v>192724</v>
      </c>
      <c r="Z16" s="14">
        <v>253709</v>
      </c>
      <c r="AA16" s="14">
        <v>260796</v>
      </c>
      <c r="AB16" s="14">
        <v>228224</v>
      </c>
      <c r="AC16" s="14">
        <v>239413</v>
      </c>
      <c r="AD16" s="14">
        <v>203117</v>
      </c>
      <c r="AE16" s="14">
        <v>170184</v>
      </c>
      <c r="AF16" s="14">
        <f t="shared" si="15"/>
        <v>2454080</v>
      </c>
      <c r="AG16" s="14">
        <v>192589</v>
      </c>
      <c r="AH16" s="14">
        <v>168653</v>
      </c>
      <c r="AI16" s="14">
        <v>208809</v>
      </c>
      <c r="AJ16" s="14">
        <v>185743</v>
      </c>
      <c r="AK16" s="14">
        <v>241767</v>
      </c>
      <c r="AL16" s="14">
        <v>218482</v>
      </c>
      <c r="AM16" s="14">
        <v>276394</v>
      </c>
      <c r="AN16" s="14">
        <v>277909</v>
      </c>
      <c r="AO16" s="14">
        <v>236193</v>
      </c>
      <c r="AP16" s="14">
        <v>256929</v>
      </c>
      <c r="AQ16" s="14">
        <v>200035</v>
      </c>
      <c r="AR16" s="14">
        <v>180459</v>
      </c>
      <c r="AS16" s="14">
        <f t="shared" si="16"/>
        <v>2643962</v>
      </c>
      <c r="AT16" s="14">
        <v>178004</v>
      </c>
      <c r="AU16" s="14">
        <v>146332</v>
      </c>
      <c r="AV16" s="14">
        <v>169523</v>
      </c>
      <c r="AW16" s="14">
        <v>216256</v>
      </c>
      <c r="AX16" s="14">
        <v>229483</v>
      </c>
      <c r="AY16" s="14">
        <v>227611</v>
      </c>
      <c r="AZ16" s="14">
        <v>271496</v>
      </c>
      <c r="BA16" s="14">
        <v>291337</v>
      </c>
      <c r="BB16" s="14">
        <v>254478</v>
      </c>
      <c r="BC16" s="14">
        <v>276190</v>
      </c>
      <c r="BD16" s="14">
        <v>228028</v>
      </c>
      <c r="BE16" s="14">
        <v>197848</v>
      </c>
      <c r="BF16" s="14">
        <f t="shared" si="17"/>
        <v>2686586</v>
      </c>
      <c r="BG16" s="14">
        <v>218662</v>
      </c>
      <c r="BH16" s="14">
        <v>171464</v>
      </c>
      <c r="BI16" s="14">
        <v>206655</v>
      </c>
      <c r="BJ16" s="14">
        <v>218670</v>
      </c>
      <c r="BK16" s="14">
        <v>253676</v>
      </c>
      <c r="BL16" s="14">
        <v>236855</v>
      </c>
      <c r="BM16" s="14">
        <v>289564</v>
      </c>
      <c r="BN16" s="14">
        <v>297560</v>
      </c>
      <c r="BO16" s="14">
        <v>266970</v>
      </c>
      <c r="BP16" s="14">
        <v>269550</v>
      </c>
      <c r="BQ16" s="14">
        <v>223918</v>
      </c>
      <c r="BR16" s="14">
        <v>194982</v>
      </c>
      <c r="BS16" s="14">
        <f t="shared" si="18"/>
        <v>2848526</v>
      </c>
      <c r="BT16" s="14">
        <v>200477</v>
      </c>
      <c r="BU16" s="14">
        <v>151337</v>
      </c>
      <c r="BV16" s="14">
        <v>201814</v>
      </c>
      <c r="BW16" s="14">
        <v>246426</v>
      </c>
      <c r="BX16" s="14">
        <v>254108</v>
      </c>
      <c r="BY16" s="14">
        <v>239614</v>
      </c>
      <c r="BZ16" s="14">
        <v>295215</v>
      </c>
      <c r="CA16" s="14">
        <v>296903</v>
      </c>
      <c r="CB16" s="14">
        <v>270156</v>
      </c>
      <c r="CC16" s="14">
        <v>273976</v>
      </c>
      <c r="CD16" s="14">
        <v>234287</v>
      </c>
      <c r="CE16" s="14">
        <v>195745</v>
      </c>
      <c r="CF16" s="14">
        <f t="shared" si="19"/>
        <v>2860058</v>
      </c>
      <c r="CG16" s="14">
        <v>208643</v>
      </c>
      <c r="CH16" s="14">
        <v>168596</v>
      </c>
      <c r="CI16" s="14">
        <v>90618</v>
      </c>
      <c r="CJ16" s="14">
        <v>270</v>
      </c>
      <c r="CK16" s="14">
        <v>772</v>
      </c>
      <c r="CL16" s="14">
        <v>757</v>
      </c>
      <c r="CM16" s="14">
        <v>7911</v>
      </c>
      <c r="CN16" s="14">
        <v>9298</v>
      </c>
      <c r="CO16" s="14">
        <v>11394</v>
      </c>
      <c r="CP16" s="14">
        <v>18652</v>
      </c>
      <c r="CQ16" s="14">
        <v>47559</v>
      </c>
      <c r="CR16" s="14">
        <v>60590</v>
      </c>
      <c r="CS16" s="14">
        <f t="shared" si="10"/>
        <v>625060</v>
      </c>
      <c r="CT16" s="14">
        <v>68728</v>
      </c>
      <c r="CU16" s="14">
        <v>14662</v>
      </c>
      <c r="CV16" s="14">
        <v>38631</v>
      </c>
      <c r="CW16" s="14">
        <v>44047</v>
      </c>
      <c r="CX16" s="14">
        <v>68317</v>
      </c>
      <c r="CY16" s="14">
        <v>85621</v>
      </c>
      <c r="CZ16" s="14">
        <v>137238</v>
      </c>
      <c r="DA16" s="14">
        <v>170128</v>
      </c>
      <c r="DB16" s="14">
        <v>146143</v>
      </c>
      <c r="DC16" s="14">
        <v>167726</v>
      </c>
      <c r="DD16" s="14">
        <v>146099</v>
      </c>
      <c r="DE16" s="14">
        <v>175337</v>
      </c>
      <c r="DF16" s="14">
        <f t="shared" si="11"/>
        <v>1262677</v>
      </c>
      <c r="DG16" s="14">
        <v>110999</v>
      </c>
      <c r="DH16" s="14">
        <v>99571</v>
      </c>
      <c r="DI16" s="14">
        <v>135839</v>
      </c>
      <c r="DJ16" s="14">
        <v>172251</v>
      </c>
      <c r="DK16" s="14">
        <v>195308</v>
      </c>
      <c r="DL16" s="14">
        <v>209360</v>
      </c>
      <c r="DM16" s="14"/>
      <c r="DN16" s="14"/>
      <c r="DO16" s="14"/>
      <c r="DP16" s="14"/>
      <c r="DQ16" s="14"/>
      <c r="DR16" s="14"/>
      <c r="DS16" s="14">
        <f t="shared" si="12"/>
        <v>923328</v>
      </c>
    </row>
    <row r="17" spans="2:123" s="29" customFormat="1" ht="15" x14ac:dyDescent="0.25">
      <c r="B17" s="30" t="s">
        <v>3</v>
      </c>
      <c r="C17" s="31">
        <f>SUM(C18:C19)</f>
        <v>12452275.5</v>
      </c>
      <c r="D17" s="31">
        <f>SUM(D18:D19)</f>
        <v>10433928.600000001</v>
      </c>
      <c r="E17" s="31">
        <f>SUM(E18:E19)</f>
        <v>7828907.5</v>
      </c>
      <c r="F17" s="31">
        <f>+SUM(C17:E17)</f>
        <v>30715111.600000001</v>
      </c>
      <c r="G17" s="31">
        <f>SUM(G18:G19)</f>
        <v>7576405.5</v>
      </c>
      <c r="H17" s="31">
        <f t="shared" ref="H17:R17" si="38">SUM(H18:H19)</f>
        <v>6156826.0999999996</v>
      </c>
      <c r="I17" s="31">
        <f t="shared" si="38"/>
        <v>6952111.5</v>
      </c>
      <c r="J17" s="31">
        <f t="shared" si="38"/>
        <v>8658894.8000000007</v>
      </c>
      <c r="K17" s="31">
        <f t="shared" si="38"/>
        <v>11359280.100000001</v>
      </c>
      <c r="L17" s="31">
        <f t="shared" si="38"/>
        <v>9804503.7999999989</v>
      </c>
      <c r="M17" s="31">
        <f t="shared" si="38"/>
        <v>12340565.6</v>
      </c>
      <c r="N17" s="31">
        <f t="shared" si="38"/>
        <v>14476977.9</v>
      </c>
      <c r="O17" s="31">
        <f t="shared" si="38"/>
        <v>12103039.100000001</v>
      </c>
      <c r="P17" s="31">
        <f t="shared" si="38"/>
        <v>14316382</v>
      </c>
      <c r="Q17" s="31">
        <f t="shared" si="38"/>
        <v>11118388.1</v>
      </c>
      <c r="R17" s="31">
        <f t="shared" si="38"/>
        <v>9070718.5</v>
      </c>
      <c r="S17" s="31">
        <f t="shared" si="14"/>
        <v>123934093</v>
      </c>
      <c r="T17" s="31">
        <f>SUM(T18:T19)</f>
        <v>8840797.0999999996</v>
      </c>
      <c r="U17" s="31">
        <f t="shared" ref="U17:AE17" si="39">SUM(U18:U19)</f>
        <v>6712784.7999999998</v>
      </c>
      <c r="V17" s="31">
        <f t="shared" si="39"/>
        <v>7826543.7000000002</v>
      </c>
      <c r="W17" s="31">
        <f t="shared" si="39"/>
        <v>9204725</v>
      </c>
      <c r="X17" s="31">
        <f t="shared" si="39"/>
        <v>12208533.9</v>
      </c>
      <c r="Y17" s="31">
        <f t="shared" si="39"/>
        <v>10782127.4</v>
      </c>
      <c r="Z17" s="31">
        <f t="shared" si="39"/>
        <v>14151056.800000001</v>
      </c>
      <c r="AA17" s="31">
        <f t="shared" si="39"/>
        <v>14207267.5</v>
      </c>
      <c r="AB17" s="31">
        <f t="shared" si="39"/>
        <v>12729896.4</v>
      </c>
      <c r="AC17" s="31">
        <f t="shared" si="39"/>
        <v>13065877.6</v>
      </c>
      <c r="AD17" s="31">
        <f t="shared" si="39"/>
        <v>11058719</v>
      </c>
      <c r="AE17" s="31">
        <f t="shared" si="39"/>
        <v>9138053.8000000007</v>
      </c>
      <c r="AF17" s="31">
        <f t="shared" si="15"/>
        <v>129926383</v>
      </c>
      <c r="AG17" s="31">
        <f>SUM(AG18:AG19)</f>
        <v>8476452.4000000004</v>
      </c>
      <c r="AH17" s="31">
        <f t="shared" ref="AH17:AR17" si="40">SUM(AH18:AH19)</f>
        <v>7443190.0000000009</v>
      </c>
      <c r="AI17" s="31">
        <f t="shared" si="40"/>
        <v>9476856.9000000004</v>
      </c>
      <c r="AJ17" s="31">
        <f t="shared" si="40"/>
        <v>8694670.5999999996</v>
      </c>
      <c r="AK17" s="31">
        <f t="shared" si="40"/>
        <v>13357835.5</v>
      </c>
      <c r="AL17" s="31">
        <f t="shared" si="40"/>
        <v>11935806.4</v>
      </c>
      <c r="AM17" s="31">
        <f t="shared" si="40"/>
        <v>15007843.700000001</v>
      </c>
      <c r="AN17" s="31">
        <f t="shared" si="40"/>
        <v>14972263.299999999</v>
      </c>
      <c r="AO17" s="31">
        <f t="shared" si="40"/>
        <v>12919070.200000001</v>
      </c>
      <c r="AP17" s="31">
        <f t="shared" si="40"/>
        <v>13904683.700000001</v>
      </c>
      <c r="AQ17" s="31">
        <f t="shared" si="40"/>
        <v>10537334.5</v>
      </c>
      <c r="AR17" s="31">
        <f t="shared" si="40"/>
        <v>9500288.3999999985</v>
      </c>
      <c r="AS17" s="31">
        <f t="shared" si="16"/>
        <v>136226295.59999999</v>
      </c>
      <c r="AT17" s="31">
        <f t="shared" ref="AT17:BD17" si="41">SUM(AT18:AT19)</f>
        <v>7552619.5</v>
      </c>
      <c r="AU17" s="31">
        <f t="shared" si="41"/>
        <v>6191896.8000000007</v>
      </c>
      <c r="AV17" s="31">
        <f t="shared" si="41"/>
        <v>7476416.7999999998</v>
      </c>
      <c r="AW17" s="31">
        <f t="shared" si="41"/>
        <v>9567692.5</v>
      </c>
      <c r="AX17" s="31">
        <f t="shared" si="41"/>
        <v>11880767.4</v>
      </c>
      <c r="AY17" s="31">
        <f t="shared" si="41"/>
        <v>11973592.300000001</v>
      </c>
      <c r="AZ17" s="31">
        <f t="shared" si="41"/>
        <v>13895708.5</v>
      </c>
      <c r="BA17" s="31">
        <f t="shared" si="41"/>
        <v>14847563.5</v>
      </c>
      <c r="BB17" s="31">
        <f t="shared" si="41"/>
        <v>13153173.400000002</v>
      </c>
      <c r="BC17" s="31">
        <f t="shared" si="41"/>
        <v>13977672.4</v>
      </c>
      <c r="BD17" s="31">
        <f t="shared" si="41"/>
        <v>11607265.5</v>
      </c>
      <c r="BE17" s="31">
        <f>SUM(BE18:BE19)</f>
        <v>10222939</v>
      </c>
      <c r="BF17" s="31">
        <f t="shared" si="17"/>
        <v>132347307.60000001</v>
      </c>
      <c r="BG17" s="31">
        <f t="shared" ref="BG17:BL17" si="42">SUM(BG18:BG19)</f>
        <v>9429501.7000000011</v>
      </c>
      <c r="BH17" s="31">
        <f t="shared" si="42"/>
        <v>7201532.2000000002</v>
      </c>
      <c r="BI17" s="31">
        <f t="shared" si="42"/>
        <v>9340760.8000000007</v>
      </c>
      <c r="BJ17" s="31">
        <f t="shared" si="42"/>
        <v>10035672.200000001</v>
      </c>
      <c r="BK17" s="31">
        <f t="shared" si="42"/>
        <v>13929310</v>
      </c>
      <c r="BL17" s="31">
        <f t="shared" si="42"/>
        <v>12913862.100000001</v>
      </c>
      <c r="BM17" s="31">
        <f t="shared" ref="BM17:BR17" si="43">SUM(BM18:BM19)</f>
        <v>15488129.199999999</v>
      </c>
      <c r="BN17" s="31">
        <f>+BN18+BN19</f>
        <v>15413170.000000002</v>
      </c>
      <c r="BO17" s="31">
        <f>+BO18+BO19</f>
        <v>14267166</v>
      </c>
      <c r="BP17" s="31">
        <f t="shared" si="43"/>
        <v>14165227.200000001</v>
      </c>
      <c r="BQ17" s="31">
        <f t="shared" si="43"/>
        <v>11773816.4</v>
      </c>
      <c r="BR17" s="31">
        <f t="shared" si="43"/>
        <v>10330569.1</v>
      </c>
      <c r="BS17" s="31">
        <f t="shared" si="18"/>
        <v>144288716.90000001</v>
      </c>
      <c r="BT17" s="31">
        <f t="shared" ref="BT17:BZ17" si="44">SUM(BT18:BT19)</f>
        <v>8908517.8000000007</v>
      </c>
      <c r="BU17" s="31">
        <f t="shared" si="44"/>
        <v>6764855.2000000002</v>
      </c>
      <c r="BV17" s="31">
        <f t="shared" si="44"/>
        <v>9247210.5999999996</v>
      </c>
      <c r="BW17" s="31">
        <f t="shared" si="44"/>
        <v>11396366.199999999</v>
      </c>
      <c r="BX17" s="31">
        <f t="shared" si="44"/>
        <v>14287665</v>
      </c>
      <c r="BY17" s="31">
        <f t="shared" si="44"/>
        <v>13405118.6</v>
      </c>
      <c r="BZ17" s="31">
        <f t="shared" si="44"/>
        <v>16238545</v>
      </c>
      <c r="CA17" s="31">
        <f>+CA18+CA19</f>
        <v>16305295.200000001</v>
      </c>
      <c r="CB17" s="31">
        <f>+CB18+CB19</f>
        <v>14898867.899999999</v>
      </c>
      <c r="CC17" s="31">
        <f t="shared" ref="CC17:CR17" si="45">SUM(CC18:CC19)</f>
        <v>15185895.299999999</v>
      </c>
      <c r="CD17" s="31">
        <f t="shared" si="45"/>
        <v>12783239.6</v>
      </c>
      <c r="CE17" s="31">
        <f t="shared" si="45"/>
        <v>10902630.399999999</v>
      </c>
      <c r="CF17" s="31">
        <f t="shared" si="19"/>
        <v>150324206.80000001</v>
      </c>
      <c r="CG17" s="31">
        <f t="shared" si="45"/>
        <v>9410999.2999999989</v>
      </c>
      <c r="CH17" s="31">
        <f t="shared" si="45"/>
        <v>7472486.0999999996</v>
      </c>
      <c r="CI17" s="31">
        <f t="shared" si="45"/>
        <v>4150650.9</v>
      </c>
      <c r="CJ17" s="31">
        <f t="shared" si="45"/>
        <v>11854.5</v>
      </c>
      <c r="CK17" s="31">
        <f t="shared" si="45"/>
        <v>30478</v>
      </c>
      <c r="CL17" s="31">
        <f t="shared" si="45"/>
        <v>28675.5</v>
      </c>
      <c r="CM17" s="31">
        <f t="shared" si="45"/>
        <v>515233.60000000003</v>
      </c>
      <c r="CN17" s="31">
        <f t="shared" si="45"/>
        <v>445592.69999999995</v>
      </c>
      <c r="CO17" s="31">
        <f t="shared" si="45"/>
        <v>506260.29999999993</v>
      </c>
      <c r="CP17" s="31">
        <f t="shared" si="45"/>
        <v>873005.29999999981</v>
      </c>
      <c r="CQ17" s="31">
        <f t="shared" si="45"/>
        <v>2793823.6</v>
      </c>
      <c r="CR17" s="31">
        <f t="shared" si="45"/>
        <v>3506530.7</v>
      </c>
      <c r="CS17" s="14">
        <f t="shared" si="10"/>
        <v>29745590.5</v>
      </c>
      <c r="CT17" s="31">
        <f t="shared" ref="CT17:DE17" si="46">SUM(CT18:CT19)</f>
        <v>3164707.8000000003</v>
      </c>
      <c r="CU17" s="31">
        <f t="shared" si="46"/>
        <v>674372.3</v>
      </c>
      <c r="CV17" s="31">
        <f t="shared" si="46"/>
        <v>1596770.3</v>
      </c>
      <c r="CW17" s="31">
        <f t="shared" si="46"/>
        <v>1794996.2000000002</v>
      </c>
      <c r="CX17" s="31">
        <f t="shared" si="46"/>
        <v>3888878.6</v>
      </c>
      <c r="CY17" s="31">
        <f t="shared" si="46"/>
        <v>3961233.1999999997</v>
      </c>
      <c r="CZ17" s="31">
        <f t="shared" si="46"/>
        <v>6720427.6000000006</v>
      </c>
      <c r="DA17" s="31">
        <f t="shared" si="46"/>
        <v>7983593.1000000015</v>
      </c>
      <c r="DB17" s="31">
        <f t="shared" si="46"/>
        <v>6813564.4000000004</v>
      </c>
      <c r="DC17" s="31">
        <f t="shared" si="46"/>
        <v>7810951</v>
      </c>
      <c r="DD17" s="31">
        <f t="shared" si="46"/>
        <v>6978846.0999999996</v>
      </c>
      <c r="DE17" s="31">
        <f t="shared" si="46"/>
        <v>8231585.700000002</v>
      </c>
      <c r="DF17" s="14">
        <f t="shared" si="11"/>
        <v>59619926.300000004</v>
      </c>
      <c r="DG17" s="31">
        <f t="shared" ref="DG17:DQ17" si="47">SUM(DG18:DG19)</f>
        <v>4754812.6999999993</v>
      </c>
      <c r="DH17" s="31">
        <f t="shared" si="47"/>
        <v>4142826</v>
      </c>
      <c r="DI17" s="31">
        <f t="shared" si="47"/>
        <v>5819819.8999999994</v>
      </c>
      <c r="DJ17" s="31">
        <f t="shared" si="47"/>
        <v>7527768.299999998</v>
      </c>
      <c r="DK17" s="31">
        <f t="shared" si="47"/>
        <v>9892995.1999999993</v>
      </c>
      <c r="DL17" s="31">
        <f t="shared" si="47"/>
        <v>10555414.199999999</v>
      </c>
      <c r="DM17" s="31">
        <f t="shared" si="47"/>
        <v>0</v>
      </c>
      <c r="DN17" s="31">
        <f t="shared" si="47"/>
        <v>0</v>
      </c>
      <c r="DO17" s="31">
        <f t="shared" si="47"/>
        <v>0</v>
      </c>
      <c r="DP17" s="31">
        <f t="shared" si="47"/>
        <v>0</v>
      </c>
      <c r="DQ17" s="31">
        <f t="shared" si="47"/>
        <v>0</v>
      </c>
      <c r="DR17" s="31"/>
      <c r="DS17" s="14">
        <f t="shared" si="12"/>
        <v>42693636.299999997</v>
      </c>
    </row>
    <row r="18" spans="2:123" s="27" customFormat="1" ht="14.25" x14ac:dyDescent="0.2">
      <c r="B18" s="32" t="s">
        <v>90</v>
      </c>
      <c r="C18" s="14">
        <v>835033.4</v>
      </c>
      <c r="D18" s="14">
        <v>606109.80000000005</v>
      </c>
      <c r="E18" s="14">
        <v>323412.2</v>
      </c>
      <c r="F18" s="14">
        <f t="shared" si="13"/>
        <v>1764555.4000000001</v>
      </c>
      <c r="G18" s="14">
        <v>341080.8</v>
      </c>
      <c r="H18" s="14">
        <v>266181.3</v>
      </c>
      <c r="I18" s="14">
        <v>310736.90000000002</v>
      </c>
      <c r="J18" s="14">
        <v>871522.9</v>
      </c>
      <c r="K18" s="14">
        <v>997891.8</v>
      </c>
      <c r="L18" s="14">
        <v>561170.1</v>
      </c>
      <c r="M18" s="14">
        <v>705591.7</v>
      </c>
      <c r="N18" s="14">
        <v>937204</v>
      </c>
      <c r="O18" s="14">
        <v>980607.3</v>
      </c>
      <c r="P18" s="14">
        <v>1109280.8</v>
      </c>
      <c r="Q18" s="14">
        <v>630308.1</v>
      </c>
      <c r="R18" s="14">
        <v>451317.5</v>
      </c>
      <c r="S18" s="14">
        <f t="shared" si="14"/>
        <v>8162893.1999999993</v>
      </c>
      <c r="T18" s="14">
        <v>313425.59999999998</v>
      </c>
      <c r="U18" s="14">
        <v>279240.7</v>
      </c>
      <c r="V18" s="14">
        <v>450933.4</v>
      </c>
      <c r="W18" s="14">
        <v>870370.6</v>
      </c>
      <c r="X18" s="14">
        <v>960250</v>
      </c>
      <c r="Y18" s="14">
        <v>629155.80000000005</v>
      </c>
      <c r="Z18" s="14">
        <v>913389.8</v>
      </c>
      <c r="AA18" s="14">
        <v>908396.5</v>
      </c>
      <c r="AB18" s="14">
        <v>1008262.5</v>
      </c>
      <c r="AC18" s="14">
        <v>1018249.1</v>
      </c>
      <c r="AD18" s="14">
        <v>676784.2</v>
      </c>
      <c r="AE18" s="14">
        <v>412139.3</v>
      </c>
      <c r="AF18" s="14">
        <f t="shared" si="15"/>
        <v>8440597.5</v>
      </c>
      <c r="AG18" s="14">
        <v>325716.8</v>
      </c>
      <c r="AH18" s="14">
        <v>312657.40000000002</v>
      </c>
      <c r="AI18" s="14">
        <v>455542.6</v>
      </c>
      <c r="AJ18" s="14">
        <v>709816.8</v>
      </c>
      <c r="AK18" s="14">
        <v>904939.6</v>
      </c>
      <c r="AL18" s="14">
        <v>651049.5</v>
      </c>
      <c r="AM18" s="14">
        <v>840410.8</v>
      </c>
      <c r="AN18" s="14">
        <v>924528.7</v>
      </c>
      <c r="AO18" s="14">
        <v>976766.3</v>
      </c>
      <c r="AP18" s="14">
        <v>940660.9</v>
      </c>
      <c r="AQ18" s="14">
        <v>536203.6</v>
      </c>
      <c r="AR18" s="14">
        <v>366431.4</v>
      </c>
      <c r="AS18" s="14">
        <f t="shared" si="16"/>
        <v>7944724.4000000004</v>
      </c>
      <c r="AT18" s="14">
        <v>268101.8</v>
      </c>
      <c r="AU18" s="14">
        <v>199347.9</v>
      </c>
      <c r="AV18" s="14">
        <v>281161.2</v>
      </c>
      <c r="AW18" s="14">
        <v>420205.4</v>
      </c>
      <c r="AX18" s="14">
        <v>204488.3</v>
      </c>
      <c r="AY18" s="14">
        <v>286577.40000000002</v>
      </c>
      <c r="AZ18" s="14">
        <v>392169</v>
      </c>
      <c r="BA18" s="14">
        <v>534211.19999999995</v>
      </c>
      <c r="BB18" s="14">
        <v>481287</v>
      </c>
      <c r="BC18" s="14">
        <v>496593.9</v>
      </c>
      <c r="BD18" s="14">
        <v>470420.4</v>
      </c>
      <c r="BE18" s="14">
        <v>425618.1</v>
      </c>
      <c r="BF18" s="14">
        <f t="shared" si="17"/>
        <v>4460181.5999999996</v>
      </c>
      <c r="BG18" s="14">
        <v>413887.4</v>
      </c>
      <c r="BH18" s="14">
        <v>236989.7</v>
      </c>
      <c r="BI18" s="14">
        <v>518505.5</v>
      </c>
      <c r="BJ18" s="14">
        <v>691346.5</v>
      </c>
      <c r="BK18" s="14">
        <v>906752.8</v>
      </c>
      <c r="BL18" s="14">
        <v>722824.3</v>
      </c>
      <c r="BM18" s="14">
        <v>814905.5</v>
      </c>
      <c r="BN18" s="14">
        <v>913980.9</v>
      </c>
      <c r="BO18" s="14">
        <v>974347</v>
      </c>
      <c r="BP18" s="14">
        <v>957223.8</v>
      </c>
      <c r="BQ18" s="14">
        <v>742634.8</v>
      </c>
      <c r="BR18" s="14">
        <v>504953.59999999998</v>
      </c>
      <c r="BS18" s="14">
        <f t="shared" si="18"/>
        <v>8398351.8000000007</v>
      </c>
      <c r="BT18" s="14">
        <v>430633.5</v>
      </c>
      <c r="BU18" s="14">
        <v>306991</v>
      </c>
      <c r="BV18" s="14">
        <v>532528.69999999995</v>
      </c>
      <c r="BW18" s="14">
        <v>823349.6</v>
      </c>
      <c r="BX18" s="14">
        <v>1015812</v>
      </c>
      <c r="BY18" s="14">
        <v>713368</v>
      </c>
      <c r="BZ18" s="14">
        <v>813966.3</v>
      </c>
      <c r="CA18" s="14">
        <v>1059125.3999999999</v>
      </c>
      <c r="CB18" s="14">
        <v>1049726.7</v>
      </c>
      <c r="CC18" s="14">
        <v>1057811.6000000001</v>
      </c>
      <c r="CD18" s="14">
        <v>733438.6</v>
      </c>
      <c r="CE18" s="14">
        <v>528278.19999999995</v>
      </c>
      <c r="CF18" s="14">
        <f t="shared" si="19"/>
        <v>9065029.5999999996</v>
      </c>
      <c r="CG18" s="14">
        <v>531226.1</v>
      </c>
      <c r="CH18" s="14">
        <v>283589.8</v>
      </c>
      <c r="CI18" s="14">
        <v>220178.1</v>
      </c>
      <c r="CJ18" s="14">
        <v>0</v>
      </c>
      <c r="CK18" s="14">
        <v>0</v>
      </c>
      <c r="CL18" s="14">
        <v>0</v>
      </c>
      <c r="CM18" s="14">
        <v>0</v>
      </c>
      <c r="CN18" s="14">
        <v>0</v>
      </c>
      <c r="CO18" s="14"/>
      <c r="CP18" s="14">
        <v>0</v>
      </c>
      <c r="CQ18" s="14">
        <v>0</v>
      </c>
      <c r="CR18" s="14">
        <v>0</v>
      </c>
      <c r="CS18" s="14">
        <f t="shared" si="10"/>
        <v>1034993.9999999999</v>
      </c>
      <c r="CT18" s="14">
        <v>0</v>
      </c>
      <c r="CU18" s="14">
        <v>0</v>
      </c>
      <c r="CV18" s="14">
        <v>0</v>
      </c>
      <c r="CW18" s="14">
        <v>14786</v>
      </c>
      <c r="CX18" s="14">
        <v>8132.2999999999993</v>
      </c>
      <c r="CY18" s="14">
        <v>8483.2000000000007</v>
      </c>
      <c r="CZ18" s="14">
        <v>0</v>
      </c>
      <c r="DA18" s="14">
        <v>0</v>
      </c>
      <c r="DB18" s="14">
        <v>0</v>
      </c>
      <c r="DC18" s="14">
        <v>6553.8</v>
      </c>
      <c r="DD18" s="14">
        <v>0</v>
      </c>
      <c r="DE18" s="14">
        <v>26220.800000000003</v>
      </c>
      <c r="DF18" s="14">
        <f t="shared" si="11"/>
        <v>64176.100000000006</v>
      </c>
      <c r="DG18" s="14">
        <v>1478.6</v>
      </c>
      <c r="DH18" s="14">
        <v>0</v>
      </c>
      <c r="DI18" s="14">
        <v>104241.29999999999</v>
      </c>
      <c r="DJ18" s="14">
        <v>262920.09999999998</v>
      </c>
      <c r="DK18" s="14">
        <v>561408.5</v>
      </c>
      <c r="DL18" s="14">
        <v>474731.5</v>
      </c>
      <c r="DM18" s="14"/>
      <c r="DN18" s="14"/>
      <c r="DO18" s="14"/>
      <c r="DP18" s="14"/>
      <c r="DQ18" s="14"/>
      <c r="DR18" s="14"/>
      <c r="DS18" s="14">
        <f t="shared" si="12"/>
        <v>1404780</v>
      </c>
    </row>
    <row r="19" spans="2:123" s="27" customFormat="1" ht="14.25" x14ac:dyDescent="0.2">
      <c r="B19" s="32" t="s">
        <v>91</v>
      </c>
      <c r="C19" s="14">
        <v>11617242.1</v>
      </c>
      <c r="D19" s="14">
        <v>9827818.8000000007</v>
      </c>
      <c r="E19" s="14">
        <v>7505495.2999999998</v>
      </c>
      <c r="F19" s="14">
        <f t="shared" si="13"/>
        <v>28950556.199999999</v>
      </c>
      <c r="G19" s="14">
        <v>7235324.7000000002</v>
      </c>
      <c r="H19" s="14">
        <v>5890644.7999999998</v>
      </c>
      <c r="I19" s="14">
        <v>6641374.5999999996</v>
      </c>
      <c r="J19" s="14">
        <v>7787371.9000000004</v>
      </c>
      <c r="K19" s="14">
        <v>10361388.300000001</v>
      </c>
      <c r="L19" s="14">
        <v>9243333.6999999993</v>
      </c>
      <c r="M19" s="14">
        <v>11634973.9</v>
      </c>
      <c r="N19" s="14">
        <v>13539773.9</v>
      </c>
      <c r="O19" s="14">
        <v>11122431.800000001</v>
      </c>
      <c r="P19" s="14">
        <v>13207101.199999999</v>
      </c>
      <c r="Q19" s="14">
        <v>10488080</v>
      </c>
      <c r="R19" s="14">
        <v>8619401</v>
      </c>
      <c r="S19" s="14">
        <f t="shared" si="14"/>
        <v>115771199.8</v>
      </c>
      <c r="T19" s="14">
        <v>8527371.5</v>
      </c>
      <c r="U19" s="14">
        <v>6433544.0999999996</v>
      </c>
      <c r="V19" s="14">
        <v>7375610.2999999998</v>
      </c>
      <c r="W19" s="14">
        <v>8334354.4000000004</v>
      </c>
      <c r="X19" s="14">
        <v>11248283.9</v>
      </c>
      <c r="Y19" s="14">
        <v>10152971.6</v>
      </c>
      <c r="Z19" s="14">
        <v>13237667</v>
      </c>
      <c r="AA19" s="14">
        <v>13298871</v>
      </c>
      <c r="AB19" s="14">
        <v>11721633.9</v>
      </c>
      <c r="AC19" s="14">
        <v>12047628.5</v>
      </c>
      <c r="AD19" s="14">
        <v>10381934.800000001</v>
      </c>
      <c r="AE19" s="14">
        <v>8725914.5</v>
      </c>
      <c r="AF19" s="14">
        <f t="shared" si="15"/>
        <v>121485785.5</v>
      </c>
      <c r="AG19" s="14">
        <v>8150735.5999999996</v>
      </c>
      <c r="AH19" s="14">
        <v>7130532.6000000006</v>
      </c>
      <c r="AI19" s="14">
        <v>9021314.3000000007</v>
      </c>
      <c r="AJ19" s="14">
        <v>7984853.7999999998</v>
      </c>
      <c r="AK19" s="14">
        <v>12452895.9</v>
      </c>
      <c r="AL19" s="14">
        <v>11284756.9</v>
      </c>
      <c r="AM19" s="14">
        <v>14167432.9</v>
      </c>
      <c r="AN19" s="14">
        <v>14047734.6</v>
      </c>
      <c r="AO19" s="14">
        <v>11942303.9</v>
      </c>
      <c r="AP19" s="14">
        <v>12964022.800000001</v>
      </c>
      <c r="AQ19" s="14">
        <v>10001130.9</v>
      </c>
      <c r="AR19" s="14">
        <v>9133856.9999999981</v>
      </c>
      <c r="AS19" s="14">
        <f t="shared" si="16"/>
        <v>128281571.2</v>
      </c>
      <c r="AT19" s="14">
        <v>7284517.7000000002</v>
      </c>
      <c r="AU19" s="14">
        <v>5992548.9000000004</v>
      </c>
      <c r="AV19" s="14">
        <v>7195255.5999999996</v>
      </c>
      <c r="AW19" s="14">
        <v>9147487.0999999996</v>
      </c>
      <c r="AX19" s="14">
        <v>11676279.1</v>
      </c>
      <c r="AY19" s="14">
        <v>11687014.9</v>
      </c>
      <c r="AZ19" s="14">
        <v>13503539.5</v>
      </c>
      <c r="BA19" s="14">
        <v>14313352.300000001</v>
      </c>
      <c r="BB19" s="14">
        <v>12671886.400000002</v>
      </c>
      <c r="BC19" s="14">
        <v>13481078.5</v>
      </c>
      <c r="BD19" s="14">
        <v>11136845.1</v>
      </c>
      <c r="BE19" s="14">
        <v>9797320.9000000004</v>
      </c>
      <c r="BF19" s="14">
        <f t="shared" si="17"/>
        <v>127887126.00000001</v>
      </c>
      <c r="BG19" s="14">
        <v>9015614.3000000007</v>
      </c>
      <c r="BH19" s="14">
        <v>6964542.5</v>
      </c>
      <c r="BI19" s="14">
        <v>8822255.3000000007</v>
      </c>
      <c r="BJ19" s="14">
        <v>9344325.7000000011</v>
      </c>
      <c r="BK19" s="14">
        <v>13022557.199999999</v>
      </c>
      <c r="BL19" s="14">
        <v>12191037.800000001</v>
      </c>
      <c r="BM19" s="14">
        <v>14673223.699999999</v>
      </c>
      <c r="BN19" s="14">
        <v>14499189.100000001</v>
      </c>
      <c r="BO19" s="14">
        <v>13292819</v>
      </c>
      <c r="BP19" s="14">
        <v>13208003.4</v>
      </c>
      <c r="BQ19" s="14">
        <v>11031181.6</v>
      </c>
      <c r="BR19" s="14">
        <v>9825615.5</v>
      </c>
      <c r="BS19" s="14">
        <f t="shared" si="18"/>
        <v>135890365.09999999</v>
      </c>
      <c r="BT19" s="14">
        <v>8477884.3000000007</v>
      </c>
      <c r="BU19" s="14">
        <v>6457864.2000000002</v>
      </c>
      <c r="BV19" s="14">
        <v>8714681.9000000004</v>
      </c>
      <c r="BW19" s="14">
        <v>10573016.6</v>
      </c>
      <c r="BX19" s="14">
        <v>13271853</v>
      </c>
      <c r="BY19" s="14">
        <v>12691750.6</v>
      </c>
      <c r="BZ19" s="14">
        <v>15424578.699999999</v>
      </c>
      <c r="CA19" s="14">
        <v>15246169.800000001</v>
      </c>
      <c r="CB19" s="14">
        <v>13849141.199999999</v>
      </c>
      <c r="CC19" s="14">
        <v>14128083.699999999</v>
      </c>
      <c r="CD19" s="14">
        <v>12049801</v>
      </c>
      <c r="CE19" s="14">
        <v>10374352.199999999</v>
      </c>
      <c r="CF19" s="14">
        <f t="shared" si="19"/>
        <v>141259177.19999999</v>
      </c>
      <c r="CG19" s="14">
        <v>8879773.1999999993</v>
      </c>
      <c r="CH19" s="14">
        <v>7188896.2999999998</v>
      </c>
      <c r="CI19" s="14">
        <v>3930472.8</v>
      </c>
      <c r="CJ19" s="14">
        <v>11854.5</v>
      </c>
      <c r="CK19" s="14">
        <v>30478</v>
      </c>
      <c r="CL19" s="14">
        <v>28675.5</v>
      </c>
      <c r="CM19" s="14">
        <v>515233.60000000003</v>
      </c>
      <c r="CN19" s="14">
        <v>445592.69999999995</v>
      </c>
      <c r="CO19" s="14">
        <v>506260.29999999993</v>
      </c>
      <c r="CP19" s="14">
        <v>873005.29999999981</v>
      </c>
      <c r="CQ19" s="14">
        <v>2793823.6</v>
      </c>
      <c r="CR19" s="14">
        <v>3506530.7</v>
      </c>
      <c r="CS19" s="14">
        <f t="shared" si="10"/>
        <v>28710596.500000004</v>
      </c>
      <c r="CT19" s="14">
        <v>3164707.8000000003</v>
      </c>
      <c r="CU19" s="14">
        <v>674372.3</v>
      </c>
      <c r="CV19" s="14">
        <v>1596770.3</v>
      </c>
      <c r="CW19" s="14">
        <v>1780210.2000000002</v>
      </c>
      <c r="CX19" s="14">
        <v>3880746.3000000003</v>
      </c>
      <c r="CY19" s="14">
        <v>3952749.9999999995</v>
      </c>
      <c r="CZ19" s="14">
        <v>6720427.6000000006</v>
      </c>
      <c r="DA19" s="14">
        <v>7983593.1000000015</v>
      </c>
      <c r="DB19" s="14">
        <v>6813564.4000000004</v>
      </c>
      <c r="DC19" s="14">
        <v>7804397.2000000002</v>
      </c>
      <c r="DD19" s="14">
        <v>6978846.0999999996</v>
      </c>
      <c r="DE19" s="14">
        <v>8205364.9000000022</v>
      </c>
      <c r="DF19" s="14">
        <f t="shared" si="11"/>
        <v>59555750.200000003</v>
      </c>
      <c r="DG19" s="14">
        <v>4753334.0999999996</v>
      </c>
      <c r="DH19" s="14">
        <v>4142826</v>
      </c>
      <c r="DI19" s="14">
        <v>5715578.5999999996</v>
      </c>
      <c r="DJ19" s="14">
        <v>7264848.1999999983</v>
      </c>
      <c r="DK19" s="14">
        <v>9331586.6999999993</v>
      </c>
      <c r="DL19" s="14">
        <v>10080682.699999999</v>
      </c>
      <c r="DM19" s="14"/>
      <c r="DN19" s="14"/>
      <c r="DO19" s="14"/>
      <c r="DP19" s="14"/>
      <c r="DQ19" s="14"/>
      <c r="DR19" s="14"/>
      <c r="DS19" s="14">
        <f t="shared" si="12"/>
        <v>41288856.299999997</v>
      </c>
    </row>
    <row r="20" spans="2:123" s="29" customFormat="1" ht="15" x14ac:dyDescent="0.25">
      <c r="B20" s="30" t="s">
        <v>19</v>
      </c>
      <c r="C20" s="31">
        <f>SUM(C21:C22)</f>
        <v>1069363.9080000001</v>
      </c>
      <c r="D20" s="31">
        <f>SUM(D21:D22)</f>
        <v>1057705.8999999999</v>
      </c>
      <c r="E20" s="31">
        <f>SUM(E21:E22)</f>
        <v>1036123.9</v>
      </c>
      <c r="F20" s="31">
        <f>+SUM(C20:E20)</f>
        <v>3163193.7080000001</v>
      </c>
      <c r="G20" s="31">
        <f>SUM(G21:G22)</f>
        <v>993875.7</v>
      </c>
      <c r="H20" s="31">
        <f t="shared" ref="H20:R20" si="48">SUM(H21:H22)</f>
        <v>804625.60000000009</v>
      </c>
      <c r="I20" s="31">
        <f t="shared" si="48"/>
        <v>938132.89999999991</v>
      </c>
      <c r="J20" s="31">
        <f t="shared" si="48"/>
        <v>930969.3</v>
      </c>
      <c r="K20" s="31">
        <f t="shared" si="48"/>
        <v>843520.4</v>
      </c>
      <c r="L20" s="31">
        <f t="shared" si="48"/>
        <v>1041763.4</v>
      </c>
      <c r="M20" s="31">
        <f t="shared" si="48"/>
        <v>1107647.8</v>
      </c>
      <c r="N20" s="31">
        <f t="shared" si="48"/>
        <v>1137455.8999999999</v>
      </c>
      <c r="O20" s="31">
        <f t="shared" si="48"/>
        <v>944877</v>
      </c>
      <c r="P20" s="31">
        <f t="shared" si="48"/>
        <v>1033965.1399999999</v>
      </c>
      <c r="Q20" s="31">
        <f t="shared" si="48"/>
        <v>1025615.8999999999</v>
      </c>
      <c r="R20" s="31">
        <f t="shared" si="48"/>
        <v>1036739.6</v>
      </c>
      <c r="S20" s="31">
        <f t="shared" si="14"/>
        <v>11839188.640000001</v>
      </c>
      <c r="T20" s="31">
        <f>SUM(T21:T22)</f>
        <v>670372.30000000005</v>
      </c>
      <c r="U20" s="31">
        <f t="shared" ref="U20:AE20" si="49">SUM(U21:U22)</f>
        <v>554946.4</v>
      </c>
      <c r="V20" s="31">
        <f t="shared" si="49"/>
        <v>922621.39999999991</v>
      </c>
      <c r="W20" s="31">
        <f t="shared" si="49"/>
        <v>900047.70000000007</v>
      </c>
      <c r="X20" s="31">
        <f t="shared" si="49"/>
        <v>919525.3</v>
      </c>
      <c r="Y20" s="31">
        <f t="shared" si="49"/>
        <v>910877.9</v>
      </c>
      <c r="Z20" s="31">
        <f t="shared" si="49"/>
        <v>1050235.5</v>
      </c>
      <c r="AA20" s="31">
        <f t="shared" si="49"/>
        <v>1184595.2000000002</v>
      </c>
      <c r="AB20" s="31">
        <f t="shared" si="49"/>
        <v>1189352.8999999999</v>
      </c>
      <c r="AC20" s="31">
        <f t="shared" si="49"/>
        <v>1233053.3</v>
      </c>
      <c r="AD20" s="31">
        <f t="shared" si="49"/>
        <v>1090539.3999999999</v>
      </c>
      <c r="AE20" s="31">
        <f t="shared" si="49"/>
        <v>1211661.7</v>
      </c>
      <c r="AF20" s="31">
        <f t="shared" si="15"/>
        <v>11837829.000000002</v>
      </c>
      <c r="AG20" s="31">
        <f>SUM(AG21:AG22)</f>
        <v>1207216.3</v>
      </c>
      <c r="AH20" s="31">
        <f t="shared" ref="AH20:AR20" si="50">SUM(AH21:AH22)</f>
        <v>1206757.7</v>
      </c>
      <c r="AI20" s="31">
        <f t="shared" si="50"/>
        <v>1516874.1</v>
      </c>
      <c r="AJ20" s="31">
        <f t="shared" si="50"/>
        <v>1453185.5</v>
      </c>
      <c r="AK20" s="31">
        <f t="shared" si="50"/>
        <v>1777360.4</v>
      </c>
      <c r="AL20" s="31">
        <f t="shared" si="50"/>
        <v>1726669.3</v>
      </c>
      <c r="AM20" s="31">
        <f t="shared" si="50"/>
        <v>1638676.8</v>
      </c>
      <c r="AN20" s="31">
        <f t="shared" si="50"/>
        <v>1529085.1</v>
      </c>
      <c r="AO20" s="31">
        <f t="shared" si="50"/>
        <v>2071520.2</v>
      </c>
      <c r="AP20" s="31">
        <f t="shared" si="50"/>
        <v>2084254.2</v>
      </c>
      <c r="AQ20" s="31">
        <f t="shared" si="50"/>
        <v>2219994.5</v>
      </c>
      <c r="AR20" s="31">
        <f t="shared" si="50"/>
        <v>2239716.2000000002</v>
      </c>
      <c r="AS20" s="31">
        <f t="shared" si="16"/>
        <v>20671310.300000001</v>
      </c>
      <c r="AT20" s="31">
        <f t="shared" ref="AT20:BD20" si="51">SUM(AT21:AT22)</f>
        <v>1845195.3</v>
      </c>
      <c r="AU20" s="31">
        <f t="shared" si="51"/>
        <v>1702602.8</v>
      </c>
      <c r="AV20" s="31">
        <f t="shared" si="51"/>
        <v>1834493.1</v>
      </c>
      <c r="AW20" s="31">
        <f t="shared" si="51"/>
        <v>2032113.8</v>
      </c>
      <c r="AX20" s="31">
        <f t="shared" si="51"/>
        <v>2328720.5</v>
      </c>
      <c r="AY20" s="31">
        <f t="shared" si="51"/>
        <v>2303523.7000000002</v>
      </c>
      <c r="AZ20" s="31">
        <f t="shared" si="51"/>
        <v>2245025.2000000002</v>
      </c>
      <c r="BA20" s="31">
        <f t="shared" si="51"/>
        <v>1852862.9000000001</v>
      </c>
      <c r="BB20" s="31">
        <f t="shared" si="51"/>
        <v>2420824.4</v>
      </c>
      <c r="BC20" s="31">
        <f t="shared" si="51"/>
        <v>2532991.6</v>
      </c>
      <c r="BD20" s="31">
        <f t="shared" si="51"/>
        <v>367769.4</v>
      </c>
      <c r="BE20" s="31">
        <f>SUM(BE21:BE22)</f>
        <v>2232507.6</v>
      </c>
      <c r="BF20" s="31">
        <f t="shared" si="17"/>
        <v>23698630.300000001</v>
      </c>
      <c r="BG20" s="31">
        <f t="shared" ref="BG20:BL20" si="52">SUM(BG21:BG22)</f>
        <v>2190505.6</v>
      </c>
      <c r="BH20" s="31">
        <f t="shared" si="52"/>
        <v>1560389</v>
      </c>
      <c r="BI20" s="31">
        <f t="shared" si="52"/>
        <v>2194367</v>
      </c>
      <c r="BJ20" s="31">
        <f t="shared" si="52"/>
        <v>1858010.7000000002</v>
      </c>
      <c r="BK20" s="31">
        <f t="shared" si="52"/>
        <v>2747387.3</v>
      </c>
      <c r="BL20" s="31">
        <f t="shared" si="52"/>
        <v>2502196.2000000002</v>
      </c>
      <c r="BM20" s="31">
        <f t="shared" ref="BM20:BR20" si="53">SUM(BM21:BM22)</f>
        <v>2341959.6</v>
      </c>
      <c r="BN20" s="31">
        <f t="shared" si="53"/>
        <v>2193106</v>
      </c>
      <c r="BO20" s="31">
        <f t="shared" si="53"/>
        <v>2501953</v>
      </c>
      <c r="BP20" s="31">
        <f t="shared" si="53"/>
        <v>2540916.6</v>
      </c>
      <c r="BQ20" s="31">
        <f t="shared" si="53"/>
        <v>2415109.7999999998</v>
      </c>
      <c r="BR20" s="31">
        <f t="shared" si="53"/>
        <v>2539068.1</v>
      </c>
      <c r="BS20" s="31">
        <f t="shared" si="18"/>
        <v>27584968.900000002</v>
      </c>
      <c r="BT20" s="31">
        <f t="shared" ref="BT20:CR20" si="54">SUM(BT21:BT22)</f>
        <v>2325455.2000000002</v>
      </c>
      <c r="BU20" s="31">
        <f t="shared" si="54"/>
        <v>1071991.3</v>
      </c>
      <c r="BV20" s="31">
        <f t="shared" si="54"/>
        <v>1226168.2999999998</v>
      </c>
      <c r="BW20" s="31">
        <f t="shared" si="54"/>
        <v>1875837.6</v>
      </c>
      <c r="BX20" s="31">
        <f t="shared" si="54"/>
        <v>2485093.7000000002</v>
      </c>
      <c r="BY20" s="31">
        <f t="shared" si="54"/>
        <v>2477897.5</v>
      </c>
      <c r="BZ20" s="31">
        <f t="shared" si="54"/>
        <v>1588790.4</v>
      </c>
      <c r="CA20" s="31">
        <f t="shared" si="54"/>
        <v>2095276.7000000002</v>
      </c>
      <c r="CB20" s="31">
        <f t="shared" si="54"/>
        <v>2219066.7000000002</v>
      </c>
      <c r="CC20" s="31">
        <f t="shared" si="54"/>
        <v>1824777.5</v>
      </c>
      <c r="CD20" s="31">
        <f t="shared" si="54"/>
        <v>2560442.5</v>
      </c>
      <c r="CE20" s="31">
        <f t="shared" si="54"/>
        <v>2600448.4</v>
      </c>
      <c r="CF20" s="31">
        <f t="shared" si="19"/>
        <v>24351245.800000001</v>
      </c>
      <c r="CG20" s="31">
        <f t="shared" si="54"/>
        <v>2290688</v>
      </c>
      <c r="CH20" s="31">
        <f t="shared" si="54"/>
        <v>1681931.4</v>
      </c>
      <c r="CI20" s="31">
        <f t="shared" si="54"/>
        <v>1402009.3</v>
      </c>
      <c r="CJ20" s="31">
        <f t="shared" si="54"/>
        <v>397259.5</v>
      </c>
      <c r="CK20" s="31">
        <f t="shared" si="54"/>
        <v>1467869.5999999999</v>
      </c>
      <c r="CL20" s="31">
        <f t="shared" si="54"/>
        <v>1784679</v>
      </c>
      <c r="CM20" s="31">
        <f t="shared" si="54"/>
        <v>1313063.4000000001</v>
      </c>
      <c r="CN20" s="31">
        <f t="shared" si="54"/>
        <v>1194195.4000000001</v>
      </c>
      <c r="CO20" s="31">
        <f t="shared" si="54"/>
        <v>1859663.1</v>
      </c>
      <c r="CP20" s="31">
        <f t="shared" si="54"/>
        <v>1683294.8</v>
      </c>
      <c r="CQ20" s="31">
        <f t="shared" si="54"/>
        <v>2059258.6</v>
      </c>
      <c r="CR20" s="31">
        <f t="shared" si="54"/>
        <v>1035326.8</v>
      </c>
      <c r="CS20" s="14">
        <f t="shared" si="10"/>
        <v>18169238.900000002</v>
      </c>
      <c r="CT20" s="31">
        <f t="shared" ref="CT20:DE20" si="55">SUM(CT21:CT22)</f>
        <v>1756649.7000000002</v>
      </c>
      <c r="CU20" s="31">
        <f t="shared" si="55"/>
        <v>1827162.8</v>
      </c>
      <c r="CV20" s="31">
        <f t="shared" si="55"/>
        <v>1834355.0000000002</v>
      </c>
      <c r="CW20" s="31">
        <f t="shared" si="55"/>
        <v>1882834.4999999998</v>
      </c>
      <c r="CX20" s="31">
        <f t="shared" si="55"/>
        <v>2175957.2000000002</v>
      </c>
      <c r="CY20" s="31">
        <f t="shared" si="55"/>
        <v>1899599.3</v>
      </c>
      <c r="CZ20" s="31">
        <f t="shared" si="55"/>
        <v>1472527.8</v>
      </c>
      <c r="DA20" s="31">
        <f t="shared" si="55"/>
        <v>1889036.9000000001</v>
      </c>
      <c r="DB20" s="31">
        <f t="shared" si="55"/>
        <v>1371472.5999999996</v>
      </c>
      <c r="DC20" s="31">
        <f t="shared" si="55"/>
        <v>1638250.9</v>
      </c>
      <c r="DD20" s="31">
        <f t="shared" si="55"/>
        <v>1618476.5</v>
      </c>
      <c r="DE20" s="31">
        <f t="shared" si="55"/>
        <v>946742.4</v>
      </c>
      <c r="DF20" s="14">
        <f t="shared" si="11"/>
        <v>20313065.599999998</v>
      </c>
      <c r="DG20" s="31">
        <f t="shared" ref="DG20:DQ20" si="56">SUM(DG21:DG22)</f>
        <v>1706121.5</v>
      </c>
      <c r="DH20" s="31">
        <f t="shared" si="56"/>
        <v>1130515.2999999998</v>
      </c>
      <c r="DI20" s="31">
        <f t="shared" si="56"/>
        <v>1271108</v>
      </c>
      <c r="DJ20" s="31">
        <f t="shared" si="56"/>
        <v>1540625.1</v>
      </c>
      <c r="DK20" s="31">
        <f t="shared" si="56"/>
        <v>921132.7</v>
      </c>
      <c r="DL20" s="31">
        <f t="shared" si="56"/>
        <v>1847040.9000000001</v>
      </c>
      <c r="DM20" s="31">
        <f t="shared" si="56"/>
        <v>0</v>
      </c>
      <c r="DN20" s="31">
        <f t="shared" si="56"/>
        <v>0</v>
      </c>
      <c r="DO20" s="31">
        <f t="shared" si="56"/>
        <v>0</v>
      </c>
      <c r="DP20" s="31">
        <f t="shared" si="56"/>
        <v>0</v>
      </c>
      <c r="DQ20" s="31">
        <f t="shared" si="56"/>
        <v>0</v>
      </c>
      <c r="DR20" s="31"/>
      <c r="DS20" s="14">
        <f t="shared" si="12"/>
        <v>8416543.5</v>
      </c>
    </row>
    <row r="21" spans="2:123" s="27" customFormat="1" ht="14.25" x14ac:dyDescent="0.2">
      <c r="B21" s="32" t="s">
        <v>90</v>
      </c>
      <c r="C21" s="14">
        <v>753205.3</v>
      </c>
      <c r="D21" s="14">
        <v>771607.3</v>
      </c>
      <c r="E21" s="14">
        <v>773057.8</v>
      </c>
      <c r="F21" s="14">
        <f t="shared" si="13"/>
        <v>2297870.4000000004</v>
      </c>
      <c r="G21" s="14">
        <v>767395.5</v>
      </c>
      <c r="H21" s="14">
        <v>614124.9</v>
      </c>
      <c r="I21" s="14">
        <v>704402.7</v>
      </c>
      <c r="J21" s="14">
        <v>682801</v>
      </c>
      <c r="K21" s="14">
        <v>523139</v>
      </c>
      <c r="L21" s="14">
        <v>744347.3</v>
      </c>
      <c r="M21" s="14">
        <v>781307.8</v>
      </c>
      <c r="N21" s="14">
        <v>800353.4</v>
      </c>
      <c r="O21" s="14">
        <v>626807.4</v>
      </c>
      <c r="P21" s="14">
        <v>696099.1</v>
      </c>
      <c r="Q21" s="14">
        <v>719232.1</v>
      </c>
      <c r="R21" s="14">
        <v>780831.6</v>
      </c>
      <c r="S21" s="14">
        <f t="shared" si="14"/>
        <v>8440841.7999999989</v>
      </c>
      <c r="T21" s="14">
        <v>426215.2</v>
      </c>
      <c r="U21" s="14">
        <v>348611.9</v>
      </c>
      <c r="V21" s="14">
        <v>672471.6</v>
      </c>
      <c r="W21" s="14">
        <v>626568.80000000005</v>
      </c>
      <c r="X21" s="14">
        <v>569651.9</v>
      </c>
      <c r="Y21" s="14">
        <v>583469.80000000005</v>
      </c>
      <c r="Z21" s="14">
        <v>679790.9</v>
      </c>
      <c r="AA21" s="14">
        <v>819451.8</v>
      </c>
      <c r="AB21" s="14">
        <v>849627.8</v>
      </c>
      <c r="AC21" s="14">
        <v>890151.5</v>
      </c>
      <c r="AD21" s="14">
        <v>770591</v>
      </c>
      <c r="AE21" s="14">
        <v>922350.2</v>
      </c>
      <c r="AF21" s="14">
        <f t="shared" si="15"/>
        <v>8158952.4000000004</v>
      </c>
      <c r="AG21" s="14">
        <v>959332.3</v>
      </c>
      <c r="AH21" s="14">
        <v>989853.3</v>
      </c>
      <c r="AI21" s="14">
        <v>1245875.8</v>
      </c>
      <c r="AJ21" s="14">
        <v>1200644</v>
      </c>
      <c r="AK21" s="14">
        <v>1406423.8</v>
      </c>
      <c r="AL21" s="14">
        <v>1373308.8</v>
      </c>
      <c r="AM21" s="14">
        <v>1244570</v>
      </c>
      <c r="AN21" s="14">
        <v>1136268.1000000001</v>
      </c>
      <c r="AO21" s="14">
        <v>1713228.4</v>
      </c>
      <c r="AP21" s="14">
        <v>1696880.4</v>
      </c>
      <c r="AQ21" s="14">
        <v>1896899.1</v>
      </c>
      <c r="AR21" s="14">
        <v>1927683</v>
      </c>
      <c r="AS21" s="14">
        <f t="shared" si="16"/>
        <v>16790967</v>
      </c>
      <c r="AT21" s="14">
        <v>1584788.6</v>
      </c>
      <c r="AU21" s="14">
        <v>1486443.7</v>
      </c>
      <c r="AV21" s="14">
        <v>1561784.7</v>
      </c>
      <c r="AW21" s="14">
        <v>1791261.7</v>
      </c>
      <c r="AX21" s="14">
        <v>1936435.9</v>
      </c>
      <c r="AY21" s="14">
        <v>1913301.7</v>
      </c>
      <c r="AZ21" s="14">
        <v>1861153.1</v>
      </c>
      <c r="BA21" s="14">
        <v>1462946.1</v>
      </c>
      <c r="BB21" s="14">
        <v>2020247.8</v>
      </c>
      <c r="BC21" s="14">
        <v>2116051.4</v>
      </c>
      <c r="BD21" s="14" t="s">
        <v>115</v>
      </c>
      <c r="BE21" s="14">
        <v>1891823.6</v>
      </c>
      <c r="BF21" s="14">
        <f t="shared" si="17"/>
        <v>19626238.300000001</v>
      </c>
      <c r="BG21" s="14">
        <v>1889205.5</v>
      </c>
      <c r="BH21" s="14">
        <v>1309084</v>
      </c>
      <c r="BI21" s="14">
        <v>1883495.4</v>
      </c>
      <c r="BJ21" s="14">
        <v>1531238.3</v>
      </c>
      <c r="BK21" s="14">
        <v>2289705.7999999998</v>
      </c>
      <c r="BL21" s="14">
        <v>2072520.7</v>
      </c>
      <c r="BM21" s="14">
        <v>1874681.7</v>
      </c>
      <c r="BN21" s="14">
        <v>1728979.9</v>
      </c>
      <c r="BO21" s="14">
        <v>2068507</v>
      </c>
      <c r="BP21" s="14">
        <v>2099163.5</v>
      </c>
      <c r="BQ21" s="14">
        <v>2019633.8</v>
      </c>
      <c r="BR21" s="14">
        <v>2177200.7000000002</v>
      </c>
      <c r="BS21" s="14">
        <f t="shared" si="18"/>
        <v>22943416.299999997</v>
      </c>
      <c r="BT21" s="14">
        <v>2016186.6</v>
      </c>
      <c r="BU21" s="14">
        <v>819114.4</v>
      </c>
      <c r="BV21" s="14">
        <v>898136.7</v>
      </c>
      <c r="BW21" s="14">
        <v>1513518.8</v>
      </c>
      <c r="BX21" s="14">
        <v>2016322</v>
      </c>
      <c r="BY21" s="14">
        <v>2026170.8</v>
      </c>
      <c r="BZ21" s="14">
        <v>1087074.3</v>
      </c>
      <c r="CA21" s="14">
        <v>1603760.1</v>
      </c>
      <c r="CB21" s="14">
        <v>1756137.5</v>
      </c>
      <c r="CC21" s="14">
        <v>1341109</v>
      </c>
      <c r="CD21" s="14">
        <v>2124038.1</v>
      </c>
      <c r="CE21" s="14">
        <v>2197040.2999999998</v>
      </c>
      <c r="CF21" s="14">
        <f t="shared" si="19"/>
        <v>19398608.600000001</v>
      </c>
      <c r="CG21" s="14">
        <v>1967695.3</v>
      </c>
      <c r="CH21" s="14">
        <v>1399284</v>
      </c>
      <c r="CI21" s="14">
        <v>1234435.8</v>
      </c>
      <c r="CJ21" s="14">
        <v>388766.3</v>
      </c>
      <c r="CK21" s="14">
        <v>1463008.7999999998</v>
      </c>
      <c r="CL21" s="14">
        <v>1778065.7</v>
      </c>
      <c r="CM21" s="14">
        <v>1287609.8</v>
      </c>
      <c r="CN21" s="14">
        <v>1138297.5000000002</v>
      </c>
      <c r="CO21" s="14">
        <v>1814496.6</v>
      </c>
      <c r="CP21" s="14">
        <v>1627283.6</v>
      </c>
      <c r="CQ21" s="14">
        <v>1909198.9000000001</v>
      </c>
      <c r="CR21" s="14">
        <v>893860.9</v>
      </c>
      <c r="CS21" s="14">
        <f t="shared" si="10"/>
        <v>16902003.199999999</v>
      </c>
      <c r="CT21" s="14">
        <v>1617751.4000000001</v>
      </c>
      <c r="CU21" s="14">
        <v>1769441.8</v>
      </c>
      <c r="CV21" s="14">
        <v>1742564.3000000003</v>
      </c>
      <c r="CW21" s="14">
        <v>1786051.7999999998</v>
      </c>
      <c r="CX21" s="14">
        <v>2031924.0000000002</v>
      </c>
      <c r="CY21" s="14">
        <v>1731101.5</v>
      </c>
      <c r="CZ21" s="14">
        <v>1253823.6000000001</v>
      </c>
      <c r="DA21" s="14">
        <v>1644428.1</v>
      </c>
      <c r="DB21" s="14">
        <v>1141664.6999999997</v>
      </c>
      <c r="DC21" s="14">
        <v>1385388.2</v>
      </c>
      <c r="DD21" s="14">
        <v>1385442.5</v>
      </c>
      <c r="DE21" s="14">
        <v>721432.6</v>
      </c>
      <c r="DF21" s="14">
        <f t="shared" si="11"/>
        <v>18211014.5</v>
      </c>
      <c r="DG21" s="14">
        <v>1548407.7</v>
      </c>
      <c r="DH21" s="14">
        <v>977025.39999999991</v>
      </c>
      <c r="DI21" s="14">
        <v>1066054.1000000001</v>
      </c>
      <c r="DJ21" s="14">
        <v>1304292.1000000001</v>
      </c>
      <c r="DK21" s="14">
        <v>606501.89999999991</v>
      </c>
      <c r="DL21" s="14">
        <v>1531103.1</v>
      </c>
      <c r="DM21" s="14"/>
      <c r="DN21" s="14"/>
      <c r="DO21" s="14"/>
      <c r="DP21" s="14"/>
      <c r="DQ21" s="14"/>
      <c r="DR21" s="14"/>
      <c r="DS21" s="14">
        <f t="shared" si="12"/>
        <v>7033384.2999999989</v>
      </c>
    </row>
    <row r="22" spans="2:123" s="27" customFormat="1" ht="14.25" x14ac:dyDescent="0.2">
      <c r="B22" s="32" t="s">
        <v>91</v>
      </c>
      <c r="C22" s="14">
        <v>316158.60800000001</v>
      </c>
      <c r="D22" s="14">
        <v>286098.59999999998</v>
      </c>
      <c r="E22" s="14">
        <v>263066.09999999998</v>
      </c>
      <c r="F22" s="14">
        <f t="shared" si="13"/>
        <v>865323.30799999996</v>
      </c>
      <c r="G22" s="14">
        <v>226480.2</v>
      </c>
      <c r="H22" s="14">
        <v>190500.7</v>
      </c>
      <c r="I22" s="14">
        <v>233730.2</v>
      </c>
      <c r="J22" s="14">
        <v>248168.3</v>
      </c>
      <c r="K22" s="14">
        <v>320381.40000000002</v>
      </c>
      <c r="L22" s="14">
        <v>297416.09999999998</v>
      </c>
      <c r="M22" s="14">
        <v>326340</v>
      </c>
      <c r="N22" s="14">
        <v>337102.5</v>
      </c>
      <c r="O22" s="14">
        <v>318069.59999999998</v>
      </c>
      <c r="P22" s="14">
        <v>337866.04</v>
      </c>
      <c r="Q22" s="14">
        <v>306383.8</v>
      </c>
      <c r="R22" s="14">
        <v>255908</v>
      </c>
      <c r="S22" s="14">
        <f t="shared" si="14"/>
        <v>3398346.8400000003</v>
      </c>
      <c r="T22" s="14">
        <v>244157.1</v>
      </c>
      <c r="U22" s="14">
        <v>206334.5</v>
      </c>
      <c r="V22" s="14">
        <v>250149.8</v>
      </c>
      <c r="W22" s="14">
        <v>273478.90000000002</v>
      </c>
      <c r="X22" s="14">
        <v>349873.4</v>
      </c>
      <c r="Y22" s="14">
        <v>327408.09999999998</v>
      </c>
      <c r="Z22" s="14">
        <v>370444.6</v>
      </c>
      <c r="AA22" s="14">
        <v>365143.4</v>
      </c>
      <c r="AB22" s="14">
        <v>339725.1</v>
      </c>
      <c r="AC22" s="14">
        <v>342901.8</v>
      </c>
      <c r="AD22" s="14">
        <v>319948.40000000002</v>
      </c>
      <c r="AE22" s="14">
        <v>289311.5</v>
      </c>
      <c r="AF22" s="14">
        <f t="shared" si="15"/>
        <v>3678876.5999999996</v>
      </c>
      <c r="AG22" s="14">
        <v>247884</v>
      </c>
      <c r="AH22" s="14">
        <v>216904.4</v>
      </c>
      <c r="AI22" s="14">
        <v>270998.3</v>
      </c>
      <c r="AJ22" s="14">
        <v>252541.5</v>
      </c>
      <c r="AK22" s="14">
        <v>370936.6</v>
      </c>
      <c r="AL22" s="14">
        <v>353360.5</v>
      </c>
      <c r="AM22" s="14">
        <v>394106.8</v>
      </c>
      <c r="AN22" s="14">
        <v>392817</v>
      </c>
      <c r="AO22" s="14">
        <v>358291.8</v>
      </c>
      <c r="AP22" s="14">
        <v>387373.8</v>
      </c>
      <c r="AQ22" s="14">
        <v>323095.40000000002</v>
      </c>
      <c r="AR22" s="14">
        <v>312033.2</v>
      </c>
      <c r="AS22" s="14">
        <f>+SUM(AG22:AR22)</f>
        <v>3880343.2999999993</v>
      </c>
      <c r="AT22" s="14">
        <v>260406.7</v>
      </c>
      <c r="AU22" s="14">
        <v>216159.1</v>
      </c>
      <c r="AV22" s="14">
        <v>272708.40000000002</v>
      </c>
      <c r="AW22" s="14">
        <v>240852.1</v>
      </c>
      <c r="AX22" s="14">
        <v>392284.6</v>
      </c>
      <c r="AY22" s="14">
        <v>390222</v>
      </c>
      <c r="AZ22" s="14">
        <v>383872.1</v>
      </c>
      <c r="BA22" s="14">
        <v>389916.8</v>
      </c>
      <c r="BB22" s="14">
        <v>400576.6</v>
      </c>
      <c r="BC22" s="14">
        <v>416940.2</v>
      </c>
      <c r="BD22" s="14">
        <v>367769.4</v>
      </c>
      <c r="BE22" s="14">
        <v>340684</v>
      </c>
      <c r="BF22" s="14">
        <f>+SUM(AT22:BE22)</f>
        <v>4072392</v>
      </c>
      <c r="BG22" s="14">
        <v>301300.09999999998</v>
      </c>
      <c r="BH22" s="14">
        <v>251305</v>
      </c>
      <c r="BI22" s="14">
        <v>310871.59999999998</v>
      </c>
      <c r="BJ22" s="14">
        <v>326772.40000000002</v>
      </c>
      <c r="BK22" s="14">
        <v>457681.5</v>
      </c>
      <c r="BL22" s="14">
        <v>429675.5</v>
      </c>
      <c r="BM22" s="14">
        <v>467277.9</v>
      </c>
      <c r="BN22" s="14">
        <v>464126.1</v>
      </c>
      <c r="BO22" s="14">
        <v>433446</v>
      </c>
      <c r="BP22" s="14">
        <v>441753.1</v>
      </c>
      <c r="BQ22" s="14">
        <v>395476</v>
      </c>
      <c r="BR22" s="14">
        <v>361867.4</v>
      </c>
      <c r="BS22" s="14">
        <f t="shared" si="18"/>
        <v>4641552.6000000006</v>
      </c>
      <c r="BT22" s="14">
        <v>309268.59999999998</v>
      </c>
      <c r="BU22" s="14">
        <v>252876.9</v>
      </c>
      <c r="BV22" s="14">
        <v>328031.59999999998</v>
      </c>
      <c r="BW22" s="14">
        <v>362318.8</v>
      </c>
      <c r="BX22" s="14">
        <v>468771.7</v>
      </c>
      <c r="BY22" s="14">
        <v>451726.7</v>
      </c>
      <c r="BZ22" s="14">
        <v>501716.1</v>
      </c>
      <c r="CA22" s="14">
        <v>491516.6</v>
      </c>
      <c r="CB22" s="14">
        <v>462929.2</v>
      </c>
      <c r="CC22" s="14">
        <v>483668.5</v>
      </c>
      <c r="CD22" s="14">
        <v>436404.4</v>
      </c>
      <c r="CE22" s="14">
        <v>403408.1</v>
      </c>
      <c r="CF22" s="14">
        <f t="shared" si="19"/>
        <v>4952637.2</v>
      </c>
      <c r="CG22" s="14">
        <v>322992.7</v>
      </c>
      <c r="CH22" s="14">
        <v>282647.40000000002</v>
      </c>
      <c r="CI22" s="14">
        <v>167573.5</v>
      </c>
      <c r="CJ22" s="14">
        <v>8493.1999999999989</v>
      </c>
      <c r="CK22" s="14">
        <v>4860.7999999999993</v>
      </c>
      <c r="CL22" s="14">
        <v>6613.2999999999993</v>
      </c>
      <c r="CM22" s="14">
        <v>25453.600000000002</v>
      </c>
      <c r="CN22" s="14">
        <v>55897.899999999994</v>
      </c>
      <c r="CO22" s="14">
        <v>45166.5</v>
      </c>
      <c r="CP22" s="14">
        <v>56011.199999999997</v>
      </c>
      <c r="CQ22" s="14">
        <v>150059.70000000001</v>
      </c>
      <c r="CR22" s="14">
        <v>141465.90000000002</v>
      </c>
      <c r="CS22" s="14">
        <f t="shared" si="10"/>
        <v>1267235.7000000002</v>
      </c>
      <c r="CT22" s="14">
        <v>138898.29999999999</v>
      </c>
      <c r="CU22" s="14">
        <v>57721</v>
      </c>
      <c r="CV22" s="14">
        <v>91790.699999999983</v>
      </c>
      <c r="CW22" s="14">
        <v>96782.7</v>
      </c>
      <c r="CX22" s="14">
        <v>144033.19999999998</v>
      </c>
      <c r="CY22" s="14">
        <v>168497.8</v>
      </c>
      <c r="CZ22" s="14">
        <v>218704.2</v>
      </c>
      <c r="DA22" s="14">
        <v>244608.8</v>
      </c>
      <c r="DB22" s="14">
        <v>229807.9</v>
      </c>
      <c r="DC22" s="14">
        <v>252862.7</v>
      </c>
      <c r="DD22" s="14">
        <v>233034</v>
      </c>
      <c r="DE22" s="14">
        <v>225309.80000000002</v>
      </c>
      <c r="DF22" s="14">
        <f t="shared" si="11"/>
        <v>2102051.0999999996</v>
      </c>
      <c r="DG22" s="14">
        <v>157713.79999999999</v>
      </c>
      <c r="DH22" s="14">
        <v>153489.9</v>
      </c>
      <c r="DI22" s="14">
        <v>205053.90000000002</v>
      </c>
      <c r="DJ22" s="14">
        <v>236332.99999999997</v>
      </c>
      <c r="DK22" s="14">
        <v>314630.80000000005</v>
      </c>
      <c r="DL22" s="14">
        <v>315937.80000000005</v>
      </c>
      <c r="DM22" s="14"/>
      <c r="DN22" s="14"/>
      <c r="DO22" s="14"/>
      <c r="DP22" s="14"/>
      <c r="DQ22" s="14"/>
      <c r="DR22" s="14"/>
      <c r="DS22" s="14">
        <f t="shared" si="12"/>
        <v>1383159.2</v>
      </c>
    </row>
    <row r="23" spans="2:123" s="33" customFormat="1" ht="24" x14ac:dyDescent="0.2">
      <c r="B23" s="77" t="s">
        <v>144</v>
      </c>
    </row>
    <row r="24" spans="2:123" s="33" customFormat="1" ht="3" customHeight="1" x14ac:dyDescent="0.2"/>
    <row r="25" spans="2:123" s="33" customFormat="1" ht="15" x14ac:dyDescent="0.25">
      <c r="B25" s="7" t="s">
        <v>135</v>
      </c>
      <c r="C25" s="28"/>
      <c r="D25" s="28"/>
      <c r="E25" s="28"/>
      <c r="F25" s="28"/>
      <c r="G25" s="28"/>
      <c r="H25" s="28"/>
      <c r="I25" s="28"/>
      <c r="J25" s="28"/>
      <c r="K25" s="28"/>
      <c r="L25" s="28"/>
      <c r="M25" s="28"/>
      <c r="N25" s="28"/>
      <c r="O25" s="28"/>
      <c r="P25" s="28"/>
      <c r="Q25" s="28"/>
      <c r="R25" s="28"/>
      <c r="S25" s="28"/>
      <c r="T25" s="28"/>
      <c r="U25" s="28"/>
      <c r="V25" s="28"/>
      <c r="W25" s="28"/>
      <c r="X25" s="28"/>
      <c r="Y25" s="28"/>
      <c r="Z25" s="28"/>
      <c r="AA25" s="28"/>
      <c r="AB25" s="28"/>
      <c r="AC25" s="28"/>
      <c r="AD25" s="28"/>
      <c r="AE25" s="28"/>
      <c r="AF25" s="28"/>
      <c r="AG25" s="28"/>
      <c r="AH25" s="28"/>
      <c r="AI25" s="28"/>
      <c r="AJ25" s="28"/>
      <c r="AK25" s="28"/>
      <c r="AL25" s="28"/>
      <c r="AM25" s="28"/>
      <c r="AN25" s="28"/>
      <c r="AO25" s="28"/>
      <c r="AP25" s="28"/>
      <c r="AQ25" s="28"/>
      <c r="AR25" s="28"/>
      <c r="AS25" s="28"/>
      <c r="AT25" s="28"/>
      <c r="AU25" s="28"/>
      <c r="AV25" s="28"/>
      <c r="AW25" s="28"/>
      <c r="AX25" s="28"/>
      <c r="AY25" s="28"/>
      <c r="AZ25" s="28"/>
      <c r="BA25" s="28"/>
      <c r="BB25" s="28"/>
      <c r="BC25" s="28"/>
      <c r="BD25" s="28"/>
      <c r="BE25" s="28"/>
      <c r="BF25" s="28"/>
      <c r="BG25" s="28"/>
      <c r="BT25" s="28"/>
    </row>
    <row r="26" spans="2:123" s="3" customFormat="1" ht="15" x14ac:dyDescent="0.25">
      <c r="B26" s="106" t="s">
        <v>92</v>
      </c>
      <c r="C26" s="100">
        <v>2013</v>
      </c>
      <c r="D26" s="100"/>
      <c r="E26" s="100"/>
      <c r="F26" s="101" t="s">
        <v>6</v>
      </c>
      <c r="G26" s="100">
        <v>2014</v>
      </c>
      <c r="H26" s="100"/>
      <c r="I26" s="100"/>
      <c r="J26" s="100"/>
      <c r="K26" s="100"/>
      <c r="L26" s="100"/>
      <c r="M26" s="100"/>
      <c r="N26" s="100"/>
      <c r="O26" s="100"/>
      <c r="P26" s="100"/>
      <c r="Q26" s="100"/>
      <c r="R26" s="100"/>
      <c r="S26" s="101" t="s">
        <v>7</v>
      </c>
      <c r="T26" s="100">
        <v>2015</v>
      </c>
      <c r="U26" s="100"/>
      <c r="V26" s="100"/>
      <c r="W26" s="100"/>
      <c r="X26" s="100"/>
      <c r="Y26" s="100"/>
      <c r="Z26" s="100"/>
      <c r="AA26" s="100"/>
      <c r="AB26" s="100"/>
      <c r="AC26" s="100"/>
      <c r="AD26" s="100"/>
      <c r="AE26" s="100"/>
      <c r="AF26" s="101" t="s">
        <v>15</v>
      </c>
      <c r="AG26" s="100">
        <v>2016</v>
      </c>
      <c r="AH26" s="100"/>
      <c r="AI26" s="100"/>
      <c r="AJ26" s="100"/>
      <c r="AK26" s="100"/>
      <c r="AL26" s="100"/>
      <c r="AM26" s="100"/>
      <c r="AN26" s="100"/>
      <c r="AO26" s="100"/>
      <c r="AP26" s="100"/>
      <c r="AQ26" s="100"/>
      <c r="AR26" s="100"/>
      <c r="AS26" s="101" t="s">
        <v>9</v>
      </c>
      <c r="AT26" s="100">
        <v>2017</v>
      </c>
      <c r="AU26" s="100"/>
      <c r="AV26" s="100"/>
      <c r="AW26" s="100"/>
      <c r="AX26" s="100"/>
      <c r="AY26" s="100"/>
      <c r="AZ26" s="100"/>
      <c r="BA26" s="100"/>
      <c r="BB26" s="100"/>
      <c r="BC26" s="100"/>
      <c r="BD26" s="100"/>
      <c r="BE26" s="100"/>
      <c r="BF26" s="101" t="s">
        <v>116</v>
      </c>
      <c r="BG26" s="100">
        <v>2018</v>
      </c>
      <c r="BH26" s="100"/>
      <c r="BI26" s="100"/>
      <c r="BJ26" s="100"/>
      <c r="BK26" s="100"/>
      <c r="BL26" s="100"/>
      <c r="BM26" s="100"/>
      <c r="BN26" s="100"/>
      <c r="BO26" s="100"/>
      <c r="BP26" s="100"/>
      <c r="BQ26" s="100"/>
      <c r="BR26" s="100"/>
      <c r="BS26" s="101" t="s">
        <v>120</v>
      </c>
      <c r="BT26" s="100">
        <v>2019</v>
      </c>
      <c r="BU26" s="100"/>
      <c r="BV26" s="100"/>
      <c r="BW26" s="100"/>
      <c r="BX26" s="100"/>
      <c r="BY26" s="100"/>
      <c r="BZ26" s="100"/>
      <c r="CA26" s="100"/>
      <c r="CB26" s="100"/>
      <c r="CC26" s="100"/>
      <c r="CD26" s="100"/>
      <c r="CE26" s="100"/>
      <c r="CF26" s="101" t="s">
        <v>143</v>
      </c>
      <c r="CG26" s="100">
        <v>2020</v>
      </c>
      <c r="CH26" s="100"/>
      <c r="CI26" s="100"/>
      <c r="CJ26" s="100"/>
      <c r="CK26" s="100"/>
      <c r="CL26" s="100"/>
      <c r="CM26" s="100"/>
      <c r="CN26" s="100"/>
      <c r="CO26" s="100"/>
      <c r="CP26" s="100"/>
      <c r="CQ26" s="100"/>
      <c r="CR26" s="100"/>
      <c r="CS26" s="101" t="s">
        <v>147</v>
      </c>
      <c r="CT26" s="100">
        <v>2021</v>
      </c>
      <c r="CU26" s="100"/>
      <c r="CV26" s="100"/>
      <c r="CW26" s="100"/>
      <c r="CX26" s="100"/>
      <c r="CY26" s="100"/>
      <c r="CZ26" s="100"/>
      <c r="DA26" s="100"/>
      <c r="DB26" s="100"/>
      <c r="DC26" s="100"/>
      <c r="DD26" s="100"/>
      <c r="DE26" s="100"/>
      <c r="DF26" s="101" t="s">
        <v>150</v>
      </c>
      <c r="DG26" s="100">
        <v>2022</v>
      </c>
      <c r="DH26" s="100"/>
      <c r="DI26" s="100"/>
      <c r="DJ26" s="100"/>
      <c r="DK26" s="100"/>
      <c r="DL26" s="100"/>
      <c r="DM26" s="100"/>
      <c r="DN26" s="100"/>
      <c r="DO26" s="100"/>
      <c r="DP26" s="100"/>
      <c r="DQ26" s="100"/>
      <c r="DR26" s="100"/>
      <c r="DS26" s="101" t="s">
        <v>150</v>
      </c>
    </row>
    <row r="27" spans="2:123" s="3" customFormat="1" ht="30" x14ac:dyDescent="0.2">
      <c r="B27" s="107"/>
      <c r="C27" s="11" t="s">
        <v>130</v>
      </c>
      <c r="D27" s="11" t="s">
        <v>131</v>
      </c>
      <c r="E27" s="11" t="s">
        <v>132</v>
      </c>
      <c r="F27" s="102"/>
      <c r="G27" s="11" t="s">
        <v>121</v>
      </c>
      <c r="H27" s="11" t="s">
        <v>122</v>
      </c>
      <c r="I27" s="11" t="s">
        <v>123</v>
      </c>
      <c r="J27" s="11" t="s">
        <v>124</v>
      </c>
      <c r="K27" s="11" t="s">
        <v>125</v>
      </c>
      <c r="L27" s="11" t="s">
        <v>126</v>
      </c>
      <c r="M27" s="11" t="s">
        <v>127</v>
      </c>
      <c r="N27" s="11" t="s">
        <v>128</v>
      </c>
      <c r="O27" s="11" t="s">
        <v>129</v>
      </c>
      <c r="P27" s="11" t="s">
        <v>130</v>
      </c>
      <c r="Q27" s="11" t="s">
        <v>131</v>
      </c>
      <c r="R27" s="11" t="s">
        <v>132</v>
      </c>
      <c r="S27" s="108"/>
      <c r="T27" s="11" t="s">
        <v>121</v>
      </c>
      <c r="U27" s="11" t="s">
        <v>122</v>
      </c>
      <c r="V27" s="11" t="s">
        <v>123</v>
      </c>
      <c r="W27" s="11" t="s">
        <v>124</v>
      </c>
      <c r="X27" s="11" t="s">
        <v>125</v>
      </c>
      <c r="Y27" s="11" t="s">
        <v>126</v>
      </c>
      <c r="Z27" s="11" t="s">
        <v>127</v>
      </c>
      <c r="AA27" s="11" t="s">
        <v>128</v>
      </c>
      <c r="AB27" s="11" t="s">
        <v>129</v>
      </c>
      <c r="AC27" s="11" t="s">
        <v>130</v>
      </c>
      <c r="AD27" s="11" t="s">
        <v>131</v>
      </c>
      <c r="AE27" s="11" t="s">
        <v>132</v>
      </c>
      <c r="AF27" s="108"/>
      <c r="AG27" s="11" t="s">
        <v>121</v>
      </c>
      <c r="AH27" s="11" t="s">
        <v>122</v>
      </c>
      <c r="AI27" s="11" t="s">
        <v>123</v>
      </c>
      <c r="AJ27" s="11" t="s">
        <v>124</v>
      </c>
      <c r="AK27" s="11" t="s">
        <v>125</v>
      </c>
      <c r="AL27" s="11" t="s">
        <v>126</v>
      </c>
      <c r="AM27" s="11" t="s">
        <v>127</v>
      </c>
      <c r="AN27" s="11" t="s">
        <v>128</v>
      </c>
      <c r="AO27" s="11" t="s">
        <v>129</v>
      </c>
      <c r="AP27" s="11" t="s">
        <v>130</v>
      </c>
      <c r="AQ27" s="11" t="s">
        <v>131</v>
      </c>
      <c r="AR27" s="11" t="s">
        <v>132</v>
      </c>
      <c r="AS27" s="108"/>
      <c r="AT27" s="11" t="s">
        <v>121</v>
      </c>
      <c r="AU27" s="11" t="s">
        <v>122</v>
      </c>
      <c r="AV27" s="11" t="s">
        <v>123</v>
      </c>
      <c r="AW27" s="11" t="s">
        <v>124</v>
      </c>
      <c r="AX27" s="11" t="s">
        <v>125</v>
      </c>
      <c r="AY27" s="11" t="s">
        <v>126</v>
      </c>
      <c r="AZ27" s="11" t="s">
        <v>127</v>
      </c>
      <c r="BA27" s="11" t="s">
        <v>128</v>
      </c>
      <c r="BB27" s="11" t="s">
        <v>129</v>
      </c>
      <c r="BC27" s="11" t="s">
        <v>130</v>
      </c>
      <c r="BD27" s="11" t="s">
        <v>131</v>
      </c>
      <c r="BE27" s="11" t="s">
        <v>132</v>
      </c>
      <c r="BF27" s="108"/>
      <c r="BG27" s="11" t="s">
        <v>121</v>
      </c>
      <c r="BH27" s="11" t="s">
        <v>122</v>
      </c>
      <c r="BI27" s="11" t="s">
        <v>123</v>
      </c>
      <c r="BJ27" s="11" t="s">
        <v>124</v>
      </c>
      <c r="BK27" s="11" t="s">
        <v>125</v>
      </c>
      <c r="BL27" s="11" t="s">
        <v>126</v>
      </c>
      <c r="BM27" s="11" t="s">
        <v>127</v>
      </c>
      <c r="BN27" s="11" t="s">
        <v>128</v>
      </c>
      <c r="BO27" s="11" t="s">
        <v>129</v>
      </c>
      <c r="BP27" s="11" t="s">
        <v>130</v>
      </c>
      <c r="BQ27" s="11" t="s">
        <v>131</v>
      </c>
      <c r="BR27" s="11" t="s">
        <v>132</v>
      </c>
      <c r="BS27" s="102"/>
      <c r="BT27" s="11" t="s">
        <v>121</v>
      </c>
      <c r="BU27" s="11" t="s">
        <v>122</v>
      </c>
      <c r="BV27" s="11" t="s">
        <v>123</v>
      </c>
      <c r="BW27" s="11" t="s">
        <v>124</v>
      </c>
      <c r="BX27" s="11" t="s">
        <v>125</v>
      </c>
      <c r="BY27" s="11" t="s">
        <v>126</v>
      </c>
      <c r="BZ27" s="11" t="s">
        <v>127</v>
      </c>
      <c r="CA27" s="11" t="s">
        <v>128</v>
      </c>
      <c r="CB27" s="11" t="s">
        <v>129</v>
      </c>
      <c r="CC27" s="11" t="s">
        <v>130</v>
      </c>
      <c r="CD27" s="11" t="s">
        <v>131</v>
      </c>
      <c r="CE27" s="11" t="s">
        <v>132</v>
      </c>
      <c r="CF27" s="102"/>
      <c r="CG27" s="88" t="s">
        <v>121</v>
      </c>
      <c r="CH27" s="88" t="s">
        <v>122</v>
      </c>
      <c r="CI27" s="88" t="s">
        <v>123</v>
      </c>
      <c r="CJ27" s="88" t="s">
        <v>124</v>
      </c>
      <c r="CK27" s="88" t="s">
        <v>125</v>
      </c>
      <c r="CL27" s="88" t="s">
        <v>126</v>
      </c>
      <c r="CM27" s="88" t="s">
        <v>127</v>
      </c>
      <c r="CN27" s="88" t="s">
        <v>128</v>
      </c>
      <c r="CO27" s="88" t="s">
        <v>129</v>
      </c>
      <c r="CP27" s="88" t="s">
        <v>130</v>
      </c>
      <c r="CQ27" s="88" t="s">
        <v>131</v>
      </c>
      <c r="CR27" s="88" t="s">
        <v>132</v>
      </c>
      <c r="CS27" s="102"/>
      <c r="CT27" s="92" t="s">
        <v>121</v>
      </c>
      <c r="CU27" s="92" t="s">
        <v>122</v>
      </c>
      <c r="CV27" s="92" t="s">
        <v>123</v>
      </c>
      <c r="CW27" s="92" t="s">
        <v>124</v>
      </c>
      <c r="CX27" s="92" t="s">
        <v>125</v>
      </c>
      <c r="CY27" s="92" t="s">
        <v>126</v>
      </c>
      <c r="CZ27" s="92" t="s">
        <v>127</v>
      </c>
      <c r="DA27" s="92" t="s">
        <v>128</v>
      </c>
      <c r="DB27" s="92" t="s">
        <v>129</v>
      </c>
      <c r="DC27" s="92" t="s">
        <v>130</v>
      </c>
      <c r="DD27" s="92" t="s">
        <v>131</v>
      </c>
      <c r="DE27" s="92" t="s">
        <v>132</v>
      </c>
      <c r="DF27" s="102"/>
      <c r="DG27" s="94" t="s">
        <v>121</v>
      </c>
      <c r="DH27" s="94" t="s">
        <v>122</v>
      </c>
      <c r="DI27" s="94" t="s">
        <v>123</v>
      </c>
      <c r="DJ27" s="94" t="s">
        <v>124</v>
      </c>
      <c r="DK27" s="94" t="s">
        <v>125</v>
      </c>
      <c r="DL27" s="94" t="s">
        <v>126</v>
      </c>
      <c r="DM27" s="94" t="s">
        <v>127</v>
      </c>
      <c r="DN27" s="94" t="s">
        <v>128</v>
      </c>
      <c r="DO27" s="94" t="s">
        <v>129</v>
      </c>
      <c r="DP27" s="94" t="s">
        <v>130</v>
      </c>
      <c r="DQ27" s="94" t="s">
        <v>131</v>
      </c>
      <c r="DR27" s="94" t="s">
        <v>132</v>
      </c>
      <c r="DS27" s="102"/>
    </row>
    <row r="28" spans="2:123" s="29" customFormat="1" ht="15" x14ac:dyDescent="0.25">
      <c r="B28" s="30" t="s">
        <v>22</v>
      </c>
      <c r="C28" s="31">
        <f>SUM(C29:C30)</f>
        <v>5135564.6343577001</v>
      </c>
      <c r="D28" s="31">
        <f>SUM(D29:D30)</f>
        <v>4841176.3722100798</v>
      </c>
      <c r="E28" s="31">
        <f>SUM(E29:E30)</f>
        <v>4524860.5412347708</v>
      </c>
      <c r="F28" s="31">
        <f>SUM(C28:E28)</f>
        <v>14501601.547802551</v>
      </c>
      <c r="G28" s="31">
        <f>SUM(G29:G30)</f>
        <v>4094028.0721484004</v>
      </c>
      <c r="H28" s="31">
        <f t="shared" ref="H28:R28" si="57">SUM(H29:H30)</f>
        <v>3301806.4004432601</v>
      </c>
      <c r="I28" s="31">
        <f t="shared" si="57"/>
        <v>4053694.41645966</v>
      </c>
      <c r="J28" s="31">
        <f t="shared" si="57"/>
        <v>4242727.1193128601</v>
      </c>
      <c r="K28" s="31">
        <f t="shared" si="57"/>
        <v>4729277.6021155603</v>
      </c>
      <c r="L28" s="31">
        <f t="shared" si="57"/>
        <v>4940390.6992188198</v>
      </c>
      <c r="M28" s="31">
        <f t="shared" si="57"/>
        <v>5376381.58924272</v>
      </c>
      <c r="N28" s="31">
        <f t="shared" si="57"/>
        <v>5686602.7469445597</v>
      </c>
      <c r="O28" s="31">
        <f t="shared" si="57"/>
        <v>5177174.31954714</v>
      </c>
      <c r="P28" s="31">
        <f t="shared" si="57"/>
        <v>5685849.8956495998</v>
      </c>
      <c r="Q28" s="31">
        <f t="shared" si="57"/>
        <v>5287537.2432191996</v>
      </c>
      <c r="R28" s="31">
        <f t="shared" si="57"/>
        <v>5189838.0377479997</v>
      </c>
      <c r="S28" s="31">
        <f>SUM(G28:R28)</f>
        <v>57765308.142049775</v>
      </c>
      <c r="T28" s="31">
        <f t="shared" ref="T28:AD28" si="58">SUM(T29:T30)</f>
        <v>3966722.88805936</v>
      </c>
      <c r="U28" s="31">
        <f t="shared" si="58"/>
        <v>3316323.6909147999</v>
      </c>
      <c r="V28" s="31">
        <f t="shared" si="58"/>
        <v>4728794.5260287998</v>
      </c>
      <c r="W28" s="31">
        <f t="shared" si="58"/>
        <v>5044033.4413481597</v>
      </c>
      <c r="X28" s="31">
        <f t="shared" si="58"/>
        <v>6061780.0488104001</v>
      </c>
      <c r="Y28" s="31">
        <f t="shared" si="58"/>
        <v>5784358.2790408004</v>
      </c>
      <c r="Z28" s="31">
        <f t="shared" si="58"/>
        <v>6711945.1443908801</v>
      </c>
      <c r="AA28" s="31">
        <f t="shared" si="58"/>
        <v>7076783.6136312</v>
      </c>
      <c r="AB28" s="31">
        <f t="shared" si="58"/>
        <v>6659992.0678816801</v>
      </c>
      <c r="AC28" s="31">
        <f t="shared" si="58"/>
        <v>7018410.0974966008</v>
      </c>
      <c r="AD28" s="31">
        <f t="shared" si="58"/>
        <v>6452332.0956960004</v>
      </c>
      <c r="AE28" s="31">
        <f>SUM(AE29:AE30)</f>
        <v>6347952.7064624</v>
      </c>
      <c r="AF28" s="31">
        <f>SUM(T28:AE28)</f>
        <v>69169428.599761084</v>
      </c>
      <c r="AG28" s="31">
        <f>SUM(AG29:AG30)</f>
        <v>5914823.5507027199</v>
      </c>
      <c r="AH28" s="31">
        <f t="shared" ref="AH28:AR28" si="59">SUM(AH29:AH30)</f>
        <v>5604084.3672000002</v>
      </c>
      <c r="AI28" s="31">
        <f t="shared" si="59"/>
        <v>6876003.3383618407</v>
      </c>
      <c r="AJ28" s="31">
        <f t="shared" si="59"/>
        <v>6311215.5759711992</v>
      </c>
      <c r="AK28" s="31">
        <f t="shared" si="59"/>
        <v>8900977.334084399</v>
      </c>
      <c r="AL28" s="31">
        <f t="shared" si="59"/>
        <v>8395114.8442209605</v>
      </c>
      <c r="AM28" s="31">
        <f t="shared" si="59"/>
        <v>8880914.1437183991</v>
      </c>
      <c r="AN28" s="31">
        <f t="shared" si="59"/>
        <v>8629810.5280538406</v>
      </c>
      <c r="AO28" s="31">
        <f t="shared" si="59"/>
        <v>9652794.2164178006</v>
      </c>
      <c r="AP28" s="31">
        <f t="shared" si="59"/>
        <v>10065173.057427481</v>
      </c>
      <c r="AQ28" s="31">
        <f t="shared" si="59"/>
        <v>9736734.3572480399</v>
      </c>
      <c r="AR28" s="31">
        <f t="shared" si="59"/>
        <v>9316633.1468448006</v>
      </c>
      <c r="AS28" s="31">
        <f>SUM(AG28:AR28)</f>
        <v>98284278.46025148</v>
      </c>
      <c r="AT28" s="31">
        <f t="shared" ref="AT28:BD28" si="60">SUM(AT29:AT30)</f>
        <v>7488903.46</v>
      </c>
      <c r="AU28" s="31">
        <f t="shared" si="60"/>
        <v>6493927.3804713003</v>
      </c>
      <c r="AV28" s="31">
        <f t="shared" si="60"/>
        <v>7513554.0052594999</v>
      </c>
      <c r="AW28" s="31">
        <f t="shared" si="60"/>
        <v>8696186.5234699808</v>
      </c>
      <c r="AX28" s="31">
        <f t="shared" si="60"/>
        <v>10639860.238754621</v>
      </c>
      <c r="AY28" s="31">
        <f t="shared" si="60"/>
        <v>10277037.1952304</v>
      </c>
      <c r="AZ28" s="31">
        <f t="shared" si="60"/>
        <v>10244257.6384525</v>
      </c>
      <c r="BA28" s="31">
        <f t="shared" si="60"/>
        <v>9878445.0030420013</v>
      </c>
      <c r="BB28" s="31">
        <f t="shared" si="60"/>
        <v>10891315.122859601</v>
      </c>
      <c r="BC28" s="31">
        <f t="shared" si="60"/>
        <v>11513130.01971134</v>
      </c>
      <c r="BD28" s="31">
        <f t="shared" si="60"/>
        <v>10281580.122423459</v>
      </c>
      <c r="BE28" s="31">
        <f>SUM(BE29:BE30)</f>
        <v>9582581.7579822</v>
      </c>
      <c r="BF28" s="31">
        <f>SUM(AT28:BE28)</f>
        <v>113500778.4676569</v>
      </c>
      <c r="BG28" s="31">
        <f t="shared" ref="BG28:BL28" si="61">SUM(BG29:BG30)</f>
        <v>8876873.7723966613</v>
      </c>
      <c r="BH28" s="31">
        <f t="shared" si="61"/>
        <v>6742302.9828960001</v>
      </c>
      <c r="BI28" s="31">
        <f t="shared" si="61"/>
        <v>9114103.9305410199</v>
      </c>
      <c r="BJ28" s="31">
        <f t="shared" si="61"/>
        <v>8536438.7699999996</v>
      </c>
      <c r="BK28" s="31">
        <f t="shared" si="61"/>
        <v>12690619.449999999</v>
      </c>
      <c r="BL28" s="31">
        <f t="shared" si="61"/>
        <v>11756083.43</v>
      </c>
      <c r="BM28" s="31">
        <f t="shared" ref="BM28:BR28" si="62">SUM(BM29:BM30)</f>
        <v>11798542.030000001</v>
      </c>
      <c r="BN28" s="31">
        <f t="shared" si="62"/>
        <v>11450461.91</v>
      </c>
      <c r="BO28" s="31">
        <f t="shared" si="62"/>
        <v>11936422.67</v>
      </c>
      <c r="BP28" s="31">
        <f t="shared" si="62"/>
        <v>12464993.92</v>
      </c>
      <c r="BQ28" s="31">
        <f t="shared" si="62"/>
        <v>11532485.73</v>
      </c>
      <c r="BR28" s="31">
        <f t="shared" si="62"/>
        <v>11243440.5</v>
      </c>
      <c r="BS28" s="31">
        <f>+SUM(BG28:BR28)</f>
        <v>128142769.09583367</v>
      </c>
      <c r="BT28" s="31">
        <f t="shared" ref="BT28:DE28" si="63">SUM(BT29:BT30)</f>
        <v>9915040.2633270994</v>
      </c>
      <c r="BU28" s="31">
        <f t="shared" si="63"/>
        <v>5744462.46</v>
      </c>
      <c r="BV28" s="31">
        <f t="shared" si="63"/>
        <v>7224910.3099999996</v>
      </c>
      <c r="BW28" s="31">
        <f t="shared" si="63"/>
        <v>9482455.4199999999</v>
      </c>
      <c r="BX28" s="31">
        <f t="shared" si="63"/>
        <v>12814813.26</v>
      </c>
      <c r="BY28" s="31">
        <f t="shared" si="63"/>
        <v>12241856.525623759</v>
      </c>
      <c r="BZ28" s="31">
        <f t="shared" si="63"/>
        <v>10694883.77</v>
      </c>
      <c r="CA28" s="31">
        <f t="shared" si="63"/>
        <v>12157103.573707091</v>
      </c>
      <c r="CB28" s="31">
        <f t="shared" si="63"/>
        <v>12104845.440000001</v>
      </c>
      <c r="CC28" s="31">
        <f t="shared" si="63"/>
        <v>11378082.26879039</v>
      </c>
      <c r="CD28" s="31">
        <f t="shared" si="63"/>
        <v>12796950.89485017</v>
      </c>
      <c r="CE28" s="31">
        <f t="shared" si="63"/>
        <v>12034472.140000001</v>
      </c>
      <c r="CF28" s="31">
        <f>+SUM(BT28:CE28)</f>
        <v>128589876.32629851</v>
      </c>
      <c r="CG28" s="31">
        <f t="shared" si="63"/>
        <v>10193494.1094</v>
      </c>
      <c r="CH28" s="31">
        <f t="shared" si="63"/>
        <v>8181819.0800000001</v>
      </c>
      <c r="CI28" s="31">
        <f t="shared" si="63"/>
        <v>5825614.9100000001</v>
      </c>
      <c r="CJ28" s="31">
        <f t="shared" si="63"/>
        <v>1148389.4520000012</v>
      </c>
      <c r="CK28" s="31">
        <f t="shared" si="63"/>
        <v>4060727.179599999</v>
      </c>
      <c r="CL28" s="31">
        <f t="shared" si="63"/>
        <v>5099946.3900000006</v>
      </c>
      <c r="CM28" s="31">
        <f t="shared" si="63"/>
        <v>3838699.8074000026</v>
      </c>
      <c r="CN28" s="31">
        <f t="shared" si="63"/>
        <v>3561093.9160000007</v>
      </c>
      <c r="CO28" s="31">
        <f t="shared" si="63"/>
        <v>5488142.6900000004</v>
      </c>
      <c r="CP28" s="31">
        <f t="shared" si="63"/>
        <v>5218194.57</v>
      </c>
      <c r="CQ28" s="31">
        <f t="shared" si="63"/>
        <v>7455097.79</v>
      </c>
      <c r="CR28" s="31">
        <f t="shared" si="63"/>
        <v>4543974.9399999995</v>
      </c>
      <c r="CS28" s="14">
        <f t="shared" ref="CS28:CS38" si="64">+SUM(CG28:CR28)</f>
        <v>64615194.834400006</v>
      </c>
      <c r="CT28" s="31">
        <f t="shared" si="63"/>
        <v>6530654.5636</v>
      </c>
      <c r="CU28" s="31">
        <f t="shared" si="63"/>
        <v>5788739.9300000006</v>
      </c>
      <c r="CV28" s="31">
        <f t="shared" si="63"/>
        <v>6319739.1799999997</v>
      </c>
      <c r="CW28" s="31">
        <f t="shared" si="63"/>
        <v>6597241.3027999997</v>
      </c>
      <c r="CX28" s="31">
        <f t="shared" si="63"/>
        <v>8252985.9384000013</v>
      </c>
      <c r="CY28" s="31">
        <f t="shared" si="63"/>
        <v>8104341.1732000001</v>
      </c>
      <c r="CZ28" s="31">
        <f t="shared" si="63"/>
        <v>7737540.5449999999</v>
      </c>
      <c r="DA28" s="31">
        <f t="shared" si="63"/>
        <v>9581449.2667999994</v>
      </c>
      <c r="DB28" s="31">
        <f t="shared" si="63"/>
        <v>7742173.2603999991</v>
      </c>
      <c r="DC28" s="31">
        <f t="shared" si="63"/>
        <v>9069270.1724000014</v>
      </c>
      <c r="DD28" s="31">
        <f t="shared" si="63"/>
        <v>8819315.374400001</v>
      </c>
      <c r="DE28" s="31">
        <f t="shared" si="63"/>
        <v>6249568.4155999999</v>
      </c>
      <c r="DF28" s="14">
        <f t="shared" ref="DF28:DF38" si="65">+SUM(CT28:DE28)</f>
        <v>90793019.122600004</v>
      </c>
      <c r="DG28" s="31">
        <f t="shared" ref="DG28:DQ28" si="66">SUM(DG29:DG30)</f>
        <v>6530654.5636</v>
      </c>
      <c r="DH28" s="31">
        <f t="shared" si="66"/>
        <v>5347495.3849999998</v>
      </c>
      <c r="DI28" s="31">
        <f t="shared" si="66"/>
        <v>6028998.2300000004</v>
      </c>
      <c r="DJ28" s="31">
        <f t="shared" si="66"/>
        <v>8357764.6799999997</v>
      </c>
      <c r="DK28" s="31">
        <f t="shared" si="66"/>
        <v>7549490.9199999999</v>
      </c>
      <c r="DL28" s="31">
        <f t="shared" si="66"/>
        <v>10412358.7158</v>
      </c>
      <c r="DM28" s="31">
        <f t="shared" si="66"/>
        <v>0</v>
      </c>
      <c r="DN28" s="31">
        <f t="shared" si="66"/>
        <v>0</v>
      </c>
      <c r="DO28" s="31">
        <f t="shared" si="66"/>
        <v>0</v>
      </c>
      <c r="DP28" s="31">
        <f t="shared" si="66"/>
        <v>0</v>
      </c>
      <c r="DQ28" s="31">
        <f t="shared" si="66"/>
        <v>0</v>
      </c>
      <c r="DR28" s="31"/>
      <c r="DS28" s="14">
        <f t="shared" ref="DS28:DS38" si="67">+SUM(DG28:DR28)</f>
        <v>44226762.494400002</v>
      </c>
    </row>
    <row r="29" spans="2:123" s="27" customFormat="1" ht="14.25" x14ac:dyDescent="0.2">
      <c r="B29" s="32" t="s">
        <v>23</v>
      </c>
      <c r="C29" s="14">
        <v>1544294.7176151599</v>
      </c>
      <c r="D29" s="14">
        <v>1607263.2528296399</v>
      </c>
      <c r="E29" s="14">
        <v>1606836.5071819201</v>
      </c>
      <c r="F29" s="14">
        <f>SUM(C29:E29)</f>
        <v>4758394.4776267204</v>
      </c>
      <c r="G29" s="14">
        <v>1608188.2356393</v>
      </c>
      <c r="H29" s="14">
        <v>1280139.4236506401</v>
      </c>
      <c r="I29" s="14">
        <v>1471988.49074298</v>
      </c>
      <c r="J29" s="14">
        <v>1425324.6916272</v>
      </c>
      <c r="K29" s="14">
        <v>1076090.5407042</v>
      </c>
      <c r="L29" s="14">
        <v>1549927.13967882</v>
      </c>
      <c r="M29" s="14">
        <v>1620499.5696707999</v>
      </c>
      <c r="N29" s="14">
        <v>1692725.8314582</v>
      </c>
      <c r="O29" s="14">
        <v>1354897.0151805</v>
      </c>
      <c r="P29" s="14">
        <v>1533975.2096537601</v>
      </c>
      <c r="Q29" s="14">
        <v>1586039.1192063999</v>
      </c>
      <c r="R29" s="14">
        <v>1763155.2327167999</v>
      </c>
      <c r="S29" s="14">
        <f t="shared" ref="S29:S38" si="68">SUM(G29:R29)</f>
        <v>17962950.499929599</v>
      </c>
      <c r="T29" s="14">
        <v>984302.06482432003</v>
      </c>
      <c r="U29" s="14">
        <v>814825.93279360002</v>
      </c>
      <c r="V29" s="14">
        <v>1572305.3099827201</v>
      </c>
      <c r="W29" s="14">
        <v>1477282.8137267199</v>
      </c>
      <c r="X29" s="14">
        <v>1358575.1207910399</v>
      </c>
      <c r="Y29" s="14">
        <v>1398139.2673738</v>
      </c>
      <c r="Z29" s="14">
        <v>1639216.2339622399</v>
      </c>
      <c r="AA29" s="14">
        <v>2014356.7479168</v>
      </c>
      <c r="AB29" s="14">
        <v>2056940.3860518399</v>
      </c>
      <c r="AC29" s="14">
        <v>2209660.8108736002</v>
      </c>
      <c r="AD29" s="14">
        <v>1965828.1917696001</v>
      </c>
      <c r="AE29" s="14">
        <v>2375265.7502464</v>
      </c>
      <c r="AF29" s="14">
        <f t="shared" ref="AF29:AF38" si="69">SUM(T29:AE29)</f>
        <v>19866698.630312681</v>
      </c>
      <c r="AG29" s="14">
        <v>2515320.3932467201</v>
      </c>
      <c r="AH29" s="14">
        <v>2635068.6728639998</v>
      </c>
      <c r="AI29" s="14">
        <v>3164197.6141900802</v>
      </c>
      <c r="AJ29" s="14">
        <v>2968622.0659711999</v>
      </c>
      <c r="AK29" s="14">
        <v>3571947.4063948798</v>
      </c>
      <c r="AL29" s="14">
        <v>3428727.9958425602</v>
      </c>
      <c r="AM29" s="14">
        <v>3158061.5270400001</v>
      </c>
      <c r="AN29" s="14">
        <v>2892687.69460352</v>
      </c>
      <c r="AO29" s="14">
        <v>4408972.0186999999</v>
      </c>
      <c r="AP29" s="14">
        <v>4376968.9382483996</v>
      </c>
      <c r="AQ29" s="14">
        <v>4978741.7483933996</v>
      </c>
      <c r="AR29" s="14">
        <v>4967870.4129600003</v>
      </c>
      <c r="AS29" s="14">
        <f t="shared" ref="AS29:AS36" si="70">SUM(AG29:AR29)</f>
        <v>43067186.488454759</v>
      </c>
      <c r="AT29" s="14">
        <v>3999103.1</v>
      </c>
      <c r="AU29" s="14">
        <v>3711033.0447645001</v>
      </c>
      <c r="AV29" s="14">
        <v>3887149.3857459999</v>
      </c>
      <c r="AW29" s="14">
        <v>4494288.5503073996</v>
      </c>
      <c r="AX29" s="14">
        <v>4960860.5769931003</v>
      </c>
      <c r="AY29" s="14">
        <v>4663919.6212245002</v>
      </c>
      <c r="AZ29" s="14">
        <v>4639389.3900250001</v>
      </c>
      <c r="BA29" s="14">
        <v>3637782.2535054004</v>
      </c>
      <c r="BB29" s="14">
        <v>5066475.1111018006</v>
      </c>
      <c r="BC29" s="14">
        <v>5360881.6487080399</v>
      </c>
      <c r="BD29" s="14">
        <v>5004301.3532265602</v>
      </c>
      <c r="BE29" s="14">
        <v>4781027.9528615996</v>
      </c>
      <c r="BF29" s="14">
        <f t="shared" ref="BF29:BF36" si="71">SUM(AT29:BE29)</f>
        <v>54206211.988463894</v>
      </c>
      <c r="BG29" s="14">
        <v>4733214.7040178003</v>
      </c>
      <c r="BH29" s="14">
        <v>3313422.5123999999</v>
      </c>
      <c r="BI29" s="14">
        <v>4736511.0239925198</v>
      </c>
      <c r="BJ29" s="14">
        <v>3864984.51</v>
      </c>
      <c r="BK29" s="14">
        <v>5834705.25</v>
      </c>
      <c r="BL29" s="14">
        <v>5338287.99</v>
      </c>
      <c r="BM29" s="14">
        <v>4777126.9000000004</v>
      </c>
      <c r="BN29" s="14">
        <v>4440854.4400000004</v>
      </c>
      <c r="BO29" s="14">
        <v>5351805.21</v>
      </c>
      <c r="BP29" s="14">
        <v>5576251.5099999998</v>
      </c>
      <c r="BQ29" s="14">
        <v>5395325.2699999996</v>
      </c>
      <c r="BR29" s="14">
        <v>5800763.7199999997</v>
      </c>
      <c r="BS29" s="14">
        <f t="shared" ref="BS29:BS38" si="72">+SUM(BG29:BR29)</f>
        <v>59163253.04041031</v>
      </c>
      <c r="BT29" s="14">
        <v>5347860.3575958004</v>
      </c>
      <c r="BU29" s="14">
        <v>2140938.64</v>
      </c>
      <c r="BV29" s="14">
        <v>2358132.09</v>
      </c>
      <c r="BW29" s="14">
        <v>3969082.27</v>
      </c>
      <c r="BX29" s="14">
        <v>5360972.33</v>
      </c>
      <c r="BY29" s="14">
        <v>5270220.1874391995</v>
      </c>
      <c r="BZ29" s="14">
        <v>2836155.11</v>
      </c>
      <c r="CA29" s="14">
        <v>4309703.3664689399</v>
      </c>
      <c r="CB29" s="14">
        <v>4692341.37</v>
      </c>
      <c r="CC29" s="14">
        <v>3603878.53</v>
      </c>
      <c r="CD29" s="14">
        <v>5793011.4500000002</v>
      </c>
      <c r="CE29" s="14">
        <v>5862831.4299999997</v>
      </c>
      <c r="CF29" s="14">
        <f t="shared" ref="CF29:CF38" si="73">+SUM(BT29:CE29)</f>
        <v>51545127.13150394</v>
      </c>
      <c r="CG29" s="14">
        <v>5305032.4950000001</v>
      </c>
      <c r="CH29" s="14">
        <v>3874732.69</v>
      </c>
      <c r="CI29" s="14">
        <v>3406368.29</v>
      </c>
      <c r="CJ29" s="14">
        <v>1052194.1055999999</v>
      </c>
      <c r="CK29" s="14">
        <v>4031235.2862</v>
      </c>
      <c r="CL29" s="14">
        <v>5024907.53</v>
      </c>
      <c r="CM29" s="14">
        <v>3623217.5294000027</v>
      </c>
      <c r="CN29" s="14">
        <v>3233329.5404000012</v>
      </c>
      <c r="CO29" s="14">
        <v>5226773.2300000004</v>
      </c>
      <c r="CP29" s="14">
        <v>4789637.5</v>
      </c>
      <c r="CQ29" s="14">
        <v>5610081.3399999999</v>
      </c>
      <c r="CR29" s="14">
        <v>2635297.02</v>
      </c>
      <c r="CS29" s="14">
        <f t="shared" si="64"/>
        <v>47812806.556600012</v>
      </c>
      <c r="CT29" s="14">
        <v>4797144.7774</v>
      </c>
      <c r="CU29" s="14">
        <v>5259920.9400000004</v>
      </c>
      <c r="CV29" s="14">
        <v>5338928.7699999996</v>
      </c>
      <c r="CW29" s="14">
        <v>5517247.648</v>
      </c>
      <c r="CX29" s="14">
        <v>6217033.5028000008</v>
      </c>
      <c r="CY29" s="14">
        <v>5542007.9183999998</v>
      </c>
      <c r="CZ29" s="14">
        <v>4128370.7149999999</v>
      </c>
      <c r="DA29" s="14">
        <v>5460007.1695999997</v>
      </c>
      <c r="DB29" s="14">
        <v>3864200.7047999995</v>
      </c>
      <c r="DC29" s="14">
        <v>4698687.0288000004</v>
      </c>
      <c r="DD29" s="14">
        <v>4777735.0282000005</v>
      </c>
      <c r="DE29" s="14">
        <v>2446200.1800000002</v>
      </c>
      <c r="DF29" s="14">
        <f t="shared" si="65"/>
        <v>58047484.383000009</v>
      </c>
      <c r="DG29" s="14">
        <v>4797144.7774</v>
      </c>
      <c r="DH29" s="14">
        <v>3123593.9890000001</v>
      </c>
      <c r="DI29" s="14">
        <v>3376397.04</v>
      </c>
      <c r="DJ29" s="14">
        <v>4252989.8099999996</v>
      </c>
      <c r="DK29" s="14">
        <v>1897791.03</v>
      </c>
      <c r="DL29" s="14">
        <v>4927525.8565999996</v>
      </c>
      <c r="DM29" s="14"/>
      <c r="DN29" s="14"/>
      <c r="DO29" s="14"/>
      <c r="DP29" s="14"/>
      <c r="DQ29" s="14"/>
      <c r="DR29" s="14"/>
      <c r="DS29" s="14">
        <f t="shared" si="67"/>
        <v>22375442.502999999</v>
      </c>
    </row>
    <row r="30" spans="2:123" s="27" customFormat="1" ht="14.25" x14ac:dyDescent="0.2">
      <c r="B30" s="32" t="s">
        <v>24</v>
      </c>
      <c r="C30" s="14">
        <v>3591269.91674254</v>
      </c>
      <c r="D30" s="14">
        <v>3233913.1193804401</v>
      </c>
      <c r="E30" s="14">
        <v>2918024.0340528502</v>
      </c>
      <c r="F30" s="14">
        <f>SUM(C30:E30)</f>
        <v>9743207.0701758303</v>
      </c>
      <c r="G30" s="14">
        <v>2485839.8365091002</v>
      </c>
      <c r="H30" s="14">
        <v>2021666.97679262</v>
      </c>
      <c r="I30" s="14">
        <v>2581705.92571668</v>
      </c>
      <c r="J30" s="14">
        <v>2817402.4276856598</v>
      </c>
      <c r="K30" s="14">
        <v>3653187.0614113598</v>
      </c>
      <c r="L30" s="14">
        <v>3390463.5595399998</v>
      </c>
      <c r="M30" s="14">
        <v>3755882.0195719199</v>
      </c>
      <c r="N30" s="14">
        <v>3993876.91548636</v>
      </c>
      <c r="O30" s="14">
        <v>3822277.3043666398</v>
      </c>
      <c r="P30" s="14">
        <v>4151874.68599584</v>
      </c>
      <c r="Q30" s="14">
        <v>3701498.1240127999</v>
      </c>
      <c r="R30" s="14">
        <v>3426682.8050311999</v>
      </c>
      <c r="S30" s="14">
        <f t="shared" si="68"/>
        <v>39802357.642120183</v>
      </c>
      <c r="T30" s="14">
        <v>2982420.8232350401</v>
      </c>
      <c r="U30" s="14">
        <v>2501497.7581211999</v>
      </c>
      <c r="V30" s="14">
        <v>3156489.21604608</v>
      </c>
      <c r="W30" s="14">
        <v>3566750.6276214402</v>
      </c>
      <c r="X30" s="14">
        <v>4703204.9280193597</v>
      </c>
      <c r="Y30" s="14">
        <v>4386219.0116670001</v>
      </c>
      <c r="Z30" s="14">
        <v>5072728.9104286404</v>
      </c>
      <c r="AA30" s="14">
        <v>5062426.8657144001</v>
      </c>
      <c r="AB30" s="14">
        <v>4603051.6818298399</v>
      </c>
      <c r="AC30" s="14">
        <v>4808749.2866230002</v>
      </c>
      <c r="AD30" s="14">
        <v>4486503.9039264005</v>
      </c>
      <c r="AE30" s="14">
        <v>3972686.956216</v>
      </c>
      <c r="AF30" s="14">
        <f t="shared" si="69"/>
        <v>49302729.96944841</v>
      </c>
      <c r="AG30" s="14">
        <v>3399503.1574559999</v>
      </c>
      <c r="AH30" s="14">
        <v>2969015.6943359999</v>
      </c>
      <c r="AI30" s="14">
        <v>3711805.72417176</v>
      </c>
      <c r="AJ30" s="14">
        <v>3342593.51</v>
      </c>
      <c r="AK30" s="14">
        <v>5329029.9276895197</v>
      </c>
      <c r="AL30" s="14">
        <v>4966386.8483784003</v>
      </c>
      <c r="AM30" s="14">
        <v>5722852.6166784</v>
      </c>
      <c r="AN30" s="14">
        <v>5737122.8334503202</v>
      </c>
      <c r="AO30" s="14">
        <v>5243822.1977177998</v>
      </c>
      <c r="AP30" s="14">
        <v>5688204.1191790802</v>
      </c>
      <c r="AQ30" s="14">
        <v>4757992.6088546403</v>
      </c>
      <c r="AR30" s="14">
        <v>4348762.7338848002</v>
      </c>
      <c r="AS30" s="14">
        <f t="shared" si="70"/>
        <v>55217091.971796706</v>
      </c>
      <c r="AT30" s="14">
        <v>3489800.36</v>
      </c>
      <c r="AU30" s="14">
        <v>2782894.3357068002</v>
      </c>
      <c r="AV30" s="14">
        <v>3626404.6195135</v>
      </c>
      <c r="AW30" s="14">
        <v>4201897.9731625803</v>
      </c>
      <c r="AX30" s="14">
        <v>5678999.6617615204</v>
      </c>
      <c r="AY30" s="14">
        <v>5613117.5740059</v>
      </c>
      <c r="AZ30" s="14">
        <v>5604868.2484275</v>
      </c>
      <c r="BA30" s="14">
        <v>6240662.7495366</v>
      </c>
      <c r="BB30" s="14">
        <v>5824840.0117578004</v>
      </c>
      <c r="BC30" s="14">
        <v>6152248.3710033</v>
      </c>
      <c r="BD30" s="14">
        <v>5277278.7691968996</v>
      </c>
      <c r="BE30" s="14">
        <v>4801553.8051206004</v>
      </c>
      <c r="BF30" s="14">
        <f t="shared" si="71"/>
        <v>59294566.479193002</v>
      </c>
      <c r="BG30" s="14">
        <v>4143659.0683788601</v>
      </c>
      <c r="BH30" s="14">
        <v>3428880.4704959998</v>
      </c>
      <c r="BI30" s="14">
        <v>4377592.9065485001</v>
      </c>
      <c r="BJ30" s="14">
        <v>4671454.26</v>
      </c>
      <c r="BK30" s="14">
        <v>6855914.2000000002</v>
      </c>
      <c r="BL30" s="14">
        <v>6417795.4400000004</v>
      </c>
      <c r="BM30" s="14">
        <v>7021415.1299999999</v>
      </c>
      <c r="BN30" s="14">
        <v>7009607.4699999997</v>
      </c>
      <c r="BO30" s="14">
        <v>6584617.46</v>
      </c>
      <c r="BP30" s="14">
        <v>6888742.4100000001</v>
      </c>
      <c r="BQ30" s="14">
        <v>6137160.46</v>
      </c>
      <c r="BR30" s="14">
        <v>5442676.7800000003</v>
      </c>
      <c r="BS30" s="14">
        <f t="shared" si="72"/>
        <v>68979516.055423364</v>
      </c>
      <c r="BT30" s="14">
        <v>4567179.9057312999</v>
      </c>
      <c r="BU30" s="14">
        <v>3603523.82</v>
      </c>
      <c r="BV30" s="14">
        <v>4866778.22</v>
      </c>
      <c r="BW30" s="14">
        <v>5513373.1500000004</v>
      </c>
      <c r="BX30" s="14">
        <v>7453840.9299999997</v>
      </c>
      <c r="BY30" s="14">
        <v>6971636.3381845597</v>
      </c>
      <c r="BZ30" s="14">
        <v>7858728.6600000001</v>
      </c>
      <c r="CA30" s="14">
        <v>7847400.2072381508</v>
      </c>
      <c r="CB30" s="14">
        <v>7412504.0700000003</v>
      </c>
      <c r="CC30" s="14">
        <v>7774203.7387903901</v>
      </c>
      <c r="CD30" s="14">
        <v>7003939.4448501701</v>
      </c>
      <c r="CE30" s="14">
        <v>6171640.71</v>
      </c>
      <c r="CF30" s="14">
        <f t="shared" si="73"/>
        <v>77044749.194794565</v>
      </c>
      <c r="CG30" s="14">
        <v>4888461.6144000003</v>
      </c>
      <c r="CH30" s="14">
        <v>4307086.3899999997</v>
      </c>
      <c r="CI30" s="14">
        <v>2419246.6199999996</v>
      </c>
      <c r="CJ30" s="14">
        <v>96195.346400001348</v>
      </c>
      <c r="CK30" s="14">
        <v>29491.893399999179</v>
      </c>
      <c r="CL30" s="14">
        <v>75038.86</v>
      </c>
      <c r="CM30" s="14">
        <v>215482.27799999999</v>
      </c>
      <c r="CN30" s="14">
        <v>327764.37559999927</v>
      </c>
      <c r="CO30" s="14">
        <v>261369.46</v>
      </c>
      <c r="CP30" s="14">
        <v>428557.07</v>
      </c>
      <c r="CQ30" s="14">
        <v>1845016.45</v>
      </c>
      <c r="CR30" s="14">
        <v>1908677.92</v>
      </c>
      <c r="CS30" s="14">
        <f t="shared" si="64"/>
        <v>16802388.277800001</v>
      </c>
      <c r="CT30" s="14">
        <v>1733509.7862</v>
      </c>
      <c r="CU30" s="14">
        <v>528818.99</v>
      </c>
      <c r="CV30" s="14">
        <v>980810.41</v>
      </c>
      <c r="CW30" s="14">
        <v>1079993.6547999999</v>
      </c>
      <c r="CX30" s="14">
        <v>2035952.4356000004</v>
      </c>
      <c r="CY30" s="14">
        <v>2562333.2547999998</v>
      </c>
      <c r="CZ30" s="14">
        <v>3609169.83</v>
      </c>
      <c r="DA30" s="14">
        <v>4121442.0971999997</v>
      </c>
      <c r="DB30" s="14">
        <v>3877972.5556000001</v>
      </c>
      <c r="DC30" s="14">
        <v>4370583.1436000001</v>
      </c>
      <c r="DD30" s="14">
        <v>4041580.3461999996</v>
      </c>
      <c r="DE30" s="14">
        <v>3803368.2355999998</v>
      </c>
      <c r="DF30" s="14">
        <f t="shared" si="65"/>
        <v>32745534.739599995</v>
      </c>
      <c r="DG30" s="14">
        <v>1733509.7862</v>
      </c>
      <c r="DH30" s="14">
        <v>2223901.3960000002</v>
      </c>
      <c r="DI30" s="14">
        <v>2652601.19</v>
      </c>
      <c r="DJ30" s="14">
        <v>4104774.87</v>
      </c>
      <c r="DK30" s="14">
        <v>5651699.8899999997</v>
      </c>
      <c r="DL30" s="14">
        <v>5484832.8592000008</v>
      </c>
      <c r="DM30" s="14"/>
      <c r="DN30" s="14"/>
      <c r="DO30" s="14"/>
      <c r="DP30" s="14"/>
      <c r="DQ30" s="14"/>
      <c r="DR30" s="14"/>
      <c r="DS30" s="14">
        <f t="shared" si="67"/>
        <v>21851319.9914</v>
      </c>
    </row>
    <row r="31" spans="2:123" s="29" customFormat="1" ht="15" x14ac:dyDescent="0.25">
      <c r="B31" s="30" t="s">
        <v>26</v>
      </c>
      <c r="C31" s="31">
        <f>SUM(C32:C33)</f>
        <v>152182.72387079999</v>
      </c>
      <c r="D31" s="31">
        <f>SUM(D32:D33)</f>
        <v>150328.41855840001</v>
      </c>
      <c r="E31" s="31">
        <f>SUM(E32:E33)</f>
        <v>150520.36582608</v>
      </c>
      <c r="F31" s="31">
        <f t="shared" ref="F31:F38" si="74">SUM(C31:E31)</f>
        <v>453031.50825527997</v>
      </c>
      <c r="G31" s="31">
        <f>SUM(G32:G33)</f>
        <v>147517.51281659998</v>
      </c>
      <c r="H31" s="31">
        <f t="shared" ref="H31:R31" si="75">SUM(H32:H33)</f>
        <v>121042.8706728</v>
      </c>
      <c r="I31" s="31">
        <f t="shared" si="75"/>
        <v>133358.38482479998</v>
      </c>
      <c r="J31" s="31">
        <f t="shared" si="75"/>
        <v>135035.96689440002</v>
      </c>
      <c r="K31" s="31">
        <f t="shared" si="75"/>
        <v>128943.4556646</v>
      </c>
      <c r="L31" s="31">
        <f t="shared" si="75"/>
        <v>156186.2478482</v>
      </c>
      <c r="M31" s="31">
        <f t="shared" si="75"/>
        <v>161703.250776</v>
      </c>
      <c r="N31" s="31">
        <f t="shared" si="75"/>
        <v>173855.48053999999</v>
      </c>
      <c r="O31" s="31">
        <f t="shared" si="75"/>
        <v>156567.65170799999</v>
      </c>
      <c r="P31" s="31">
        <f t="shared" si="75"/>
        <v>165619.91286480002</v>
      </c>
      <c r="Q31" s="31">
        <f t="shared" si="75"/>
        <v>159075.87504800002</v>
      </c>
      <c r="R31" s="31">
        <f t="shared" si="75"/>
        <v>170656.17615800002</v>
      </c>
      <c r="S31" s="31">
        <f t="shared" si="68"/>
        <v>1809562.7858161998</v>
      </c>
      <c r="T31" s="31">
        <f>SUM(T32:T33)</f>
        <v>119078.1230716</v>
      </c>
      <c r="U31" s="31">
        <f t="shared" ref="U31:AE31" si="76">SUM(U32:U33)</f>
        <v>105517.422746</v>
      </c>
      <c r="V31" s="31">
        <f t="shared" si="76"/>
        <v>161720.0745552</v>
      </c>
      <c r="W31" s="31">
        <f t="shared" si="76"/>
        <v>155520.2870592</v>
      </c>
      <c r="X31" s="31">
        <f t="shared" si="76"/>
        <v>155887.86640480001</v>
      </c>
      <c r="Y31" s="31">
        <f t="shared" si="76"/>
        <v>161300.8086018</v>
      </c>
      <c r="Z31" s="31">
        <f t="shared" si="76"/>
        <v>182730.00213179999</v>
      </c>
      <c r="AA31" s="31">
        <f t="shared" si="76"/>
        <v>199633.965447</v>
      </c>
      <c r="AB31" s="31">
        <f t="shared" si="76"/>
        <v>186828.9731114</v>
      </c>
      <c r="AC31" s="31">
        <f t="shared" si="76"/>
        <v>185380.3995536</v>
      </c>
      <c r="AD31" s="31">
        <f t="shared" si="76"/>
        <v>166215.27707400001</v>
      </c>
      <c r="AE31" s="31">
        <f t="shared" si="76"/>
        <v>178278.96565600001</v>
      </c>
      <c r="AF31" s="31">
        <f t="shared" si="69"/>
        <v>1958092.1654123999</v>
      </c>
      <c r="AG31" s="31">
        <f>SUM(AG32:AG33)</f>
        <v>159481.549608</v>
      </c>
      <c r="AH31" s="31">
        <f t="shared" ref="AH31:AR31" si="77">SUM(AH32:AH33)</f>
        <v>145759.82398079999</v>
      </c>
      <c r="AI31" s="31">
        <f t="shared" si="77"/>
        <v>155009.2930683</v>
      </c>
      <c r="AJ31" s="31">
        <f t="shared" si="77"/>
        <v>153859.34992092001</v>
      </c>
      <c r="AK31" s="31">
        <f t="shared" si="77"/>
        <v>175302.29253480001</v>
      </c>
      <c r="AL31" s="31">
        <f t="shared" si="77"/>
        <v>156509.21521463999</v>
      </c>
      <c r="AM31" s="31">
        <f t="shared" si="77"/>
        <v>179490.94847040001</v>
      </c>
      <c r="AN31" s="31">
        <f t="shared" si="77"/>
        <v>176576.30340148002</v>
      </c>
      <c r="AO31" s="31">
        <f t="shared" si="77"/>
        <v>170943.6882792</v>
      </c>
      <c r="AP31" s="31">
        <f t="shared" si="77"/>
        <v>183377.21362703998</v>
      </c>
      <c r="AQ31" s="31">
        <f t="shared" si="77"/>
        <v>173095.82893808</v>
      </c>
      <c r="AR31" s="31">
        <f t="shared" si="77"/>
        <v>174190.58576640001</v>
      </c>
      <c r="AS31" s="31">
        <f t="shared" si="70"/>
        <v>2003596.0928100597</v>
      </c>
      <c r="AT31" s="31">
        <f t="shared" ref="AT31:BD31" si="78">SUM(AT32:AT33)</f>
        <v>152294.16</v>
      </c>
      <c r="AU31" s="31">
        <f t="shared" si="78"/>
        <v>142349.37323670002</v>
      </c>
      <c r="AV31" s="31">
        <f t="shared" si="78"/>
        <v>157463.4896186</v>
      </c>
      <c r="AW31" s="31">
        <f t="shared" si="78"/>
        <v>171014.95811508002</v>
      </c>
      <c r="AX31" s="31">
        <f t="shared" si="78"/>
        <v>186086.54063588</v>
      </c>
      <c r="AY31" s="31">
        <f t="shared" si="78"/>
        <v>173253.6540903</v>
      </c>
      <c r="AZ31" s="31">
        <f t="shared" si="78"/>
        <v>172115.29855000001</v>
      </c>
      <c r="BA31" s="31">
        <f t="shared" si="78"/>
        <v>181136.4</v>
      </c>
      <c r="BB31" s="31">
        <f t="shared" si="78"/>
        <v>170332.09939921999</v>
      </c>
      <c r="BC31" s="31">
        <f t="shared" si="78"/>
        <v>166212.37871197995</v>
      </c>
      <c r="BD31" s="31">
        <f t="shared" si="78"/>
        <v>154104.11481696001</v>
      </c>
      <c r="BE31" s="31">
        <f>SUM(BE32:BE33)</f>
        <v>158579.89435640001</v>
      </c>
      <c r="BF31" s="31">
        <f t="shared" si="71"/>
        <v>1984942.3615311196</v>
      </c>
      <c r="BG31" s="31">
        <f t="shared" ref="BG31:BL31" si="79">SUM(BG32:BG33)</f>
        <v>158222.34</v>
      </c>
      <c r="BH31" s="31">
        <f t="shared" si="79"/>
        <v>135155.17157999999</v>
      </c>
      <c r="BI31" s="31">
        <f t="shared" si="79"/>
        <v>159774.80493906001</v>
      </c>
      <c r="BJ31" s="31">
        <f t="shared" si="79"/>
        <v>166956.13129244</v>
      </c>
      <c r="BK31" s="31">
        <f t="shared" si="79"/>
        <v>184728.16</v>
      </c>
      <c r="BL31" s="31">
        <f t="shared" si="79"/>
        <v>172560.93</v>
      </c>
      <c r="BM31" s="31">
        <f t="shared" ref="BM31:BR31" si="80">SUM(BM32:BM33)</f>
        <v>169423.71</v>
      </c>
      <c r="BN31" s="31">
        <f t="shared" si="80"/>
        <v>173082.93836792</v>
      </c>
      <c r="BO31" s="31">
        <f t="shared" si="80"/>
        <v>172300.18</v>
      </c>
      <c r="BP31" s="31">
        <f t="shared" si="80"/>
        <v>181679.27</v>
      </c>
      <c r="BQ31" s="31">
        <f t="shared" si="80"/>
        <v>162118.97</v>
      </c>
      <c r="BR31" s="31">
        <f t="shared" si="80"/>
        <v>164378.22</v>
      </c>
      <c r="BS31" s="31">
        <f t="shared" si="72"/>
        <v>2000380.8261794199</v>
      </c>
      <c r="BT31" s="31">
        <f t="shared" ref="BT31:CE31" si="81">SUM(BT32:BT33)</f>
        <v>149119.60125919999</v>
      </c>
      <c r="BU31" s="31">
        <f t="shared" si="81"/>
        <v>135963.88999999998</v>
      </c>
      <c r="BV31" s="31">
        <f t="shared" si="81"/>
        <v>156851.52860556002</v>
      </c>
      <c r="BW31" s="31">
        <f t="shared" si="81"/>
        <v>161517.03</v>
      </c>
      <c r="BX31" s="31">
        <f t="shared" si="81"/>
        <v>168662.03999999998</v>
      </c>
      <c r="BY31" s="31">
        <f t="shared" si="81"/>
        <v>149088.18</v>
      </c>
      <c r="BZ31" s="31">
        <f t="shared" si="81"/>
        <v>134139.269814</v>
      </c>
      <c r="CA31" s="31">
        <f t="shared" si="81"/>
        <v>155194.58886359999</v>
      </c>
      <c r="CB31" s="31">
        <f t="shared" si="81"/>
        <v>165914.58000000002</v>
      </c>
      <c r="CC31" s="31">
        <f t="shared" si="81"/>
        <v>168514.8</v>
      </c>
      <c r="CD31" s="31">
        <f t="shared" si="81"/>
        <v>160086.31729266001</v>
      </c>
      <c r="CE31" s="31">
        <f t="shared" si="81"/>
        <v>153849.09500347998</v>
      </c>
      <c r="CF31" s="31">
        <f t="shared" si="73"/>
        <v>1858900.9208384999</v>
      </c>
      <c r="CG31" s="31">
        <f t="shared" ref="CG31:DE31" si="82">SUM(CG32:CG33)</f>
        <v>152835.29999999999</v>
      </c>
      <c r="CH31" s="31">
        <f t="shared" si="82"/>
        <v>137851.62</v>
      </c>
      <c r="CI31" s="31">
        <f t="shared" si="82"/>
        <v>92132.47</v>
      </c>
      <c r="CJ31" s="31">
        <f t="shared" si="82"/>
        <v>45379.327401600007</v>
      </c>
      <c r="CK31" s="31">
        <f t="shared" si="82"/>
        <v>53407.922213039994</v>
      </c>
      <c r="CL31" s="31">
        <f t="shared" si="82"/>
        <v>55471.115045399994</v>
      </c>
      <c r="CM31" s="31">
        <f t="shared" si="82"/>
        <v>57090.082467600005</v>
      </c>
      <c r="CN31" s="31">
        <f t="shared" si="82"/>
        <v>68970.049958400021</v>
      </c>
      <c r="CO31" s="31">
        <f t="shared" si="82"/>
        <v>61151.01</v>
      </c>
      <c r="CP31" s="31">
        <f t="shared" si="82"/>
        <v>68934.42</v>
      </c>
      <c r="CQ31" s="31">
        <f t="shared" si="82"/>
        <v>97673.940992700023</v>
      </c>
      <c r="CR31" s="31">
        <f t="shared" si="82"/>
        <v>99586.226103060006</v>
      </c>
      <c r="CS31" s="14">
        <f t="shared" si="64"/>
        <v>990483.48418180016</v>
      </c>
      <c r="CT31" s="31">
        <f t="shared" si="82"/>
        <v>91425.204157319997</v>
      </c>
      <c r="CU31" s="31">
        <f t="shared" si="82"/>
        <v>86367.510851880012</v>
      </c>
      <c r="CV31" s="31">
        <f t="shared" si="82"/>
        <v>103209.92197731997</v>
      </c>
      <c r="CW31" s="31">
        <f t="shared" si="82"/>
        <v>95517.716152039968</v>
      </c>
      <c r="CX31" s="31">
        <f t="shared" si="82"/>
        <v>208549.12942597998</v>
      </c>
      <c r="CY31" s="31">
        <f t="shared" si="82"/>
        <v>228090.72796384001</v>
      </c>
      <c r="CZ31" s="31">
        <f t="shared" si="82"/>
        <v>186710.44619183999</v>
      </c>
      <c r="DA31" s="31">
        <f t="shared" si="82"/>
        <v>285040.67932375992</v>
      </c>
      <c r="DB31" s="31">
        <f t="shared" si="82"/>
        <v>297094.11276175996</v>
      </c>
      <c r="DC31" s="31">
        <f t="shared" si="82"/>
        <v>273512.80646335997</v>
      </c>
      <c r="DD31" s="31">
        <f t="shared" si="82"/>
        <v>291966.13492200006</v>
      </c>
      <c r="DE31" s="31">
        <f t="shared" si="82"/>
        <v>268152.11603752</v>
      </c>
      <c r="DF31" s="14">
        <f t="shared" si="65"/>
        <v>2415636.5062286197</v>
      </c>
      <c r="DG31" s="31">
        <f t="shared" ref="DG31:DQ31" si="83">SUM(DG32:DG33)</f>
        <v>240133.96250135993</v>
      </c>
      <c r="DH31" s="31">
        <f t="shared" si="83"/>
        <v>182817.29199999999</v>
      </c>
      <c r="DI31" s="31">
        <f t="shared" si="83"/>
        <v>250983.95</v>
      </c>
      <c r="DJ31" s="31">
        <f t="shared" si="83"/>
        <v>226277.51</v>
      </c>
      <c r="DK31" s="31">
        <f t="shared" si="83"/>
        <v>219095.05</v>
      </c>
      <c r="DL31" s="31">
        <f t="shared" si="83"/>
        <v>255856.64000000001</v>
      </c>
      <c r="DM31" s="31">
        <f t="shared" si="83"/>
        <v>0</v>
      </c>
      <c r="DN31" s="31">
        <f t="shared" si="83"/>
        <v>0</v>
      </c>
      <c r="DO31" s="31">
        <f t="shared" si="83"/>
        <v>0</v>
      </c>
      <c r="DP31" s="31">
        <f t="shared" si="83"/>
        <v>0</v>
      </c>
      <c r="DQ31" s="31">
        <f t="shared" si="83"/>
        <v>0</v>
      </c>
      <c r="DR31" s="31"/>
      <c r="DS31" s="14">
        <f t="shared" si="67"/>
        <v>1375164.4045013599</v>
      </c>
    </row>
    <row r="32" spans="2:123" s="27" customFormat="1" ht="14.25" x14ac:dyDescent="0.2">
      <c r="B32" s="32" t="s">
        <v>25</v>
      </c>
      <c r="C32" s="14">
        <v>86675.240164799994</v>
      </c>
      <c r="D32" s="14">
        <v>89845.009760400004</v>
      </c>
      <c r="E32" s="14">
        <v>90572.326152719994</v>
      </c>
      <c r="F32" s="14">
        <f t="shared" si="74"/>
        <v>267092.57607792004</v>
      </c>
      <c r="G32" s="14">
        <v>94177.336926399992</v>
      </c>
      <c r="H32" s="14">
        <v>78911.019855199993</v>
      </c>
      <c r="I32" s="14">
        <v>85028.261395199996</v>
      </c>
      <c r="J32" s="14">
        <v>85548.050640000001</v>
      </c>
      <c r="K32" s="14">
        <v>65201.387115799997</v>
      </c>
      <c r="L32" s="14">
        <v>96012.603493400005</v>
      </c>
      <c r="M32" s="14">
        <v>97772.809104</v>
      </c>
      <c r="N32" s="14">
        <v>104341.11868299999</v>
      </c>
      <c r="O32" s="14">
        <v>85924.958333999995</v>
      </c>
      <c r="P32" s="14">
        <v>94271.400555600005</v>
      </c>
      <c r="Q32" s="14">
        <v>90198.020944000004</v>
      </c>
      <c r="R32" s="14">
        <v>104446.398342</v>
      </c>
      <c r="S32" s="14">
        <f t="shared" si="68"/>
        <v>1081833.3653885999</v>
      </c>
      <c r="T32" s="14">
        <v>59879.2111324</v>
      </c>
      <c r="U32" s="14">
        <v>51226.363254999997</v>
      </c>
      <c r="V32" s="14">
        <v>94664.302819200006</v>
      </c>
      <c r="W32" s="14">
        <v>89180.124812800001</v>
      </c>
      <c r="X32" s="14">
        <v>78449.722903600006</v>
      </c>
      <c r="Y32" s="14">
        <v>83001.293644799996</v>
      </c>
      <c r="Z32" s="14">
        <v>97804.275951599993</v>
      </c>
      <c r="AA32" s="14">
        <v>110307.84414299999</v>
      </c>
      <c r="AB32" s="14">
        <v>102594.5840096</v>
      </c>
      <c r="AC32" s="14">
        <v>97106.131760000004</v>
      </c>
      <c r="AD32" s="14">
        <v>82047.571129200005</v>
      </c>
      <c r="AE32" s="14">
        <v>97920.29966400002</v>
      </c>
      <c r="AF32" s="14">
        <f t="shared" si="69"/>
        <v>1044181.7252252001</v>
      </c>
      <c r="AG32" s="14">
        <v>92394.799331999995</v>
      </c>
      <c r="AH32" s="14">
        <v>85285.930525799995</v>
      </c>
      <c r="AI32" s="14">
        <v>88989.726874500004</v>
      </c>
      <c r="AJ32" s="14">
        <v>91705.848249000002</v>
      </c>
      <c r="AK32" s="14">
        <v>88134.962311859999</v>
      </c>
      <c r="AL32" s="14">
        <v>74903.193680399985</v>
      </c>
      <c r="AM32" s="14">
        <v>87459.035529600005</v>
      </c>
      <c r="AN32" s="14">
        <v>85757.018686700001</v>
      </c>
      <c r="AO32" s="14">
        <v>92250.941064519997</v>
      </c>
      <c r="AP32" s="14">
        <v>97279.783583159995</v>
      </c>
      <c r="AQ32" s="14">
        <v>95353.049665440005</v>
      </c>
      <c r="AR32" s="14">
        <v>96195.484224</v>
      </c>
      <c r="AS32" s="14">
        <f t="shared" si="70"/>
        <v>1075709.77372698</v>
      </c>
      <c r="AT32" s="14">
        <v>91980.4</v>
      </c>
      <c r="AU32" s="14">
        <v>90836.831773800004</v>
      </c>
      <c r="AV32" s="14">
        <v>96455.323840700003</v>
      </c>
      <c r="AW32" s="14">
        <v>106895.47722168</v>
      </c>
      <c r="AX32" s="14">
        <v>105384.0648985</v>
      </c>
      <c r="AY32" s="14">
        <v>93813.7635687</v>
      </c>
      <c r="AZ32" s="14">
        <v>97590.499045000004</v>
      </c>
      <c r="BA32" s="14">
        <v>96275.4</v>
      </c>
      <c r="BB32" s="14">
        <v>100752.72451001999</v>
      </c>
      <c r="BC32" s="14">
        <v>93263.110141239973</v>
      </c>
      <c r="BD32" s="14">
        <v>85482.67932204</v>
      </c>
      <c r="BE32" s="14">
        <v>92849.605876500005</v>
      </c>
      <c r="BF32" s="14">
        <f t="shared" si="71"/>
        <v>1151579.88019818</v>
      </c>
      <c r="BG32" s="14">
        <v>98144.41</v>
      </c>
      <c r="BH32" s="14">
        <v>83703.216220000002</v>
      </c>
      <c r="BI32" s="14">
        <v>94867.009968800005</v>
      </c>
      <c r="BJ32" s="14">
        <v>95440.408862679993</v>
      </c>
      <c r="BK32" s="14">
        <v>101963.8</v>
      </c>
      <c r="BL32" s="14">
        <v>100022.75</v>
      </c>
      <c r="BM32" s="14">
        <v>92510.26</v>
      </c>
      <c r="BN32" s="14">
        <v>100642.36361879999</v>
      </c>
      <c r="BO32" s="14">
        <v>98265.8</v>
      </c>
      <c r="BP32" s="14">
        <v>101307.87</v>
      </c>
      <c r="BQ32" s="14">
        <v>89016.57</v>
      </c>
      <c r="BR32" s="14">
        <v>99181.86</v>
      </c>
      <c r="BS32" s="14">
        <f t="shared" si="72"/>
        <v>1155066.31867028</v>
      </c>
      <c r="BT32" s="14">
        <v>89362.547372999994</v>
      </c>
      <c r="BU32" s="14">
        <v>87507.51</v>
      </c>
      <c r="BV32" s="14">
        <v>92766.500524980002</v>
      </c>
      <c r="BW32" s="14">
        <v>97454.080000000002</v>
      </c>
      <c r="BX32" s="14">
        <v>96085.79</v>
      </c>
      <c r="BY32" s="14">
        <v>79769.070000000007</v>
      </c>
      <c r="BZ32" s="14">
        <v>52413.313986000001</v>
      </c>
      <c r="CA32" s="14">
        <v>75311.624373479994</v>
      </c>
      <c r="CB32" s="14">
        <v>95300.58</v>
      </c>
      <c r="CC32" s="14">
        <v>93764.9</v>
      </c>
      <c r="CD32" s="14">
        <v>86594.097130859998</v>
      </c>
      <c r="CE32" s="14">
        <v>84715.035335859997</v>
      </c>
      <c r="CF32" s="14">
        <f t="shared" si="73"/>
        <v>1031045.04872418</v>
      </c>
      <c r="CG32" s="14">
        <v>88856.61</v>
      </c>
      <c r="CH32" s="14">
        <v>76655.320000000007</v>
      </c>
      <c r="CI32" s="14">
        <v>58753.32</v>
      </c>
      <c r="CJ32" s="14">
        <v>44644.271166260005</v>
      </c>
      <c r="CK32" s="14">
        <v>53142.569134839992</v>
      </c>
      <c r="CL32" s="14">
        <v>54969.341058839993</v>
      </c>
      <c r="CM32" s="14">
        <v>55078.074721800003</v>
      </c>
      <c r="CN32" s="14">
        <v>61840.26715080002</v>
      </c>
      <c r="CO32" s="14">
        <v>56843.51</v>
      </c>
      <c r="CP32" s="14">
        <v>63471.73</v>
      </c>
      <c r="CQ32" s="14">
        <v>77033.427662880014</v>
      </c>
      <c r="CR32" s="14">
        <v>79732.228281119998</v>
      </c>
      <c r="CS32" s="14">
        <f t="shared" si="64"/>
        <v>771020.66917653999</v>
      </c>
      <c r="CT32" s="14">
        <v>72201.543560399994</v>
      </c>
      <c r="CU32" s="14">
        <v>76809.960000000006</v>
      </c>
      <c r="CV32" s="14">
        <v>87693.06504051997</v>
      </c>
      <c r="CW32" s="14">
        <v>78003.821558319964</v>
      </c>
      <c r="CX32" s="14">
        <v>159752.77018427997</v>
      </c>
      <c r="CY32" s="14">
        <v>177439.46817408002</v>
      </c>
      <c r="CZ32" s="14">
        <v>119904.48240048</v>
      </c>
      <c r="DA32" s="14">
        <v>191380.04705135996</v>
      </c>
      <c r="DB32" s="14">
        <v>203264.75715095998</v>
      </c>
      <c r="DC32" s="14">
        <v>180499.41708127997</v>
      </c>
      <c r="DD32" s="14">
        <v>199805.35891536003</v>
      </c>
      <c r="DE32" s="14">
        <v>185944.21804400001</v>
      </c>
      <c r="DF32" s="14">
        <f t="shared" si="65"/>
        <v>1732698.9091610396</v>
      </c>
      <c r="DG32" s="14">
        <v>181365.24611687995</v>
      </c>
      <c r="DH32" s="14">
        <v>137093.58799999999</v>
      </c>
      <c r="DI32" s="14">
        <v>201304.54</v>
      </c>
      <c r="DJ32" s="14">
        <v>161442.29</v>
      </c>
      <c r="DK32" s="14">
        <v>124772.13</v>
      </c>
      <c r="DL32" s="14">
        <v>159962.62</v>
      </c>
      <c r="DM32" s="14"/>
      <c r="DN32" s="14"/>
      <c r="DO32" s="14"/>
      <c r="DP32" s="14"/>
      <c r="DQ32" s="14"/>
      <c r="DR32" s="14"/>
      <c r="DS32" s="14">
        <f t="shared" si="67"/>
        <v>965940.41411688004</v>
      </c>
    </row>
    <row r="33" spans="2:123" s="27" customFormat="1" ht="14.25" x14ac:dyDescent="0.2">
      <c r="B33" s="32" t="s">
        <v>24</v>
      </c>
      <c r="C33" s="14">
        <v>65507.483705999999</v>
      </c>
      <c r="D33" s="14">
        <v>60483.408797999997</v>
      </c>
      <c r="E33" s="14">
        <v>59948.039673359999</v>
      </c>
      <c r="F33" s="14">
        <f t="shared" si="74"/>
        <v>185938.93217735999</v>
      </c>
      <c r="G33" s="14">
        <v>53340.175890199993</v>
      </c>
      <c r="H33" s="14">
        <v>42131.850817600003</v>
      </c>
      <c r="I33" s="14">
        <v>48330.123429599997</v>
      </c>
      <c r="J33" s="14">
        <v>49487.916254399999</v>
      </c>
      <c r="K33" s="14">
        <v>63742.068548800002</v>
      </c>
      <c r="L33" s="14">
        <v>60173.644354800002</v>
      </c>
      <c r="M33" s="14">
        <v>63930.441672000001</v>
      </c>
      <c r="N33" s="14">
        <v>69514.361856999996</v>
      </c>
      <c r="O33" s="14">
        <v>70642.693373999995</v>
      </c>
      <c r="P33" s="14">
        <v>71348.512309199999</v>
      </c>
      <c r="Q33" s="14">
        <v>68877.854103999998</v>
      </c>
      <c r="R33" s="14">
        <v>66209.777816000002</v>
      </c>
      <c r="S33" s="14">
        <f t="shared" si="68"/>
        <v>727729.42042760004</v>
      </c>
      <c r="T33" s="14">
        <v>59198.911939199999</v>
      </c>
      <c r="U33" s="14">
        <v>54291.059491</v>
      </c>
      <c r="V33" s="14">
        <v>67055.771735999995</v>
      </c>
      <c r="W33" s="14">
        <v>66340.162246399996</v>
      </c>
      <c r="X33" s="14">
        <v>77438.1435012</v>
      </c>
      <c r="Y33" s="14">
        <v>78299.514957000007</v>
      </c>
      <c r="Z33" s="14">
        <v>84925.726180199999</v>
      </c>
      <c r="AA33" s="14">
        <v>89326.121304</v>
      </c>
      <c r="AB33" s="14">
        <v>84234.389101799999</v>
      </c>
      <c r="AC33" s="14">
        <v>88274.267793599996</v>
      </c>
      <c r="AD33" s="14">
        <v>84167.705944800007</v>
      </c>
      <c r="AE33" s="14">
        <v>80358.665991999995</v>
      </c>
      <c r="AF33" s="14">
        <f t="shared" si="69"/>
        <v>913910.44018720009</v>
      </c>
      <c r="AG33" s="14">
        <v>67086.750276000006</v>
      </c>
      <c r="AH33" s="14">
        <v>60473.893454999998</v>
      </c>
      <c r="AI33" s="14">
        <v>66019.566193799998</v>
      </c>
      <c r="AJ33" s="14">
        <v>62153.501671919999</v>
      </c>
      <c r="AK33" s="14">
        <v>87167.33022294</v>
      </c>
      <c r="AL33" s="14">
        <v>81606.021534240004</v>
      </c>
      <c r="AM33" s="14">
        <v>92031.912940800001</v>
      </c>
      <c r="AN33" s="14">
        <v>90819.284714780006</v>
      </c>
      <c r="AO33" s="14">
        <v>78692.747214679999</v>
      </c>
      <c r="AP33" s="14">
        <v>86097.430043879998</v>
      </c>
      <c r="AQ33" s="14">
        <v>77742.779272639993</v>
      </c>
      <c r="AR33" s="14">
        <v>77995.101542400007</v>
      </c>
      <c r="AS33" s="14">
        <f t="shared" si="70"/>
        <v>927886.31908307993</v>
      </c>
      <c r="AT33" s="14">
        <v>60313.760000000002</v>
      </c>
      <c r="AU33" s="14">
        <v>51512.541462900001</v>
      </c>
      <c r="AV33" s="14">
        <v>61008.165777900002</v>
      </c>
      <c r="AW33" s="14">
        <v>64119.480893400003</v>
      </c>
      <c r="AX33" s="14">
        <v>80702.475737379995</v>
      </c>
      <c r="AY33" s="14">
        <v>79439.890521599998</v>
      </c>
      <c r="AZ33" s="14">
        <v>74524.799505000003</v>
      </c>
      <c r="BA33" s="14">
        <v>84861</v>
      </c>
      <c r="BB33" s="14">
        <v>69579.3748892</v>
      </c>
      <c r="BC33" s="14">
        <v>72949.268570739994</v>
      </c>
      <c r="BD33" s="14">
        <v>68621.435494920006</v>
      </c>
      <c r="BE33" s="14">
        <v>65730.288479900002</v>
      </c>
      <c r="BF33" s="14">
        <f t="shared" si="71"/>
        <v>833362.48133293993</v>
      </c>
      <c r="BG33" s="14">
        <v>60077.93</v>
      </c>
      <c r="BH33" s="14">
        <v>51451.95536</v>
      </c>
      <c r="BI33" s="14">
        <v>64907.794970260002</v>
      </c>
      <c r="BJ33" s="14">
        <v>71515.722429760004</v>
      </c>
      <c r="BK33" s="14">
        <v>82764.36</v>
      </c>
      <c r="BL33" s="14">
        <v>72538.179999999993</v>
      </c>
      <c r="BM33" s="14">
        <v>76913.45</v>
      </c>
      <c r="BN33" s="14">
        <v>72440.574749120002</v>
      </c>
      <c r="BO33" s="14">
        <v>74034.38</v>
      </c>
      <c r="BP33" s="14">
        <v>80371.399999999994</v>
      </c>
      <c r="BQ33" s="14">
        <v>73102.399999999994</v>
      </c>
      <c r="BR33" s="14">
        <v>65196.36</v>
      </c>
      <c r="BS33" s="14">
        <f t="shared" si="72"/>
        <v>845314.50750914006</v>
      </c>
      <c r="BT33" s="14">
        <v>59757.053886200003</v>
      </c>
      <c r="BU33" s="14">
        <v>48456.38</v>
      </c>
      <c r="BV33" s="14">
        <v>64085.028080579999</v>
      </c>
      <c r="BW33" s="14">
        <v>64062.95</v>
      </c>
      <c r="BX33" s="14">
        <v>72576.25</v>
      </c>
      <c r="BY33" s="14">
        <v>69319.11</v>
      </c>
      <c r="BZ33" s="14">
        <v>81725.955828000006</v>
      </c>
      <c r="CA33" s="14">
        <v>79882.964490119994</v>
      </c>
      <c r="CB33" s="14">
        <v>70614</v>
      </c>
      <c r="CC33" s="14">
        <v>74749.899999999994</v>
      </c>
      <c r="CD33" s="14">
        <v>73492.220161799996</v>
      </c>
      <c r="CE33" s="14">
        <v>69134.059667619993</v>
      </c>
      <c r="CF33" s="14">
        <f t="shared" si="73"/>
        <v>827855.87211432005</v>
      </c>
      <c r="CG33" s="14">
        <v>63978.69</v>
      </c>
      <c r="CH33" s="14">
        <v>61196.3</v>
      </c>
      <c r="CI33" s="14">
        <v>33379.15</v>
      </c>
      <c r="CJ33" s="14">
        <v>735.05623534000017</v>
      </c>
      <c r="CK33" s="14">
        <v>265.35307819999991</v>
      </c>
      <c r="CL33" s="14">
        <v>501.77398655999991</v>
      </c>
      <c r="CM33" s="14">
        <v>2012.0077457999994</v>
      </c>
      <c r="CN33" s="14">
        <v>7129.7828075999987</v>
      </c>
      <c r="CO33" s="14">
        <v>4307.5</v>
      </c>
      <c r="CP33" s="14">
        <v>5462.69</v>
      </c>
      <c r="CQ33" s="14">
        <v>20640.513329820005</v>
      </c>
      <c r="CR33" s="14">
        <v>19853.997821940004</v>
      </c>
      <c r="CS33" s="14">
        <f t="shared" si="64"/>
        <v>219462.81500525997</v>
      </c>
      <c r="CT33" s="14">
        <v>19223.660596919995</v>
      </c>
      <c r="CU33" s="14">
        <v>9557.5508518799998</v>
      </c>
      <c r="CV33" s="14">
        <v>15516.856936799997</v>
      </c>
      <c r="CW33" s="14">
        <v>17513.894593719997</v>
      </c>
      <c r="CX33" s="14">
        <v>48796.359241700004</v>
      </c>
      <c r="CY33" s="14">
        <v>50651.259789759992</v>
      </c>
      <c r="CZ33" s="14">
        <v>66805.963791359987</v>
      </c>
      <c r="DA33" s="14">
        <v>93660.632272399962</v>
      </c>
      <c r="DB33" s="14">
        <v>93829.355610799961</v>
      </c>
      <c r="DC33" s="14">
        <v>93013.38938208</v>
      </c>
      <c r="DD33" s="14">
        <v>92160.776006640022</v>
      </c>
      <c r="DE33" s="14">
        <v>82207.897993520004</v>
      </c>
      <c r="DF33" s="14">
        <f t="shared" si="65"/>
        <v>682937.59706757998</v>
      </c>
      <c r="DG33" s="14">
        <v>58768.716384479994</v>
      </c>
      <c r="DH33" s="14">
        <v>45723.703999999998</v>
      </c>
      <c r="DI33" s="14">
        <v>49679.41</v>
      </c>
      <c r="DJ33" s="14">
        <v>64835.22</v>
      </c>
      <c r="DK33" s="14">
        <v>94322.92</v>
      </c>
      <c r="DL33" s="14">
        <v>95894.02</v>
      </c>
      <c r="DM33" s="14"/>
      <c r="DN33" s="14"/>
      <c r="DO33" s="14"/>
      <c r="DP33" s="14"/>
      <c r="DQ33" s="14"/>
      <c r="DR33" s="14"/>
      <c r="DS33" s="14">
        <f t="shared" si="67"/>
        <v>409223.99038448004</v>
      </c>
    </row>
    <row r="34" spans="2:123" s="29" customFormat="1" ht="15" x14ac:dyDescent="0.25">
      <c r="B34" s="30" t="s">
        <v>27</v>
      </c>
      <c r="C34" s="14">
        <f>SUM(C35:C36)</f>
        <v>0</v>
      </c>
      <c r="D34" s="14">
        <f>SUM(D35:D36)</f>
        <v>0</v>
      </c>
      <c r="E34" s="14">
        <f>SUM(E35:E36)</f>
        <v>644603.03993597196</v>
      </c>
      <c r="F34" s="14">
        <f t="shared" si="74"/>
        <v>644603.03993597196</v>
      </c>
      <c r="G34" s="14">
        <v>0</v>
      </c>
      <c r="H34" s="14">
        <v>0</v>
      </c>
      <c r="I34" s="14">
        <v>0</v>
      </c>
      <c r="J34" s="14">
        <v>0</v>
      </c>
      <c r="K34" s="14">
        <v>0</v>
      </c>
      <c r="L34" s="14">
        <v>0</v>
      </c>
      <c r="M34" s="14">
        <v>0</v>
      </c>
      <c r="N34" s="14">
        <v>0</v>
      </c>
      <c r="O34" s="14">
        <v>0</v>
      </c>
      <c r="P34" s="14">
        <v>0</v>
      </c>
      <c r="Q34" s="14">
        <v>0</v>
      </c>
      <c r="R34" s="14">
        <v>0</v>
      </c>
      <c r="S34" s="14">
        <f t="shared" si="68"/>
        <v>0</v>
      </c>
      <c r="T34" s="14">
        <f>SUM(T35:T36)</f>
        <v>0</v>
      </c>
      <c r="U34" s="14">
        <f t="shared" ref="U34:AE34" si="84">SUM(U35:U36)</f>
        <v>0</v>
      </c>
      <c r="V34" s="14">
        <f t="shared" si="84"/>
        <v>0</v>
      </c>
      <c r="W34" s="14">
        <f t="shared" si="84"/>
        <v>0</v>
      </c>
      <c r="X34" s="14">
        <f t="shared" si="84"/>
        <v>0</v>
      </c>
      <c r="Y34" s="14">
        <f t="shared" si="84"/>
        <v>0</v>
      </c>
      <c r="Z34" s="14">
        <f t="shared" si="84"/>
        <v>0</v>
      </c>
      <c r="AA34" s="14">
        <f t="shared" si="84"/>
        <v>0</v>
      </c>
      <c r="AB34" s="14">
        <f t="shared" si="84"/>
        <v>0</v>
      </c>
      <c r="AC34" s="14">
        <f t="shared" si="84"/>
        <v>0</v>
      </c>
      <c r="AD34" s="14">
        <f t="shared" si="84"/>
        <v>0</v>
      </c>
      <c r="AE34" s="14">
        <f t="shared" si="84"/>
        <v>926033.52450457995</v>
      </c>
      <c r="AF34" s="14">
        <f t="shared" si="69"/>
        <v>926033.52450457995</v>
      </c>
      <c r="AG34" s="14">
        <f>SUM(AG35:AG36)</f>
        <v>0</v>
      </c>
      <c r="AH34" s="14">
        <f t="shared" ref="AH34:AR34" si="85">SUM(AH35:AH36)</f>
        <v>0</v>
      </c>
      <c r="AI34" s="14">
        <f t="shared" si="85"/>
        <v>0</v>
      </c>
      <c r="AJ34" s="14">
        <f t="shared" si="85"/>
        <v>0</v>
      </c>
      <c r="AK34" s="14">
        <f t="shared" si="85"/>
        <v>0</v>
      </c>
      <c r="AL34" s="14">
        <f t="shared" si="85"/>
        <v>0</v>
      </c>
      <c r="AM34" s="14">
        <f t="shared" si="85"/>
        <v>0</v>
      </c>
      <c r="AN34" s="14">
        <f t="shared" si="85"/>
        <v>0</v>
      </c>
      <c r="AO34" s="14">
        <f t="shared" si="85"/>
        <v>0</v>
      </c>
      <c r="AP34" s="14">
        <f t="shared" si="85"/>
        <v>0</v>
      </c>
      <c r="AQ34" s="14">
        <f t="shared" si="85"/>
        <v>0</v>
      </c>
      <c r="AR34" s="14">
        <f t="shared" si="85"/>
        <v>1391804.437970533</v>
      </c>
      <c r="AS34" s="14">
        <f t="shared" si="70"/>
        <v>1391804.437970533</v>
      </c>
      <c r="AT34" s="14">
        <f t="shared" ref="AT34:AY34" si="86">SUM(AS35:AS36)</f>
        <v>1391804.437970533</v>
      </c>
      <c r="AU34" s="14">
        <f t="shared" si="86"/>
        <v>0</v>
      </c>
      <c r="AV34" s="14">
        <f t="shared" si="86"/>
        <v>0</v>
      </c>
      <c r="AW34" s="14">
        <f t="shared" si="86"/>
        <v>0</v>
      </c>
      <c r="AX34" s="14">
        <f t="shared" si="86"/>
        <v>0</v>
      </c>
      <c r="AY34" s="14">
        <f t="shared" si="86"/>
        <v>0</v>
      </c>
      <c r="AZ34" s="14">
        <v>0</v>
      </c>
      <c r="BA34" s="14">
        <v>0</v>
      </c>
      <c r="BB34" s="14">
        <v>0</v>
      </c>
      <c r="BC34" s="14">
        <v>0</v>
      </c>
      <c r="BD34" s="14">
        <f>SUM(BD35:BD36)</f>
        <v>0</v>
      </c>
      <c r="BE34" s="14">
        <f>SUM(BE35:BE36)</f>
        <v>1348406.116769145</v>
      </c>
      <c r="BF34" s="14">
        <f t="shared" si="71"/>
        <v>2740210.5547396783</v>
      </c>
      <c r="BG34" s="14">
        <f>SUM(BG35:BG36)</f>
        <v>0</v>
      </c>
      <c r="BH34" s="14">
        <f>SUM(BH35:BH36)</f>
        <v>0</v>
      </c>
      <c r="BI34" s="14">
        <f t="shared" ref="BI34:BQ34" si="87">SUM(BI35:BI36)</f>
        <v>0</v>
      </c>
      <c r="BJ34" s="14">
        <f t="shared" si="87"/>
        <v>0</v>
      </c>
      <c r="BK34" s="14">
        <f t="shared" si="87"/>
        <v>0</v>
      </c>
      <c r="BL34" s="14">
        <f t="shared" si="87"/>
        <v>0</v>
      </c>
      <c r="BM34" s="14">
        <f t="shared" si="87"/>
        <v>0</v>
      </c>
      <c r="BN34" s="14">
        <f t="shared" si="87"/>
        <v>0</v>
      </c>
      <c r="BO34" s="14">
        <f t="shared" si="87"/>
        <v>0</v>
      </c>
      <c r="BP34" s="14">
        <f t="shared" si="87"/>
        <v>0</v>
      </c>
      <c r="BQ34" s="14">
        <f t="shared" si="87"/>
        <v>0</v>
      </c>
      <c r="BR34" s="14">
        <f>SUM(BR35:BR36)</f>
        <v>1652180.591</v>
      </c>
      <c r="BS34" s="14">
        <f t="shared" si="72"/>
        <v>1652180.591</v>
      </c>
      <c r="BT34" s="14">
        <f t="shared" ref="BT34:CC34" si="88">SUM(BT35:BT36)</f>
        <v>0</v>
      </c>
      <c r="BU34" s="14">
        <f t="shared" si="88"/>
        <v>0</v>
      </c>
      <c r="BV34" s="14">
        <f t="shared" si="88"/>
        <v>0</v>
      </c>
      <c r="BW34" s="14">
        <f t="shared" si="88"/>
        <v>0</v>
      </c>
      <c r="BX34" s="14">
        <f t="shared" si="88"/>
        <v>0</v>
      </c>
      <c r="BY34" s="14">
        <f t="shared" si="88"/>
        <v>0</v>
      </c>
      <c r="BZ34" s="14">
        <f t="shared" si="88"/>
        <v>0</v>
      </c>
      <c r="CA34" s="14">
        <f t="shared" si="88"/>
        <v>0</v>
      </c>
      <c r="CB34" s="14">
        <f t="shared" si="88"/>
        <v>0</v>
      </c>
      <c r="CC34" s="14">
        <f t="shared" si="88"/>
        <v>0</v>
      </c>
      <c r="CD34" s="14">
        <f>SUM(CD35:CD36)</f>
        <v>0</v>
      </c>
      <c r="CE34" s="14">
        <f>SUM(CE35:CE36)</f>
        <v>1669839.3228436538</v>
      </c>
      <c r="CF34" s="14">
        <f t="shared" si="73"/>
        <v>1669839.3228436538</v>
      </c>
      <c r="CG34" s="14">
        <f>SUM(CG35:CG36)</f>
        <v>0</v>
      </c>
      <c r="CH34" s="14">
        <f>SUM(CH35:CH36)</f>
        <v>0</v>
      </c>
      <c r="CI34" s="14">
        <f>SUM(CI35:CI36)</f>
        <v>0</v>
      </c>
      <c r="CJ34" s="14">
        <f t="shared" ref="CJ34:CR34" si="89">SUM(CJ35:CJ36)</f>
        <v>0</v>
      </c>
      <c r="CK34" s="14">
        <f t="shared" si="89"/>
        <v>0</v>
      </c>
      <c r="CL34" s="14">
        <f t="shared" si="89"/>
        <v>0</v>
      </c>
      <c r="CM34" s="14">
        <f t="shared" si="89"/>
        <v>0</v>
      </c>
      <c r="CN34" s="14">
        <f t="shared" si="89"/>
        <v>0</v>
      </c>
      <c r="CO34" s="14">
        <f t="shared" si="89"/>
        <v>0</v>
      </c>
      <c r="CP34" s="14">
        <f t="shared" si="89"/>
        <v>0</v>
      </c>
      <c r="CQ34" s="14">
        <f t="shared" si="89"/>
        <v>0</v>
      </c>
      <c r="CR34" s="14">
        <f t="shared" si="89"/>
        <v>2021152.3592320001</v>
      </c>
      <c r="CS34" s="14">
        <f t="shared" si="64"/>
        <v>2021152.3592320001</v>
      </c>
      <c r="CT34" s="14">
        <f>SUM(CT35:CT36)</f>
        <v>0</v>
      </c>
      <c r="CU34" s="14">
        <f>SUM(CU35:CU36)</f>
        <v>0</v>
      </c>
      <c r="CV34" s="14"/>
      <c r="CW34" s="14"/>
      <c r="CX34" s="14"/>
      <c r="CY34" s="14"/>
      <c r="CZ34" s="14"/>
      <c r="DA34" s="14"/>
      <c r="DB34" s="14"/>
      <c r="DC34" s="14"/>
      <c r="DD34" s="14"/>
      <c r="DE34" s="31">
        <f>SUM(DE35:DE36)</f>
        <v>2240786.2199999997</v>
      </c>
      <c r="DF34" s="14">
        <f t="shared" si="65"/>
        <v>2240786.2199999997</v>
      </c>
      <c r="DG34" s="14">
        <f>SUM(DG35:DG36)</f>
        <v>0</v>
      </c>
      <c r="DH34" s="14">
        <f>SUM(DH35:DH36)</f>
        <v>0</v>
      </c>
      <c r="DI34" s="14"/>
      <c r="DJ34" s="14"/>
      <c r="DK34" s="14"/>
      <c r="DL34" s="14"/>
      <c r="DM34" s="14"/>
      <c r="DN34" s="14"/>
      <c r="DO34" s="14"/>
      <c r="DP34" s="14"/>
      <c r="DQ34" s="14"/>
      <c r="DR34" s="14"/>
      <c r="DS34" s="14">
        <f t="shared" si="67"/>
        <v>0</v>
      </c>
    </row>
    <row r="35" spans="2:123" s="37" customFormat="1" ht="28.5" x14ac:dyDescent="0.2">
      <c r="B35" s="34" t="s">
        <v>25</v>
      </c>
      <c r="C35" s="35" t="s">
        <v>28</v>
      </c>
      <c r="D35" s="35" t="s">
        <v>28</v>
      </c>
      <c r="E35" s="36">
        <v>442093.90151485399</v>
      </c>
      <c r="F35" s="36">
        <f t="shared" si="74"/>
        <v>442093.90151485399</v>
      </c>
      <c r="G35" s="35" t="s">
        <v>29</v>
      </c>
      <c r="H35" s="35" t="s">
        <v>29</v>
      </c>
      <c r="I35" s="35" t="s">
        <v>29</v>
      </c>
      <c r="J35" s="35" t="s">
        <v>29</v>
      </c>
      <c r="K35" s="35" t="s">
        <v>29</v>
      </c>
      <c r="L35" s="35" t="s">
        <v>29</v>
      </c>
      <c r="M35" s="35" t="s">
        <v>29</v>
      </c>
      <c r="N35" s="35" t="s">
        <v>29</v>
      </c>
      <c r="O35" s="35" t="s">
        <v>29</v>
      </c>
      <c r="P35" s="35" t="s">
        <v>29</v>
      </c>
      <c r="Q35" s="35" t="s">
        <v>29</v>
      </c>
      <c r="R35" s="36">
        <v>750880.47666752199</v>
      </c>
      <c r="S35" s="36">
        <f t="shared" si="68"/>
        <v>750880.47666752199</v>
      </c>
      <c r="T35" s="35" t="s">
        <v>29</v>
      </c>
      <c r="U35" s="35" t="s">
        <v>29</v>
      </c>
      <c r="V35" s="35" t="s">
        <v>29</v>
      </c>
      <c r="W35" s="35" t="s">
        <v>29</v>
      </c>
      <c r="X35" s="35" t="s">
        <v>29</v>
      </c>
      <c r="Y35" s="35" t="s">
        <v>29</v>
      </c>
      <c r="Z35" s="35" t="s">
        <v>29</v>
      </c>
      <c r="AA35" s="35" t="s">
        <v>29</v>
      </c>
      <c r="AB35" s="35" t="s">
        <v>29</v>
      </c>
      <c r="AC35" s="35" t="s">
        <v>29</v>
      </c>
      <c r="AD35" s="35" t="s">
        <v>29</v>
      </c>
      <c r="AE35" s="36">
        <v>750880.47666752199</v>
      </c>
      <c r="AF35" s="36">
        <f t="shared" si="69"/>
        <v>750880.47666752199</v>
      </c>
      <c r="AG35" s="35" t="s">
        <v>29</v>
      </c>
      <c r="AH35" s="35" t="s">
        <v>29</v>
      </c>
      <c r="AI35" s="35" t="s">
        <v>29</v>
      </c>
      <c r="AJ35" s="35" t="s">
        <v>29</v>
      </c>
      <c r="AK35" s="35" t="s">
        <v>29</v>
      </c>
      <c r="AL35" s="35" t="s">
        <v>29</v>
      </c>
      <c r="AM35" s="35" t="s">
        <v>29</v>
      </c>
      <c r="AN35" s="35" t="s">
        <v>29</v>
      </c>
      <c r="AO35" s="35" t="s">
        <v>29</v>
      </c>
      <c r="AP35" s="35" t="s">
        <v>29</v>
      </c>
      <c r="AQ35" s="35" t="s">
        <v>29</v>
      </c>
      <c r="AR35" s="36">
        <v>997016.36159999995</v>
      </c>
      <c r="AS35" s="36">
        <f t="shared" si="70"/>
        <v>997016.36159999995</v>
      </c>
      <c r="AT35" s="35" t="s">
        <v>29</v>
      </c>
      <c r="AU35" s="35" t="s">
        <v>29</v>
      </c>
      <c r="AV35" s="35" t="s">
        <v>29</v>
      </c>
      <c r="AW35" s="35" t="s">
        <v>29</v>
      </c>
      <c r="AX35" s="35" t="s">
        <v>29</v>
      </c>
      <c r="AY35" s="35" t="s">
        <v>29</v>
      </c>
      <c r="AZ35" s="35" t="s">
        <v>29</v>
      </c>
      <c r="BA35" s="35" t="s">
        <v>29</v>
      </c>
      <c r="BB35" s="35" t="s">
        <v>29</v>
      </c>
      <c r="BC35" s="35" t="s">
        <v>29</v>
      </c>
      <c r="BD35" s="35" t="s">
        <v>29</v>
      </c>
      <c r="BE35" s="36">
        <v>962298.82758000004</v>
      </c>
      <c r="BF35" s="36">
        <f t="shared" si="71"/>
        <v>962298.82758000004</v>
      </c>
      <c r="BG35" s="35" t="s">
        <v>29</v>
      </c>
      <c r="BH35" s="35" t="s">
        <v>29</v>
      </c>
      <c r="BI35" s="35" t="s">
        <v>29</v>
      </c>
      <c r="BJ35" s="35" t="s">
        <v>29</v>
      </c>
      <c r="BK35" s="35" t="s">
        <v>29</v>
      </c>
      <c r="BL35" s="35" t="s">
        <v>29</v>
      </c>
      <c r="BM35" s="35" t="s">
        <v>29</v>
      </c>
      <c r="BN35" s="35" t="s">
        <v>29</v>
      </c>
      <c r="BO35" s="35" t="s">
        <v>29</v>
      </c>
      <c r="BP35" s="35" t="s">
        <v>29</v>
      </c>
      <c r="BQ35" s="35" t="s">
        <v>29</v>
      </c>
      <c r="BR35" s="14">
        <v>1106654.2609999999</v>
      </c>
      <c r="BS35" s="14">
        <f t="shared" si="72"/>
        <v>1106654.2609999999</v>
      </c>
      <c r="BT35" s="87" t="s">
        <v>29</v>
      </c>
      <c r="BU35" s="87" t="s">
        <v>29</v>
      </c>
      <c r="BV35" s="87" t="s">
        <v>29</v>
      </c>
      <c r="BW35" s="87" t="s">
        <v>29</v>
      </c>
      <c r="BX35" s="87" t="s">
        <v>29</v>
      </c>
      <c r="BY35" s="87" t="s">
        <v>29</v>
      </c>
      <c r="BZ35" s="87" t="s">
        <v>29</v>
      </c>
      <c r="CA35" s="87" t="s">
        <v>29</v>
      </c>
      <c r="CB35" s="87" t="s">
        <v>29</v>
      </c>
      <c r="CC35" s="87" t="s">
        <v>29</v>
      </c>
      <c r="CD35" s="87" t="s">
        <v>29</v>
      </c>
      <c r="CE35" s="14">
        <v>1113845.4412135384</v>
      </c>
      <c r="CF35" s="14">
        <f t="shared" si="73"/>
        <v>1113845.4412135384</v>
      </c>
      <c r="CG35" s="87" t="s">
        <v>29</v>
      </c>
      <c r="CH35" s="87" t="s">
        <v>29</v>
      </c>
      <c r="CI35" s="87" t="s">
        <v>29</v>
      </c>
      <c r="CJ35" s="87" t="s">
        <v>29</v>
      </c>
      <c r="CK35" s="87" t="s">
        <v>29</v>
      </c>
      <c r="CL35" s="87" t="s">
        <v>29</v>
      </c>
      <c r="CM35" s="87" t="s">
        <v>29</v>
      </c>
      <c r="CN35" s="87" t="s">
        <v>29</v>
      </c>
      <c r="CO35" s="87" t="s">
        <v>29</v>
      </c>
      <c r="CP35" s="87" t="s">
        <v>29</v>
      </c>
      <c r="CQ35" s="87" t="s">
        <v>29</v>
      </c>
      <c r="CR35" s="14">
        <v>1382700.6409088001</v>
      </c>
      <c r="CS35" s="14">
        <f t="shared" si="64"/>
        <v>1382700.6409088001</v>
      </c>
      <c r="CT35" s="87" t="s">
        <v>29</v>
      </c>
      <c r="CU35" s="87" t="s">
        <v>29</v>
      </c>
      <c r="CV35" s="87" t="s">
        <v>29</v>
      </c>
      <c r="CW35" s="87" t="s">
        <v>29</v>
      </c>
      <c r="CX35" s="87" t="s">
        <v>29</v>
      </c>
      <c r="CY35" s="87" t="s">
        <v>29</v>
      </c>
      <c r="CZ35" s="87" t="s">
        <v>29</v>
      </c>
      <c r="DA35" s="87" t="s">
        <v>29</v>
      </c>
      <c r="DB35" s="87" t="s">
        <v>29</v>
      </c>
      <c r="DC35" s="87" t="s">
        <v>29</v>
      </c>
      <c r="DD35" s="87" t="s">
        <v>29</v>
      </c>
      <c r="DE35" s="14">
        <v>1506080.47</v>
      </c>
      <c r="DF35" s="14">
        <f t="shared" si="65"/>
        <v>1506080.47</v>
      </c>
      <c r="DG35" s="87" t="s">
        <v>29</v>
      </c>
      <c r="DH35" s="87" t="s">
        <v>29</v>
      </c>
      <c r="DI35" s="87" t="s">
        <v>29</v>
      </c>
      <c r="DJ35" s="87" t="s">
        <v>29</v>
      </c>
      <c r="DK35" s="87" t="s">
        <v>29</v>
      </c>
      <c r="DL35" s="87" t="s">
        <v>29</v>
      </c>
      <c r="DM35" s="87" t="s">
        <v>29</v>
      </c>
      <c r="DN35" s="87" t="s">
        <v>29</v>
      </c>
      <c r="DO35" s="87" t="s">
        <v>29</v>
      </c>
      <c r="DP35" s="87" t="s">
        <v>29</v>
      </c>
      <c r="DQ35" s="87" t="s">
        <v>29</v>
      </c>
      <c r="DR35" s="14"/>
      <c r="DS35" s="14">
        <f t="shared" si="67"/>
        <v>0</v>
      </c>
    </row>
    <row r="36" spans="2:123" s="37" customFormat="1" ht="28.5" x14ac:dyDescent="0.2">
      <c r="B36" s="34" t="s">
        <v>24</v>
      </c>
      <c r="C36" s="35" t="s">
        <v>28</v>
      </c>
      <c r="D36" s="35" t="s">
        <v>28</v>
      </c>
      <c r="E36" s="36">
        <v>202509.138421118</v>
      </c>
      <c r="F36" s="36">
        <f t="shared" si="74"/>
        <v>202509.138421118</v>
      </c>
      <c r="G36" s="35" t="s">
        <v>29</v>
      </c>
      <c r="H36" s="35" t="s">
        <v>29</v>
      </c>
      <c r="I36" s="35" t="s">
        <v>29</v>
      </c>
      <c r="J36" s="35" t="s">
        <v>29</v>
      </c>
      <c r="K36" s="35" t="s">
        <v>29</v>
      </c>
      <c r="L36" s="35" t="s">
        <v>29</v>
      </c>
      <c r="M36" s="35" t="s">
        <v>29</v>
      </c>
      <c r="N36" s="35" t="s">
        <v>29</v>
      </c>
      <c r="O36" s="35" t="s">
        <v>29</v>
      </c>
      <c r="P36" s="35" t="s">
        <v>29</v>
      </c>
      <c r="Q36" s="35" t="s">
        <v>29</v>
      </c>
      <c r="R36" s="36">
        <v>219379.02211509499</v>
      </c>
      <c r="S36" s="36">
        <f t="shared" si="68"/>
        <v>219379.02211509499</v>
      </c>
      <c r="T36" s="35" t="s">
        <v>29</v>
      </c>
      <c r="U36" s="35" t="s">
        <v>29</v>
      </c>
      <c r="V36" s="35" t="s">
        <v>29</v>
      </c>
      <c r="W36" s="35" t="s">
        <v>29</v>
      </c>
      <c r="X36" s="35" t="s">
        <v>29</v>
      </c>
      <c r="Y36" s="35" t="s">
        <v>29</v>
      </c>
      <c r="Z36" s="35" t="s">
        <v>29</v>
      </c>
      <c r="AA36" s="35" t="s">
        <v>29</v>
      </c>
      <c r="AB36" s="35" t="s">
        <v>29</v>
      </c>
      <c r="AC36" s="35" t="s">
        <v>29</v>
      </c>
      <c r="AD36" s="35" t="s">
        <v>29</v>
      </c>
      <c r="AE36" s="36">
        <v>175153.04783705799</v>
      </c>
      <c r="AF36" s="36">
        <f t="shared" si="69"/>
        <v>175153.04783705799</v>
      </c>
      <c r="AG36" s="35" t="s">
        <v>29</v>
      </c>
      <c r="AH36" s="35" t="s">
        <v>29</v>
      </c>
      <c r="AI36" s="35" t="s">
        <v>29</v>
      </c>
      <c r="AJ36" s="35" t="s">
        <v>29</v>
      </c>
      <c r="AK36" s="35" t="s">
        <v>29</v>
      </c>
      <c r="AL36" s="35" t="s">
        <v>29</v>
      </c>
      <c r="AM36" s="35" t="s">
        <v>29</v>
      </c>
      <c r="AN36" s="35" t="s">
        <v>29</v>
      </c>
      <c r="AO36" s="35" t="s">
        <v>29</v>
      </c>
      <c r="AP36" s="35" t="s">
        <v>29</v>
      </c>
      <c r="AQ36" s="35" t="s">
        <v>29</v>
      </c>
      <c r="AR36" s="36">
        <v>394788.07637053297</v>
      </c>
      <c r="AS36" s="36">
        <f t="shared" si="70"/>
        <v>394788.07637053297</v>
      </c>
      <c r="AT36" s="35" t="s">
        <v>29</v>
      </c>
      <c r="AU36" s="35" t="s">
        <v>29</v>
      </c>
      <c r="AV36" s="35" t="s">
        <v>29</v>
      </c>
      <c r="AW36" s="35" t="s">
        <v>29</v>
      </c>
      <c r="AX36" s="35" t="s">
        <v>29</v>
      </c>
      <c r="AY36" s="35" t="s">
        <v>29</v>
      </c>
      <c r="AZ36" s="35" t="s">
        <v>29</v>
      </c>
      <c r="BA36" s="35" t="s">
        <v>29</v>
      </c>
      <c r="BB36" s="35" t="s">
        <v>29</v>
      </c>
      <c r="BC36" s="35" t="s">
        <v>29</v>
      </c>
      <c r="BD36" s="35" t="s">
        <v>29</v>
      </c>
      <c r="BE36" s="36">
        <v>386107.28918914503</v>
      </c>
      <c r="BF36" s="36">
        <f t="shared" si="71"/>
        <v>386107.28918914503</v>
      </c>
      <c r="BG36" s="35" t="s">
        <v>29</v>
      </c>
      <c r="BH36" s="35" t="s">
        <v>29</v>
      </c>
      <c r="BI36" s="35" t="s">
        <v>29</v>
      </c>
      <c r="BJ36" s="35" t="s">
        <v>29</v>
      </c>
      <c r="BK36" s="35" t="s">
        <v>29</v>
      </c>
      <c r="BL36" s="35" t="s">
        <v>29</v>
      </c>
      <c r="BM36" s="35" t="s">
        <v>29</v>
      </c>
      <c r="BN36" s="35" t="s">
        <v>29</v>
      </c>
      <c r="BO36" s="35" t="s">
        <v>29</v>
      </c>
      <c r="BP36" s="35" t="s">
        <v>29</v>
      </c>
      <c r="BQ36" s="35" t="s">
        <v>29</v>
      </c>
      <c r="BR36" s="14">
        <v>545526.32999999996</v>
      </c>
      <c r="BS36" s="14">
        <f t="shared" si="72"/>
        <v>545526.32999999996</v>
      </c>
      <c r="BT36" s="87" t="s">
        <v>29</v>
      </c>
      <c r="BU36" s="87" t="s">
        <v>29</v>
      </c>
      <c r="BV36" s="87" t="s">
        <v>29</v>
      </c>
      <c r="BW36" s="87" t="s">
        <v>29</v>
      </c>
      <c r="BX36" s="87" t="s">
        <v>29</v>
      </c>
      <c r="BY36" s="87" t="s">
        <v>29</v>
      </c>
      <c r="BZ36" s="87" t="s">
        <v>29</v>
      </c>
      <c r="CA36" s="87" t="s">
        <v>29</v>
      </c>
      <c r="CB36" s="87" t="s">
        <v>29</v>
      </c>
      <c r="CC36" s="87" t="s">
        <v>29</v>
      </c>
      <c r="CD36" s="87" t="s">
        <v>29</v>
      </c>
      <c r="CE36" s="14">
        <v>555993.88163011544</v>
      </c>
      <c r="CF36" s="14">
        <f t="shared" si="73"/>
        <v>555993.88163011544</v>
      </c>
      <c r="CG36" s="87" t="s">
        <v>29</v>
      </c>
      <c r="CH36" s="87" t="s">
        <v>29</v>
      </c>
      <c r="CI36" s="87" t="s">
        <v>29</v>
      </c>
      <c r="CJ36" s="87" t="s">
        <v>29</v>
      </c>
      <c r="CK36" s="87" t="s">
        <v>29</v>
      </c>
      <c r="CL36" s="87" t="s">
        <v>29</v>
      </c>
      <c r="CM36" s="87" t="s">
        <v>29</v>
      </c>
      <c r="CN36" s="87" t="s">
        <v>29</v>
      </c>
      <c r="CO36" s="87" t="s">
        <v>29</v>
      </c>
      <c r="CP36" s="87" t="s">
        <v>29</v>
      </c>
      <c r="CQ36" s="87" t="s">
        <v>29</v>
      </c>
      <c r="CR36" s="14">
        <v>638451.71832320001</v>
      </c>
      <c r="CS36" s="14">
        <f t="shared" si="64"/>
        <v>638451.71832320001</v>
      </c>
      <c r="CT36" s="87" t="s">
        <v>29</v>
      </c>
      <c r="CU36" s="87" t="s">
        <v>29</v>
      </c>
      <c r="CV36" s="87" t="s">
        <v>29</v>
      </c>
      <c r="CW36" s="87" t="s">
        <v>29</v>
      </c>
      <c r="CX36" s="87" t="s">
        <v>29</v>
      </c>
      <c r="CY36" s="87" t="s">
        <v>29</v>
      </c>
      <c r="CZ36" s="87" t="s">
        <v>29</v>
      </c>
      <c r="DA36" s="87" t="s">
        <v>29</v>
      </c>
      <c r="DB36" s="87" t="s">
        <v>29</v>
      </c>
      <c r="DC36" s="87" t="s">
        <v>29</v>
      </c>
      <c r="DD36" s="87" t="s">
        <v>29</v>
      </c>
      <c r="DE36" s="14">
        <v>734705.75</v>
      </c>
      <c r="DF36" s="14">
        <f t="shared" si="65"/>
        <v>734705.75</v>
      </c>
      <c r="DG36" s="87" t="s">
        <v>29</v>
      </c>
      <c r="DH36" s="87" t="s">
        <v>29</v>
      </c>
      <c r="DI36" s="87" t="s">
        <v>29</v>
      </c>
      <c r="DJ36" s="87" t="s">
        <v>29</v>
      </c>
      <c r="DK36" s="87" t="s">
        <v>29</v>
      </c>
      <c r="DL36" s="87" t="s">
        <v>29</v>
      </c>
      <c r="DM36" s="87" t="s">
        <v>29</v>
      </c>
      <c r="DN36" s="87" t="s">
        <v>29</v>
      </c>
      <c r="DO36" s="87" t="s">
        <v>29</v>
      </c>
      <c r="DP36" s="87" t="s">
        <v>29</v>
      </c>
      <c r="DQ36" s="87" t="s">
        <v>29</v>
      </c>
      <c r="DR36" s="14"/>
      <c r="DS36" s="14">
        <f t="shared" si="67"/>
        <v>0</v>
      </c>
    </row>
    <row r="37" spans="2:123" s="29" customFormat="1" ht="15" x14ac:dyDescent="0.25">
      <c r="B37" s="30" t="s">
        <v>20</v>
      </c>
      <c r="C37" s="31">
        <v>0</v>
      </c>
      <c r="D37" s="31">
        <v>0</v>
      </c>
      <c r="E37" s="31">
        <v>0</v>
      </c>
      <c r="F37" s="31">
        <f t="shared" si="74"/>
        <v>0</v>
      </c>
      <c r="G37" s="31">
        <v>0</v>
      </c>
      <c r="H37" s="31">
        <v>0</v>
      </c>
      <c r="I37" s="31">
        <v>0</v>
      </c>
      <c r="J37" s="31">
        <v>0</v>
      </c>
      <c r="K37" s="31">
        <v>0</v>
      </c>
      <c r="L37" s="31">
        <v>0</v>
      </c>
      <c r="M37" s="31">
        <v>0</v>
      </c>
      <c r="N37" s="31">
        <v>0</v>
      </c>
      <c r="O37" s="31">
        <v>0</v>
      </c>
      <c r="P37" s="31">
        <v>0</v>
      </c>
      <c r="Q37" s="31">
        <v>0</v>
      </c>
      <c r="R37" s="31">
        <v>0</v>
      </c>
      <c r="S37" s="31">
        <f t="shared" si="68"/>
        <v>0</v>
      </c>
      <c r="T37" s="31">
        <v>0</v>
      </c>
      <c r="U37" s="31">
        <v>0</v>
      </c>
      <c r="V37" s="31">
        <v>0</v>
      </c>
      <c r="W37" s="31">
        <v>0</v>
      </c>
      <c r="X37" s="31">
        <v>0</v>
      </c>
      <c r="Y37" s="31">
        <v>0</v>
      </c>
      <c r="Z37" s="31">
        <v>0</v>
      </c>
      <c r="AA37" s="31">
        <v>0</v>
      </c>
      <c r="AB37" s="31">
        <v>0</v>
      </c>
      <c r="AC37" s="31">
        <v>0</v>
      </c>
      <c r="AD37" s="31">
        <v>0</v>
      </c>
      <c r="AE37" s="31">
        <v>0</v>
      </c>
      <c r="AF37" s="31">
        <f t="shared" si="69"/>
        <v>0</v>
      </c>
      <c r="AG37" s="31">
        <v>0</v>
      </c>
      <c r="AH37" s="31">
        <v>0</v>
      </c>
      <c r="AI37" s="31">
        <v>0</v>
      </c>
      <c r="AJ37" s="31">
        <v>0</v>
      </c>
      <c r="AK37" s="31">
        <v>0</v>
      </c>
      <c r="AL37" s="31">
        <v>0</v>
      </c>
      <c r="AM37" s="31">
        <v>0</v>
      </c>
      <c r="AN37" s="31">
        <v>0</v>
      </c>
      <c r="AO37" s="31">
        <v>0</v>
      </c>
      <c r="AP37" s="31">
        <v>0</v>
      </c>
      <c r="AQ37" s="31">
        <v>0</v>
      </c>
      <c r="AR37" s="31">
        <v>0</v>
      </c>
      <c r="AS37" s="31">
        <f>SUM(AG37:AR37)</f>
        <v>0</v>
      </c>
      <c r="AT37" s="31">
        <v>0</v>
      </c>
      <c r="AU37" s="31">
        <v>0</v>
      </c>
      <c r="AV37" s="31">
        <v>0</v>
      </c>
      <c r="AW37" s="31">
        <v>0</v>
      </c>
      <c r="AX37" s="31">
        <v>0</v>
      </c>
      <c r="AY37" s="31">
        <v>0</v>
      </c>
      <c r="AZ37" s="31">
        <v>0</v>
      </c>
      <c r="BA37" s="31">
        <v>0</v>
      </c>
      <c r="BB37" s="31">
        <v>0</v>
      </c>
      <c r="BC37" s="31">
        <v>0</v>
      </c>
      <c r="BD37" s="31">
        <v>0</v>
      </c>
      <c r="BE37" s="31">
        <v>0</v>
      </c>
      <c r="BF37" s="31">
        <f>SUM(AT37:BE37)</f>
        <v>0</v>
      </c>
      <c r="BG37" s="31">
        <v>0</v>
      </c>
      <c r="BH37" s="31">
        <v>0</v>
      </c>
      <c r="BI37" s="31">
        <v>0</v>
      </c>
      <c r="BJ37" s="31">
        <v>0</v>
      </c>
      <c r="BK37" s="31">
        <v>0</v>
      </c>
      <c r="BL37" s="31">
        <v>0</v>
      </c>
      <c r="BM37" s="31">
        <v>0</v>
      </c>
      <c r="BN37" s="31">
        <v>0</v>
      </c>
      <c r="BO37" s="31">
        <v>0</v>
      </c>
      <c r="BP37" s="31">
        <v>0</v>
      </c>
      <c r="BQ37" s="31">
        <v>0</v>
      </c>
      <c r="BR37" s="31">
        <v>0</v>
      </c>
      <c r="BS37" s="31">
        <f t="shared" si="72"/>
        <v>0</v>
      </c>
      <c r="BT37" s="31">
        <v>0</v>
      </c>
      <c r="BU37" s="31">
        <v>0</v>
      </c>
      <c r="BV37" s="31">
        <v>0</v>
      </c>
      <c r="BW37" s="31">
        <v>0</v>
      </c>
      <c r="BX37" s="31">
        <v>0</v>
      </c>
      <c r="BY37" s="31">
        <v>0</v>
      </c>
      <c r="BZ37" s="31">
        <v>0</v>
      </c>
      <c r="CA37" s="31">
        <v>0</v>
      </c>
      <c r="CB37" s="31">
        <v>0</v>
      </c>
      <c r="CC37" s="31">
        <v>0</v>
      </c>
      <c r="CD37" s="31">
        <v>0</v>
      </c>
      <c r="CE37" s="31">
        <v>0</v>
      </c>
      <c r="CF37" s="31">
        <f t="shared" si="73"/>
        <v>0</v>
      </c>
      <c r="CG37" s="31">
        <v>0</v>
      </c>
      <c r="CH37" s="31">
        <v>0</v>
      </c>
      <c r="CI37" s="31">
        <v>0</v>
      </c>
      <c r="CJ37" s="31"/>
      <c r="CK37" s="31"/>
      <c r="CL37" s="31"/>
      <c r="CM37" s="31"/>
      <c r="CN37" s="31"/>
      <c r="CO37" s="31"/>
      <c r="CP37" s="31"/>
      <c r="CQ37" s="31"/>
      <c r="CR37" s="31"/>
      <c r="CS37" s="14">
        <f t="shared" si="64"/>
        <v>0</v>
      </c>
      <c r="CT37" s="31"/>
      <c r="CU37" s="31"/>
      <c r="CV37" s="31"/>
      <c r="CW37" s="31"/>
      <c r="CX37" s="31"/>
      <c r="CY37" s="31"/>
      <c r="CZ37" s="31"/>
      <c r="DA37" s="31"/>
      <c r="DB37" s="31"/>
      <c r="DC37" s="31"/>
      <c r="DD37" s="31"/>
      <c r="DE37" s="31"/>
      <c r="DF37" s="14">
        <f t="shared" si="65"/>
        <v>0</v>
      </c>
      <c r="DG37" s="31"/>
      <c r="DH37" s="31"/>
      <c r="DI37" s="31"/>
      <c r="DJ37" s="31"/>
      <c r="DK37" s="31"/>
      <c r="DL37" s="31"/>
      <c r="DM37" s="31"/>
      <c r="DN37" s="31"/>
      <c r="DO37" s="31"/>
      <c r="DP37" s="31"/>
      <c r="DQ37" s="31"/>
      <c r="DR37" s="31"/>
      <c r="DS37" s="14">
        <f t="shared" si="67"/>
        <v>0</v>
      </c>
    </row>
    <row r="38" spans="2:123" s="29" customFormat="1" ht="15" x14ac:dyDescent="0.25">
      <c r="B38" s="30" t="s">
        <v>8</v>
      </c>
      <c r="C38" s="31">
        <f>+C28+C31+C34</f>
        <v>5287747.3582285</v>
      </c>
      <c r="D38" s="31">
        <f>+D28+D31+D34</f>
        <v>4991504.7907684799</v>
      </c>
      <c r="E38" s="31">
        <f>+E28+E31+E34</f>
        <v>5319983.946996822</v>
      </c>
      <c r="F38" s="31">
        <f t="shared" si="74"/>
        <v>15599236.095993802</v>
      </c>
      <c r="G38" s="31">
        <f>SUM(G28:G37)</f>
        <v>8483091.1699299999</v>
      </c>
      <c r="H38" s="31">
        <f t="shared" ref="H38:R38" si="90">SUM(H28:H37)</f>
        <v>6845698.5422321213</v>
      </c>
      <c r="I38" s="31">
        <f t="shared" si="90"/>
        <v>8374105.6025689207</v>
      </c>
      <c r="J38" s="31">
        <f t="shared" si="90"/>
        <v>8755526.1724145189</v>
      </c>
      <c r="K38" s="31">
        <f t="shared" si="90"/>
        <v>9716442.1155603211</v>
      </c>
      <c r="L38" s="31">
        <f t="shared" si="90"/>
        <v>10193153.894134039</v>
      </c>
      <c r="M38" s="31">
        <f t="shared" si="90"/>
        <v>11076169.680037439</v>
      </c>
      <c r="N38" s="31">
        <f t="shared" si="90"/>
        <v>11720916.454969119</v>
      </c>
      <c r="O38" s="31">
        <f t="shared" si="90"/>
        <v>10667483.942510281</v>
      </c>
      <c r="P38" s="31">
        <f t="shared" si="90"/>
        <v>11702939.617028799</v>
      </c>
      <c r="Q38" s="31">
        <f t="shared" si="90"/>
        <v>10893226.236534398</v>
      </c>
      <c r="R38" s="31">
        <f t="shared" si="90"/>
        <v>11691247.926594615</v>
      </c>
      <c r="S38" s="31">
        <f t="shared" si="68"/>
        <v>120120001.35451457</v>
      </c>
      <c r="T38" s="31">
        <v>0</v>
      </c>
      <c r="U38" s="31">
        <v>0</v>
      </c>
      <c r="V38" s="31">
        <v>0</v>
      </c>
      <c r="W38" s="31">
        <v>0</v>
      </c>
      <c r="X38" s="31">
        <v>0</v>
      </c>
      <c r="Y38" s="31">
        <v>0</v>
      </c>
      <c r="Z38" s="31">
        <v>0</v>
      </c>
      <c r="AA38" s="31">
        <v>0</v>
      </c>
      <c r="AB38" s="31">
        <v>0</v>
      </c>
      <c r="AC38" s="31">
        <v>0</v>
      </c>
      <c r="AD38" s="31">
        <v>0</v>
      </c>
      <c r="AE38" s="31">
        <v>0</v>
      </c>
      <c r="AF38" s="31">
        <f t="shared" si="69"/>
        <v>0</v>
      </c>
      <c r="AG38" s="31">
        <f>+AG28+AG31+AG34+AG37</f>
        <v>6074305.1003107196</v>
      </c>
      <c r="AH38" s="31">
        <f t="shared" ref="AH38:AO38" si="91">+AH28+AH31+AH34+AH37</f>
        <v>5749844.1911808001</v>
      </c>
      <c r="AI38" s="31">
        <f t="shared" si="91"/>
        <v>7031012.6314301407</v>
      </c>
      <c r="AJ38" s="31">
        <f t="shared" si="91"/>
        <v>6465074.9258921193</v>
      </c>
      <c r="AK38" s="31">
        <f t="shared" si="91"/>
        <v>9076279.6266191993</v>
      </c>
      <c r="AL38" s="31">
        <f t="shared" si="91"/>
        <v>8551624.0594356004</v>
      </c>
      <c r="AM38" s="31">
        <f t="shared" si="91"/>
        <v>9060405.0921887998</v>
      </c>
      <c r="AN38" s="31">
        <f t="shared" si="91"/>
        <v>8806386.8314553201</v>
      </c>
      <c r="AO38" s="31">
        <f t="shared" si="91"/>
        <v>9823737.904697001</v>
      </c>
      <c r="AP38" s="31">
        <f>+AP28+AP31+AP34+AP37</f>
        <v>10248550.271054521</v>
      </c>
      <c r="AQ38" s="31">
        <f>+AQ28+AQ31+AQ34+AQ37</f>
        <v>9909830.1861861199</v>
      </c>
      <c r="AR38" s="31">
        <f>+AR28+AR31+AR34+AR37</f>
        <v>10882628.170581732</v>
      </c>
      <c r="AS38" s="31">
        <f>SUM(AG38:AR38)</f>
        <v>101679678.99103206</v>
      </c>
      <c r="AT38" s="31">
        <f t="shared" ref="AT38:BD38" si="92">+AT28+AT31+AT34+AT37</f>
        <v>9033002.0579705331</v>
      </c>
      <c r="AU38" s="31">
        <f t="shared" si="92"/>
        <v>6636276.7537080003</v>
      </c>
      <c r="AV38" s="31">
        <f t="shared" si="92"/>
        <v>7671017.4948781002</v>
      </c>
      <c r="AW38" s="31">
        <f t="shared" si="92"/>
        <v>8867201.4815850612</v>
      </c>
      <c r="AX38" s="31">
        <f t="shared" si="92"/>
        <v>10825946.779390501</v>
      </c>
      <c r="AY38" s="31">
        <f t="shared" si="92"/>
        <v>10450290.8493207</v>
      </c>
      <c r="AZ38" s="31">
        <f t="shared" si="92"/>
        <v>10416372.937002501</v>
      </c>
      <c r="BA38" s="31">
        <f t="shared" si="92"/>
        <v>10059581.403042002</v>
      </c>
      <c r="BB38" s="31">
        <f t="shared" si="92"/>
        <v>11061647.222258821</v>
      </c>
      <c r="BC38" s="31">
        <f t="shared" si="92"/>
        <v>11679342.39842332</v>
      </c>
      <c r="BD38" s="31">
        <f t="shared" si="92"/>
        <v>10435684.237240419</v>
      </c>
      <c r="BE38" s="31">
        <f>+BE28+BE31+BE34+BE37</f>
        <v>11089567.769107744</v>
      </c>
      <c r="BF38" s="31">
        <f>SUM(AT38:BE38)</f>
        <v>118225931.3839277</v>
      </c>
      <c r="BG38" s="31">
        <f t="shared" ref="BG38:BR38" si="93">+BG28+BG31+BG34+BG37</f>
        <v>9035096.1123966612</v>
      </c>
      <c r="BH38" s="31">
        <f t="shared" si="93"/>
        <v>6877458.154476</v>
      </c>
      <c r="BI38" s="31">
        <f t="shared" si="93"/>
        <v>9273878.7354800794</v>
      </c>
      <c r="BJ38" s="31">
        <f t="shared" si="93"/>
        <v>8703394.9012924396</v>
      </c>
      <c r="BK38" s="31">
        <f t="shared" si="93"/>
        <v>12875347.609999999</v>
      </c>
      <c r="BL38" s="31">
        <f t="shared" si="93"/>
        <v>11928644.359999999</v>
      </c>
      <c r="BM38" s="31">
        <f t="shared" si="93"/>
        <v>11967965.740000002</v>
      </c>
      <c r="BN38" s="31">
        <f t="shared" si="93"/>
        <v>11623544.84836792</v>
      </c>
      <c r="BO38" s="31">
        <f t="shared" si="93"/>
        <v>12108722.85</v>
      </c>
      <c r="BP38" s="31">
        <f t="shared" si="93"/>
        <v>12646673.189999999</v>
      </c>
      <c r="BQ38" s="31">
        <f t="shared" si="93"/>
        <v>11694604.700000001</v>
      </c>
      <c r="BR38" s="31">
        <f t="shared" si="93"/>
        <v>13059999.311000001</v>
      </c>
      <c r="BS38" s="31">
        <f t="shared" si="72"/>
        <v>131795330.51301309</v>
      </c>
      <c r="BT38" s="31">
        <f t="shared" ref="BT38:CD38" si="94">+BT28+BT31+BT34+BT37</f>
        <v>10064159.864586299</v>
      </c>
      <c r="BU38" s="31">
        <f t="shared" si="94"/>
        <v>5880426.3499999996</v>
      </c>
      <c r="BV38" s="31">
        <f t="shared" si="94"/>
        <v>7381761.8386055594</v>
      </c>
      <c r="BW38" s="31">
        <f>+BW28+BW31+BW34+BW37</f>
        <v>9643972.4499999993</v>
      </c>
      <c r="BX38" s="31">
        <f t="shared" si="94"/>
        <v>12983475.299999999</v>
      </c>
      <c r="BY38" s="31">
        <f t="shared" si="94"/>
        <v>12390944.705623759</v>
      </c>
      <c r="BZ38" s="31">
        <f t="shared" si="94"/>
        <v>10829023.039813999</v>
      </c>
      <c r="CA38" s="31">
        <f t="shared" si="94"/>
        <v>12312298.162570691</v>
      </c>
      <c r="CB38" s="31">
        <f t="shared" si="94"/>
        <v>12270760.020000001</v>
      </c>
      <c r="CC38" s="31">
        <f t="shared" si="94"/>
        <v>11546597.068790391</v>
      </c>
      <c r="CD38" s="31">
        <f t="shared" si="94"/>
        <v>12957037.212142831</v>
      </c>
      <c r="CE38" s="31">
        <f>+CE28+CE31+CE34+CE37</f>
        <v>13858160.557847135</v>
      </c>
      <c r="CF38" s="31">
        <f t="shared" si="73"/>
        <v>132118616.56998065</v>
      </c>
      <c r="CG38" s="31">
        <f>+CG28+CG31+CG34+CG37</f>
        <v>10346329.409400001</v>
      </c>
      <c r="CH38" s="31">
        <f>+CH28+CH31+CH34+CH37</f>
        <v>8319670.7000000002</v>
      </c>
      <c r="CI38" s="31">
        <f t="shared" ref="CI38:CR38" si="95">+CI28+CI31+CI34+CI37</f>
        <v>5917747.3799999999</v>
      </c>
      <c r="CJ38" s="31">
        <f t="shared" si="95"/>
        <v>1193768.7794016013</v>
      </c>
      <c r="CK38" s="31">
        <f t="shared" si="95"/>
        <v>4114135.1018130388</v>
      </c>
      <c r="CL38" s="31">
        <f t="shared" si="95"/>
        <v>5155417.5050454009</v>
      </c>
      <c r="CM38" s="31">
        <f t="shared" si="95"/>
        <v>3895789.8898676028</v>
      </c>
      <c r="CN38" s="31">
        <f t="shared" si="95"/>
        <v>3630063.9659584006</v>
      </c>
      <c r="CO38" s="31">
        <f t="shared" si="95"/>
        <v>5549293.7000000002</v>
      </c>
      <c r="CP38" s="31">
        <f t="shared" si="95"/>
        <v>5287128.99</v>
      </c>
      <c r="CQ38" s="31">
        <f t="shared" si="95"/>
        <v>7552771.7309927</v>
      </c>
      <c r="CR38" s="31">
        <f t="shared" si="95"/>
        <v>6664713.5253350595</v>
      </c>
      <c r="CS38" s="14">
        <f t="shared" si="64"/>
        <v>67626830.677813813</v>
      </c>
      <c r="CT38" s="31">
        <f t="shared" ref="CT38:DE38" si="96">+CT28+CT31+CT34+CT37</f>
        <v>6622079.7677573198</v>
      </c>
      <c r="CU38" s="31">
        <f t="shared" si="96"/>
        <v>5875107.4408518802</v>
      </c>
      <c r="CV38" s="31">
        <f t="shared" si="96"/>
        <v>6422949.1019773195</v>
      </c>
      <c r="CW38" s="31">
        <f t="shared" si="96"/>
        <v>6692759.01895204</v>
      </c>
      <c r="CX38" s="31">
        <f t="shared" si="96"/>
        <v>8461535.0678259805</v>
      </c>
      <c r="CY38" s="31">
        <f t="shared" si="96"/>
        <v>8332431.9011638397</v>
      </c>
      <c r="CZ38" s="31">
        <f t="shared" si="96"/>
        <v>7924250.9911918398</v>
      </c>
      <c r="DA38" s="31">
        <f t="shared" si="96"/>
        <v>9866489.9461237602</v>
      </c>
      <c r="DB38" s="31">
        <f t="shared" si="96"/>
        <v>8039267.3731617592</v>
      </c>
      <c r="DC38" s="31">
        <f t="shared" si="96"/>
        <v>9342782.9788633622</v>
      </c>
      <c r="DD38" s="31">
        <f t="shared" si="96"/>
        <v>9111281.5093220007</v>
      </c>
      <c r="DE38" s="31">
        <f t="shared" si="96"/>
        <v>8758506.7516375184</v>
      </c>
      <c r="DF38" s="14">
        <f t="shared" si="65"/>
        <v>95449441.848828629</v>
      </c>
      <c r="DG38" s="31">
        <f t="shared" ref="DG38:DQ38" si="97">+DG28+DG31+DG34+DG37</f>
        <v>6770788.5261013601</v>
      </c>
      <c r="DH38" s="31">
        <f t="shared" si="97"/>
        <v>5530312.6770000001</v>
      </c>
      <c r="DI38" s="31">
        <f t="shared" si="97"/>
        <v>6279982.1800000006</v>
      </c>
      <c r="DJ38" s="31">
        <f t="shared" si="97"/>
        <v>8584042.1899999995</v>
      </c>
      <c r="DK38" s="31">
        <f t="shared" si="97"/>
        <v>7768585.9699999997</v>
      </c>
      <c r="DL38" s="31">
        <f t="shared" si="97"/>
        <v>10668215.355800001</v>
      </c>
      <c r="DM38" s="31">
        <f t="shared" si="97"/>
        <v>0</v>
      </c>
      <c r="DN38" s="31">
        <f t="shared" si="97"/>
        <v>0</v>
      </c>
      <c r="DO38" s="31">
        <f t="shared" si="97"/>
        <v>0</v>
      </c>
      <c r="DP38" s="31">
        <f t="shared" si="97"/>
        <v>0</v>
      </c>
      <c r="DQ38" s="31">
        <f t="shared" si="97"/>
        <v>0</v>
      </c>
      <c r="DR38" s="31"/>
      <c r="DS38" s="14">
        <f t="shared" si="67"/>
        <v>45601926.898901358</v>
      </c>
    </row>
    <row r="39" spans="2:123" ht="24" x14ac:dyDescent="0.2">
      <c r="B39" s="78" t="s">
        <v>146</v>
      </c>
    </row>
    <row r="40" spans="2:123" x14ac:dyDescent="0.2">
      <c r="B40" s="76"/>
    </row>
  </sheetData>
  <mergeCells count="45">
    <mergeCell ref="BG26:BR26"/>
    <mergeCell ref="CT6:DE6"/>
    <mergeCell ref="DF6:DF7"/>
    <mergeCell ref="CT26:DE26"/>
    <mergeCell ref="DF26:DF27"/>
    <mergeCell ref="BT6:CE6"/>
    <mergeCell ref="CF6:CF7"/>
    <mergeCell ref="BT26:CE26"/>
    <mergeCell ref="CF26:CF27"/>
    <mergeCell ref="CG6:CR6"/>
    <mergeCell ref="CS6:CS7"/>
    <mergeCell ref="CG26:CR26"/>
    <mergeCell ref="CS26:CS27"/>
    <mergeCell ref="A1:B1"/>
    <mergeCell ref="A2:B2"/>
    <mergeCell ref="A3:B3"/>
    <mergeCell ref="S6:S7"/>
    <mergeCell ref="T6:AE6"/>
    <mergeCell ref="C6:E6"/>
    <mergeCell ref="G6:R6"/>
    <mergeCell ref="B6:B7"/>
    <mergeCell ref="F6:F7"/>
    <mergeCell ref="S26:S27"/>
    <mergeCell ref="T26:AE26"/>
    <mergeCell ref="AF26:AF27"/>
    <mergeCell ref="B26:B27"/>
    <mergeCell ref="C26:E26"/>
    <mergeCell ref="F26:F27"/>
    <mergeCell ref="G26:R26"/>
    <mergeCell ref="DG6:DR6"/>
    <mergeCell ref="DS6:DS7"/>
    <mergeCell ref="DG26:DR26"/>
    <mergeCell ref="DS26:DS27"/>
    <mergeCell ref="AF6:AF7"/>
    <mergeCell ref="BS26:BS27"/>
    <mergeCell ref="BS6:BS7"/>
    <mergeCell ref="AG6:AR6"/>
    <mergeCell ref="AS6:AS7"/>
    <mergeCell ref="AT6:BE6"/>
    <mergeCell ref="BF6:BF7"/>
    <mergeCell ref="BG6:BR6"/>
    <mergeCell ref="AG26:AR26"/>
    <mergeCell ref="AS26:AS27"/>
    <mergeCell ref="AT26:BE26"/>
    <mergeCell ref="BF26:BF27"/>
  </mergeCells>
  <hyperlinks>
    <hyperlink ref="A1" location="ÍNDICE!A1" display="ÍNDICE" xr:uid="{00000000-0004-0000-0200-000000000000}"/>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M110"/>
  <sheetViews>
    <sheetView tabSelected="1" zoomScale="70" zoomScaleNormal="70" workbookViewId="0">
      <pane xSplit="2" ySplit="3" topLeftCell="DB67" activePane="bottomRight" state="frozen"/>
      <selection pane="topRight" activeCell="C1" sqref="C1"/>
      <selection pane="bottomLeft" activeCell="A4" sqref="A4"/>
      <selection pane="bottomRight" activeCell="DF19" sqref="DF19"/>
    </sheetView>
  </sheetViews>
  <sheetFormatPr baseColWidth="10" defaultColWidth="11.42578125" defaultRowHeight="12.75" x14ac:dyDescent="0.2"/>
  <cols>
    <col min="1" max="1" width="7.7109375" style="26" customWidth="1"/>
    <col min="2" max="2" width="40.7109375" style="26" customWidth="1"/>
    <col min="3" max="3" width="12.7109375" style="38" customWidth="1"/>
    <col min="4" max="77" width="12.7109375" style="26" customWidth="1"/>
    <col min="78" max="78" width="12.28515625" style="26" customWidth="1"/>
    <col min="79" max="79" width="12.42578125" style="26" customWidth="1"/>
    <col min="80" max="80" width="12.28515625" style="26" customWidth="1"/>
    <col min="81" max="81" width="15.5703125" style="26" customWidth="1"/>
    <col min="82" max="88" width="11.42578125" style="26"/>
    <col min="89" max="89" width="13" style="26" customWidth="1"/>
    <col min="90" max="90" width="13.7109375" style="26" customWidth="1"/>
    <col min="91" max="91" width="13.28515625" style="26" customWidth="1"/>
    <col min="92" max="92" width="12.42578125" style="26" customWidth="1"/>
    <col min="93" max="93" width="12.28515625" style="26" customWidth="1"/>
    <col min="94" max="94" width="15.5703125" style="26" customWidth="1"/>
    <col min="95" max="95" width="12.85546875" style="26" customWidth="1"/>
    <col min="96" max="96" width="12.28515625" style="26" customWidth="1"/>
    <col min="97" max="98" width="11.42578125" style="26"/>
    <col min="99" max="99" width="12.28515625" style="26" customWidth="1"/>
    <col min="100" max="100" width="13.42578125" style="26" customWidth="1"/>
    <col min="101" max="101" width="12.42578125" style="26" customWidth="1"/>
    <col min="102" max="104" width="11.42578125" style="26"/>
    <col min="105" max="105" width="12.42578125" style="26" customWidth="1"/>
    <col min="106" max="106" width="12.28515625" style="26" customWidth="1"/>
    <col min="107" max="107" width="15.5703125" style="26" customWidth="1"/>
    <col min="108" max="108" width="12.85546875" style="26" customWidth="1"/>
    <col min="109" max="109" width="13.5703125" style="26" customWidth="1"/>
    <col min="110" max="110" width="12.42578125" style="26" customWidth="1"/>
    <col min="111" max="111" width="11.42578125" style="26"/>
    <col min="112" max="112" width="12.28515625" style="26" customWidth="1"/>
    <col min="113" max="113" width="13.42578125" style="26" customWidth="1"/>
    <col min="114" max="114" width="12.42578125" style="26" customWidth="1"/>
    <col min="115" max="16384" width="11.42578125" style="26"/>
  </cols>
  <sheetData>
    <row r="1" spans="1:117" ht="15" x14ac:dyDescent="0.25">
      <c r="A1" s="103" t="s">
        <v>106</v>
      </c>
      <c r="B1" s="103"/>
    </row>
    <row r="2" spans="1:117" ht="30" customHeight="1" x14ac:dyDescent="0.2">
      <c r="A2" s="104" t="s">
        <v>134</v>
      </c>
      <c r="B2" s="104"/>
    </row>
    <row r="3" spans="1:117" ht="15" customHeight="1" x14ac:dyDescent="0.2">
      <c r="A3" s="105" t="s">
        <v>119</v>
      </c>
      <c r="B3" s="105"/>
      <c r="AE3" s="39"/>
    </row>
    <row r="4" spans="1:117" x14ac:dyDescent="0.2">
      <c r="AE4" s="39"/>
    </row>
    <row r="5" spans="1:117" s="33" customFormat="1" ht="15" x14ac:dyDescent="0.2">
      <c r="B5" s="40" t="s">
        <v>98</v>
      </c>
      <c r="C5" s="41"/>
      <c r="AU5" s="42"/>
      <c r="AV5" s="42"/>
      <c r="AW5" s="42"/>
      <c r="AX5" s="42"/>
      <c r="AY5" s="42"/>
      <c r="AZ5" s="42"/>
      <c r="BA5" s="42"/>
    </row>
    <row r="6" spans="1:117" s="3" customFormat="1" ht="15" x14ac:dyDescent="0.25">
      <c r="B6" s="106" t="s">
        <v>92</v>
      </c>
      <c r="C6" s="100">
        <v>2013</v>
      </c>
      <c r="D6" s="100"/>
      <c r="E6" s="100"/>
      <c r="F6" s="100">
        <v>2014</v>
      </c>
      <c r="G6" s="100"/>
      <c r="H6" s="100"/>
      <c r="I6" s="100"/>
      <c r="J6" s="100"/>
      <c r="K6" s="100"/>
      <c r="L6" s="100"/>
      <c r="M6" s="100"/>
      <c r="N6" s="100"/>
      <c r="O6" s="100"/>
      <c r="P6" s="100"/>
      <c r="Q6" s="100"/>
      <c r="R6" s="100">
        <v>2015</v>
      </c>
      <c r="S6" s="100"/>
      <c r="T6" s="100"/>
      <c r="U6" s="100"/>
      <c r="V6" s="100"/>
      <c r="W6" s="100"/>
      <c r="X6" s="100"/>
      <c r="Y6" s="100"/>
      <c r="Z6" s="100"/>
      <c r="AA6" s="100"/>
      <c r="AB6" s="100"/>
      <c r="AC6" s="100"/>
      <c r="AD6" s="100">
        <v>2016</v>
      </c>
      <c r="AE6" s="100"/>
      <c r="AF6" s="100"/>
      <c r="AG6" s="100"/>
      <c r="AH6" s="100"/>
      <c r="AI6" s="100"/>
      <c r="AJ6" s="100"/>
      <c r="AK6" s="100"/>
      <c r="AL6" s="100"/>
      <c r="AM6" s="100"/>
      <c r="AN6" s="100"/>
      <c r="AO6" s="100"/>
      <c r="AP6" s="100">
        <v>2017</v>
      </c>
      <c r="AQ6" s="100"/>
      <c r="AR6" s="100"/>
      <c r="AS6" s="100"/>
      <c r="AT6" s="100"/>
      <c r="AU6" s="100"/>
      <c r="AV6" s="100"/>
      <c r="AW6" s="100"/>
      <c r="AX6" s="100"/>
      <c r="AY6" s="100"/>
      <c r="AZ6" s="100"/>
      <c r="BA6" s="100"/>
      <c r="BB6" s="100">
        <v>2018</v>
      </c>
      <c r="BC6" s="100"/>
      <c r="BD6" s="100"/>
      <c r="BE6" s="100"/>
      <c r="BF6" s="100"/>
      <c r="BG6" s="100"/>
      <c r="BH6" s="100"/>
      <c r="BI6" s="100"/>
      <c r="BJ6" s="100"/>
      <c r="BK6" s="100"/>
      <c r="BL6" s="100"/>
      <c r="BM6" s="100"/>
      <c r="BN6" s="100">
        <v>2019</v>
      </c>
      <c r="BO6" s="100"/>
      <c r="BP6" s="100"/>
      <c r="BQ6" s="100"/>
      <c r="BR6" s="100"/>
      <c r="BS6" s="100"/>
      <c r="BT6" s="100"/>
      <c r="BU6" s="100"/>
      <c r="BV6" s="100"/>
      <c r="BW6" s="100"/>
      <c r="BX6" s="100"/>
      <c r="BY6" s="100"/>
      <c r="BZ6" s="101" t="s">
        <v>143</v>
      </c>
      <c r="CA6" s="100">
        <v>2020</v>
      </c>
      <c r="CB6" s="100"/>
      <c r="CC6" s="100"/>
      <c r="CD6" s="100"/>
      <c r="CE6" s="100"/>
      <c r="CF6" s="100"/>
      <c r="CG6" s="100"/>
      <c r="CH6" s="100"/>
      <c r="CI6" s="100"/>
      <c r="CJ6" s="100"/>
      <c r="CK6" s="100"/>
      <c r="CL6" s="100"/>
      <c r="CM6" s="101" t="s">
        <v>147</v>
      </c>
      <c r="CN6" s="100">
        <v>2021</v>
      </c>
      <c r="CO6" s="100"/>
      <c r="CP6" s="100"/>
      <c r="CQ6" s="100"/>
      <c r="CR6" s="100"/>
      <c r="CS6" s="100"/>
      <c r="CT6" s="100"/>
      <c r="CU6" s="100"/>
      <c r="CV6" s="100"/>
      <c r="CW6" s="100"/>
      <c r="CX6" s="100"/>
      <c r="CY6" s="100"/>
      <c r="CZ6" s="101" t="s">
        <v>150</v>
      </c>
      <c r="DA6" s="100">
        <v>2022</v>
      </c>
      <c r="DB6" s="100"/>
      <c r="DC6" s="100"/>
      <c r="DD6" s="100"/>
      <c r="DE6" s="100"/>
      <c r="DF6" s="100"/>
      <c r="DG6" s="100"/>
      <c r="DH6" s="100"/>
      <c r="DI6" s="100"/>
      <c r="DJ6" s="100"/>
      <c r="DK6" s="100"/>
      <c r="DL6" s="100"/>
      <c r="DM6" s="101" t="s">
        <v>151</v>
      </c>
    </row>
    <row r="7" spans="1:117" s="3" customFormat="1" ht="30" x14ac:dyDescent="0.2">
      <c r="B7" s="107"/>
      <c r="C7" s="11" t="s">
        <v>130</v>
      </c>
      <c r="D7" s="11" t="s">
        <v>131</v>
      </c>
      <c r="E7" s="11" t="s">
        <v>132</v>
      </c>
      <c r="F7" s="11" t="s">
        <v>121</v>
      </c>
      <c r="G7" s="11" t="s">
        <v>122</v>
      </c>
      <c r="H7" s="11" t="s">
        <v>123</v>
      </c>
      <c r="I7" s="11" t="s">
        <v>124</v>
      </c>
      <c r="J7" s="11" t="s">
        <v>125</v>
      </c>
      <c r="K7" s="11" t="s">
        <v>126</v>
      </c>
      <c r="L7" s="11" t="s">
        <v>127</v>
      </c>
      <c r="M7" s="11" t="s">
        <v>128</v>
      </c>
      <c r="N7" s="11" t="s">
        <v>129</v>
      </c>
      <c r="O7" s="11" t="s">
        <v>130</v>
      </c>
      <c r="P7" s="11" t="s">
        <v>131</v>
      </c>
      <c r="Q7" s="11" t="s">
        <v>132</v>
      </c>
      <c r="R7" s="11" t="s">
        <v>121</v>
      </c>
      <c r="S7" s="11" t="s">
        <v>122</v>
      </c>
      <c r="T7" s="11" t="s">
        <v>123</v>
      </c>
      <c r="U7" s="11" t="s">
        <v>124</v>
      </c>
      <c r="V7" s="11" t="s">
        <v>125</v>
      </c>
      <c r="W7" s="11" t="s">
        <v>126</v>
      </c>
      <c r="X7" s="11" t="s">
        <v>127</v>
      </c>
      <c r="Y7" s="11" t="s">
        <v>128</v>
      </c>
      <c r="Z7" s="11" t="s">
        <v>129</v>
      </c>
      <c r="AA7" s="11" t="s">
        <v>130</v>
      </c>
      <c r="AB7" s="11" t="s">
        <v>131</v>
      </c>
      <c r="AC7" s="11" t="s">
        <v>132</v>
      </c>
      <c r="AD7" s="11" t="s">
        <v>121</v>
      </c>
      <c r="AE7" s="11" t="s">
        <v>122</v>
      </c>
      <c r="AF7" s="11" t="s">
        <v>123</v>
      </c>
      <c r="AG7" s="11" t="s">
        <v>124</v>
      </c>
      <c r="AH7" s="11" t="s">
        <v>125</v>
      </c>
      <c r="AI7" s="11" t="s">
        <v>126</v>
      </c>
      <c r="AJ7" s="11" t="s">
        <v>127</v>
      </c>
      <c r="AK7" s="11" t="s">
        <v>128</v>
      </c>
      <c r="AL7" s="11" t="s">
        <v>129</v>
      </c>
      <c r="AM7" s="11" t="s">
        <v>130</v>
      </c>
      <c r="AN7" s="11" t="s">
        <v>131</v>
      </c>
      <c r="AO7" s="11" t="s">
        <v>132</v>
      </c>
      <c r="AP7" s="11" t="s">
        <v>121</v>
      </c>
      <c r="AQ7" s="11" t="s">
        <v>122</v>
      </c>
      <c r="AR7" s="11" t="s">
        <v>123</v>
      </c>
      <c r="AS7" s="11" t="s">
        <v>124</v>
      </c>
      <c r="AT7" s="11" t="s">
        <v>125</v>
      </c>
      <c r="AU7" s="11" t="s">
        <v>126</v>
      </c>
      <c r="AV7" s="11" t="s">
        <v>127</v>
      </c>
      <c r="AW7" s="11" t="s">
        <v>128</v>
      </c>
      <c r="AX7" s="11" t="s">
        <v>129</v>
      </c>
      <c r="AY7" s="11" t="s">
        <v>130</v>
      </c>
      <c r="AZ7" s="11" t="s">
        <v>131</v>
      </c>
      <c r="BA7" s="11" t="s">
        <v>132</v>
      </c>
      <c r="BB7" s="11" t="s">
        <v>121</v>
      </c>
      <c r="BC7" s="11" t="s">
        <v>122</v>
      </c>
      <c r="BD7" s="11" t="s">
        <v>123</v>
      </c>
      <c r="BE7" s="11" t="s">
        <v>124</v>
      </c>
      <c r="BF7" s="11" t="s">
        <v>125</v>
      </c>
      <c r="BG7" s="11" t="s">
        <v>126</v>
      </c>
      <c r="BH7" s="11" t="s">
        <v>127</v>
      </c>
      <c r="BI7" s="11" t="s">
        <v>128</v>
      </c>
      <c r="BJ7" s="11" t="s">
        <v>129</v>
      </c>
      <c r="BK7" s="11" t="s">
        <v>130</v>
      </c>
      <c r="BL7" s="11" t="s">
        <v>131</v>
      </c>
      <c r="BM7" s="11" t="s">
        <v>132</v>
      </c>
      <c r="BN7" s="11" t="s">
        <v>121</v>
      </c>
      <c r="BO7" s="11" t="s">
        <v>122</v>
      </c>
      <c r="BP7" s="11" t="s">
        <v>123</v>
      </c>
      <c r="BQ7" s="11" t="s">
        <v>124</v>
      </c>
      <c r="BR7" s="11" t="s">
        <v>125</v>
      </c>
      <c r="BS7" s="11" t="s">
        <v>126</v>
      </c>
      <c r="BT7" s="11" t="s">
        <v>127</v>
      </c>
      <c r="BU7" s="11" t="s">
        <v>128</v>
      </c>
      <c r="BV7" s="11" t="s">
        <v>129</v>
      </c>
      <c r="BW7" s="11" t="s">
        <v>130</v>
      </c>
      <c r="BX7" s="11" t="s">
        <v>131</v>
      </c>
      <c r="BY7" s="11" t="s">
        <v>132</v>
      </c>
      <c r="BZ7" s="102"/>
      <c r="CA7" s="88" t="s">
        <v>121</v>
      </c>
      <c r="CB7" s="88" t="s">
        <v>122</v>
      </c>
      <c r="CC7" s="88" t="s">
        <v>123</v>
      </c>
      <c r="CD7" s="88" t="s">
        <v>124</v>
      </c>
      <c r="CE7" s="88" t="s">
        <v>125</v>
      </c>
      <c r="CF7" s="88" t="s">
        <v>126</v>
      </c>
      <c r="CG7" s="88" t="s">
        <v>127</v>
      </c>
      <c r="CH7" s="88" t="s">
        <v>128</v>
      </c>
      <c r="CI7" s="88" t="s">
        <v>129</v>
      </c>
      <c r="CJ7" s="88" t="s">
        <v>130</v>
      </c>
      <c r="CK7" s="88" t="s">
        <v>131</v>
      </c>
      <c r="CL7" s="88" t="s">
        <v>132</v>
      </c>
      <c r="CM7" s="102"/>
      <c r="CN7" s="89" t="s">
        <v>121</v>
      </c>
      <c r="CO7" s="89" t="s">
        <v>122</v>
      </c>
      <c r="CP7" s="89" t="s">
        <v>123</v>
      </c>
      <c r="CQ7" s="89" t="s">
        <v>124</v>
      </c>
      <c r="CR7" s="89" t="s">
        <v>125</v>
      </c>
      <c r="CS7" s="89" t="s">
        <v>126</v>
      </c>
      <c r="CT7" s="89" t="s">
        <v>127</v>
      </c>
      <c r="CU7" s="89" t="s">
        <v>128</v>
      </c>
      <c r="CV7" s="89" t="s">
        <v>129</v>
      </c>
      <c r="CW7" s="89" t="s">
        <v>130</v>
      </c>
      <c r="CX7" s="89" t="s">
        <v>131</v>
      </c>
      <c r="CY7" s="89" t="s">
        <v>132</v>
      </c>
      <c r="CZ7" s="102"/>
      <c r="DA7" s="95" t="s">
        <v>121</v>
      </c>
      <c r="DB7" s="95" t="s">
        <v>122</v>
      </c>
      <c r="DC7" s="95" t="s">
        <v>123</v>
      </c>
      <c r="DD7" s="95" t="s">
        <v>124</v>
      </c>
      <c r="DE7" s="95" t="s">
        <v>125</v>
      </c>
      <c r="DF7" s="95" t="s">
        <v>126</v>
      </c>
      <c r="DG7" s="95" t="s">
        <v>127</v>
      </c>
      <c r="DH7" s="95" t="s">
        <v>128</v>
      </c>
      <c r="DI7" s="95" t="s">
        <v>129</v>
      </c>
      <c r="DJ7" s="95" t="s">
        <v>130</v>
      </c>
      <c r="DK7" s="95" t="s">
        <v>131</v>
      </c>
      <c r="DL7" s="95" t="s">
        <v>132</v>
      </c>
      <c r="DM7" s="102"/>
    </row>
    <row r="8" spans="1:117" s="33" customFormat="1" ht="15" customHeight="1" x14ac:dyDescent="0.2">
      <c r="B8" s="43" t="s">
        <v>31</v>
      </c>
      <c r="C8" s="44">
        <v>1</v>
      </c>
      <c r="D8" s="44">
        <v>1</v>
      </c>
      <c r="E8" s="44">
        <v>0.99739999999999995</v>
      </c>
      <c r="F8" s="44">
        <v>0.99739999999999995</v>
      </c>
      <c r="G8" s="44">
        <v>0.99739999999999995</v>
      </c>
      <c r="H8" s="44">
        <v>0.99739999999999995</v>
      </c>
      <c r="I8" s="44">
        <v>0.99739999999999995</v>
      </c>
      <c r="J8" s="44">
        <v>1</v>
      </c>
      <c r="K8" s="44">
        <v>1</v>
      </c>
      <c r="L8" s="44">
        <v>0.99990000000000001</v>
      </c>
      <c r="M8" s="44">
        <v>0.99819999999999998</v>
      </c>
      <c r="N8" s="44">
        <v>0.99980000000000002</v>
      </c>
      <c r="O8" s="44">
        <v>0.99939999999999996</v>
      </c>
      <c r="P8" s="44">
        <v>0.99819999999999998</v>
      </c>
      <c r="Q8" s="44">
        <v>0.99980000000000002</v>
      </c>
      <c r="R8" s="44">
        <v>0.99939999999999996</v>
      </c>
      <c r="S8" s="44">
        <v>0.99939999999999996</v>
      </c>
      <c r="T8" s="44">
        <v>0.99939999999999996</v>
      </c>
      <c r="U8" s="44">
        <v>0.99960000000000004</v>
      </c>
      <c r="V8" s="44">
        <v>0.99929999999999997</v>
      </c>
      <c r="W8" s="44">
        <v>0.99980000000000002</v>
      </c>
      <c r="X8" s="45">
        <v>0.99970000000000003</v>
      </c>
      <c r="Y8" s="45">
        <v>0.99980000000000002</v>
      </c>
      <c r="Z8" s="45">
        <v>1</v>
      </c>
      <c r="AA8" s="44">
        <v>0.99960000000000004</v>
      </c>
      <c r="AB8" s="44">
        <v>0.99970000000000003</v>
      </c>
      <c r="AC8" s="45">
        <v>0.99990000000000001</v>
      </c>
      <c r="AD8" s="44">
        <v>0.99980000000000002</v>
      </c>
      <c r="AE8" s="44">
        <v>0.99980000000000002</v>
      </c>
      <c r="AF8" s="44">
        <v>0.99929999999999997</v>
      </c>
      <c r="AG8" s="44">
        <v>1</v>
      </c>
      <c r="AH8" s="44">
        <v>0.99980000000000002</v>
      </c>
      <c r="AI8" s="44">
        <v>0.99829999999999997</v>
      </c>
      <c r="AJ8" s="44">
        <v>0.99990000000000001</v>
      </c>
      <c r="AK8" s="44">
        <v>1</v>
      </c>
      <c r="AL8" s="44">
        <v>0.99829999999999997</v>
      </c>
      <c r="AM8" s="44">
        <v>0.99990000000000001</v>
      </c>
      <c r="AN8" s="45">
        <v>0.99950000000000006</v>
      </c>
      <c r="AO8" s="45">
        <v>0.99980000000000002</v>
      </c>
      <c r="AP8" s="44">
        <v>1</v>
      </c>
      <c r="AQ8" s="44">
        <v>0.99970000000000003</v>
      </c>
      <c r="AR8" s="44">
        <v>1</v>
      </c>
      <c r="AS8" s="44">
        <v>0.99990000000000001</v>
      </c>
      <c r="AT8" s="44">
        <v>0.99890000000000001</v>
      </c>
      <c r="AU8" s="44">
        <v>1</v>
      </c>
      <c r="AV8" s="44">
        <v>0.99960000000000004</v>
      </c>
      <c r="AW8" s="44">
        <v>0.99980000000000002</v>
      </c>
      <c r="AX8" s="44">
        <v>0.99880000000000002</v>
      </c>
      <c r="AY8" s="44">
        <v>0.99990000000000001</v>
      </c>
      <c r="AZ8" s="44">
        <v>1</v>
      </c>
      <c r="BA8" s="44">
        <v>0.99980000000000002</v>
      </c>
      <c r="BB8" s="44">
        <v>0.99950000000000006</v>
      </c>
      <c r="BC8" s="44">
        <v>0.99970000000000003</v>
      </c>
      <c r="BD8" s="44">
        <v>0.99979032258064515</v>
      </c>
      <c r="BE8" s="44">
        <v>0.98670000000000002</v>
      </c>
      <c r="BF8" s="44">
        <v>0.99777628431454546</v>
      </c>
      <c r="BG8" s="44">
        <v>0.99992666666666663</v>
      </c>
      <c r="BH8" s="44">
        <v>0.99990000000000001</v>
      </c>
      <c r="BI8" s="44">
        <v>0.99980000000000002</v>
      </c>
      <c r="BJ8" s="44">
        <v>0.99639999999999995</v>
      </c>
      <c r="BK8" s="44">
        <v>0.96779999999999999</v>
      </c>
      <c r="BL8" s="44">
        <v>0.99980000000000002</v>
      </c>
      <c r="BM8" s="44">
        <v>0.98740000000000006</v>
      </c>
      <c r="BN8" s="44">
        <v>0.98880000000000001</v>
      </c>
      <c r="BO8" s="44">
        <v>0.96136071428571424</v>
      </c>
      <c r="BP8" s="44">
        <v>0.95705483870967734</v>
      </c>
      <c r="BQ8" s="44">
        <v>0.97019999999999995</v>
      </c>
      <c r="BR8" s="44">
        <v>0.97150000000000003</v>
      </c>
      <c r="BS8" s="44">
        <v>0.97571316071727843</v>
      </c>
      <c r="BT8" s="44">
        <v>0.98884402308338182</v>
      </c>
      <c r="BU8" s="44">
        <v>0.99980000000000002</v>
      </c>
      <c r="BV8" s="44">
        <v>0.99775333333333338</v>
      </c>
      <c r="BW8" s="44">
        <v>0.99873062651032296</v>
      </c>
      <c r="BX8" s="44">
        <v>0.99990333333333337</v>
      </c>
      <c r="BY8" s="44">
        <v>0.99990333333333337</v>
      </c>
      <c r="BZ8" s="44">
        <f t="shared" ref="BZ8:BZ13" si="0">+AVERAGE(BN8:BY8)</f>
        <v>0.98413028027553129</v>
      </c>
      <c r="CA8" s="45">
        <v>0.99992903225806462</v>
      </c>
      <c r="CB8" s="44">
        <v>0.99451379310344834</v>
      </c>
      <c r="CC8" s="44">
        <v>0.98819999999999997</v>
      </c>
      <c r="CD8" s="44">
        <v>0.99990000000000001</v>
      </c>
      <c r="CE8" s="44">
        <v>0.99970000000000003</v>
      </c>
      <c r="CF8" s="44">
        <v>0.99939999999999996</v>
      </c>
      <c r="CG8" s="44">
        <v>0.99399999999999999</v>
      </c>
      <c r="CH8" s="44">
        <v>0.99990000000000001</v>
      </c>
      <c r="CI8" s="44">
        <v>0.99980000000000002</v>
      </c>
      <c r="CJ8" s="44">
        <v>0.99896451612903225</v>
      </c>
      <c r="CK8" s="44">
        <v>0.99939</v>
      </c>
      <c r="CL8" s="44">
        <v>0.9996387096774193</v>
      </c>
      <c r="CM8" s="44">
        <f t="shared" ref="CM8:CM13" si="1">+AVERAGE(CA8:CL8)</f>
        <v>0.99777800426399699</v>
      </c>
      <c r="CN8" s="45">
        <v>0.99933870967741945</v>
      </c>
      <c r="CO8" s="44">
        <v>0.97879285714285735</v>
      </c>
      <c r="CP8" s="44">
        <v>0.9829</v>
      </c>
      <c r="CQ8" s="44">
        <v>0.98077999999999999</v>
      </c>
      <c r="CR8" s="44">
        <v>0.9875225806451613</v>
      </c>
      <c r="CS8" s="44">
        <v>0.98864999999999992</v>
      </c>
      <c r="CT8" s="44">
        <v>0.99999354838709675</v>
      </c>
      <c r="CU8" s="44">
        <v>0.99488709677419351</v>
      </c>
      <c r="CV8" s="44">
        <v>0.99979000000000007</v>
      </c>
      <c r="CW8" s="44">
        <v>0.99979032258064526</v>
      </c>
      <c r="CX8" s="44">
        <v>0.99946333333333337</v>
      </c>
      <c r="CY8" s="44">
        <v>0.99543548387096781</v>
      </c>
      <c r="CZ8" s="44"/>
      <c r="DA8" s="45">
        <v>0.999925806451613</v>
      </c>
      <c r="DB8" s="44">
        <v>0.99880000000000002</v>
      </c>
      <c r="DC8" s="44">
        <v>0.99875806451612892</v>
      </c>
      <c r="DD8" s="44">
        <v>0.99936333333333338</v>
      </c>
      <c r="DE8" s="44">
        <v>0.99212258064516123</v>
      </c>
      <c r="DF8" s="44">
        <v>0.99826333333333339</v>
      </c>
      <c r="DG8" s="44"/>
      <c r="DH8" s="44"/>
      <c r="DI8" s="44"/>
      <c r="DJ8" s="44"/>
      <c r="DK8" s="44"/>
      <c r="DL8" s="44"/>
      <c r="DM8" s="44"/>
    </row>
    <row r="9" spans="1:117" s="33" customFormat="1" ht="15" customHeight="1" x14ac:dyDescent="0.2">
      <c r="B9" s="43" t="s">
        <v>32</v>
      </c>
      <c r="C9" s="44">
        <v>0.99860000000000004</v>
      </c>
      <c r="D9" s="44">
        <v>0.997</v>
      </c>
      <c r="E9" s="44">
        <v>0.99339999999999995</v>
      </c>
      <c r="F9" s="44">
        <v>0.99339999999999995</v>
      </c>
      <c r="G9" s="44">
        <v>0.99339999999999995</v>
      </c>
      <c r="H9" s="44">
        <v>0.99339999999999995</v>
      </c>
      <c r="I9" s="44">
        <v>0.99339999999999995</v>
      </c>
      <c r="J9" s="44">
        <v>0.99529999999999996</v>
      </c>
      <c r="K9" s="44">
        <v>0.99209999999999998</v>
      </c>
      <c r="L9" s="44">
        <v>0.98370000000000002</v>
      </c>
      <c r="M9" s="44">
        <v>0.97899999999999998</v>
      </c>
      <c r="N9" s="44">
        <v>0.9718</v>
      </c>
      <c r="O9" s="44">
        <v>0.97030000000000005</v>
      </c>
      <c r="P9" s="44">
        <v>0.96840000000000004</v>
      </c>
      <c r="Q9" s="44">
        <v>0.97299999999999998</v>
      </c>
      <c r="R9" s="44">
        <v>0.97519999999999996</v>
      </c>
      <c r="S9" s="44">
        <v>0.97560000000000002</v>
      </c>
      <c r="T9" s="44">
        <v>0.97309999999999997</v>
      </c>
      <c r="U9" s="44">
        <v>0.97489999999999999</v>
      </c>
      <c r="V9" s="44">
        <v>0.98099999999999998</v>
      </c>
      <c r="W9" s="44">
        <v>0.98019999999999996</v>
      </c>
      <c r="X9" s="45">
        <v>0.98260000000000003</v>
      </c>
      <c r="Y9" s="45">
        <v>0.98480000000000001</v>
      </c>
      <c r="Z9" s="45">
        <v>0.98480000000000001</v>
      </c>
      <c r="AA9" s="44">
        <v>0.98529999999999995</v>
      </c>
      <c r="AB9" s="44">
        <v>0.98229999999999995</v>
      </c>
      <c r="AC9" s="45">
        <v>0.98150000000000004</v>
      </c>
      <c r="AD9" s="44">
        <v>0.98619999999999997</v>
      </c>
      <c r="AE9" s="44">
        <v>0.97330000000000005</v>
      </c>
      <c r="AF9" s="44">
        <v>0.98050000000000004</v>
      </c>
      <c r="AG9" s="44">
        <v>0.98499999999999999</v>
      </c>
      <c r="AH9" s="44">
        <v>0.98080000000000001</v>
      </c>
      <c r="AI9" s="44">
        <v>0.97389999999999999</v>
      </c>
      <c r="AJ9" s="44">
        <v>0.97619999999999996</v>
      </c>
      <c r="AK9" s="44">
        <v>0.97719999999999996</v>
      </c>
      <c r="AL9" s="44">
        <v>0.9738</v>
      </c>
      <c r="AM9" s="44">
        <v>0.97470000000000001</v>
      </c>
      <c r="AN9" s="45">
        <v>0.97389999999999999</v>
      </c>
      <c r="AO9" s="44">
        <v>0.97489999999999999</v>
      </c>
      <c r="AP9" s="44">
        <v>0.97889999999999999</v>
      </c>
      <c r="AQ9" s="44">
        <v>0.97230000000000005</v>
      </c>
      <c r="AR9" s="44">
        <v>0.97160000000000002</v>
      </c>
      <c r="AS9" s="44">
        <v>0.97099999999999997</v>
      </c>
      <c r="AT9" s="44">
        <v>0.9728</v>
      </c>
      <c r="AU9" s="44">
        <v>0.97629999999999995</v>
      </c>
      <c r="AV9" s="44">
        <v>0.97289999999999999</v>
      </c>
      <c r="AW9" s="44">
        <v>0.97340000000000004</v>
      </c>
      <c r="AX9" s="44">
        <v>0.97240000000000004</v>
      </c>
      <c r="AY9" s="44">
        <v>0.96989999999999998</v>
      </c>
      <c r="AZ9" s="44">
        <v>0.97240000000000004</v>
      </c>
      <c r="BA9" s="44">
        <v>0.96909999999999996</v>
      </c>
      <c r="BB9" s="44">
        <v>0.96460000000000001</v>
      </c>
      <c r="BC9" s="44">
        <v>0.97289999999999999</v>
      </c>
      <c r="BD9" s="44">
        <v>0.97324193548387095</v>
      </c>
      <c r="BE9" s="44">
        <v>0.96679999999999999</v>
      </c>
      <c r="BF9" s="44">
        <v>0.96826881720430136</v>
      </c>
      <c r="BG9" s="44">
        <v>0.96497666666666682</v>
      </c>
      <c r="BH9" s="44">
        <v>0.9526</v>
      </c>
      <c r="BI9" s="44">
        <v>0.94</v>
      </c>
      <c r="BJ9" s="44">
        <v>0.88260000000000005</v>
      </c>
      <c r="BK9" s="44">
        <v>0.79330000000000001</v>
      </c>
      <c r="BL9" s="44">
        <v>0.90039999999999998</v>
      </c>
      <c r="BM9" s="44">
        <v>0.87990000000000002</v>
      </c>
      <c r="BN9" s="44">
        <v>0.85319999999999996</v>
      </c>
      <c r="BO9" s="44">
        <v>0.82768928571428579</v>
      </c>
      <c r="BP9" s="44">
        <v>0.9350354838709678</v>
      </c>
      <c r="BQ9" s="44">
        <v>0.92620000000000002</v>
      </c>
      <c r="BR9" s="44">
        <v>0.91690000000000005</v>
      </c>
      <c r="BS9" s="44">
        <v>0.91989370370370394</v>
      </c>
      <c r="BT9" s="44">
        <v>0.94137419354838703</v>
      </c>
      <c r="BU9" s="44">
        <v>0.9748</v>
      </c>
      <c r="BV9" s="44">
        <v>0.9709633333333334</v>
      </c>
      <c r="BW9" s="44">
        <v>0.96955388291517319</v>
      </c>
      <c r="BX9" s="44">
        <v>0.97139666666666669</v>
      </c>
      <c r="BY9" s="44">
        <v>0.97139666666666669</v>
      </c>
      <c r="BZ9" s="44">
        <f t="shared" si="0"/>
        <v>0.93153360136826546</v>
      </c>
      <c r="CA9" s="45">
        <v>0.9765096774193549</v>
      </c>
      <c r="CB9" s="44">
        <v>0.97060000000000002</v>
      </c>
      <c r="CC9" s="44">
        <v>0.97750000000000004</v>
      </c>
      <c r="CD9" s="44">
        <v>0.98780000000000001</v>
      </c>
      <c r="CE9" s="44">
        <v>0.9839</v>
      </c>
      <c r="CF9" s="44">
        <v>0.94330000000000003</v>
      </c>
      <c r="CG9" s="44">
        <v>0.98570000000000002</v>
      </c>
      <c r="CH9" s="44">
        <v>0.98450000000000004</v>
      </c>
      <c r="CI9" s="44">
        <v>0.98140000000000005</v>
      </c>
      <c r="CJ9" s="44">
        <v>0.97282580645161298</v>
      </c>
      <c r="CK9" s="44">
        <v>0.98203333333333376</v>
      </c>
      <c r="CL9" s="44">
        <v>0.95966774193548376</v>
      </c>
      <c r="CM9" s="44">
        <f t="shared" si="1"/>
        <v>0.97547804659498205</v>
      </c>
      <c r="CN9" s="45">
        <v>0.96625483870967732</v>
      </c>
      <c r="CO9" s="44">
        <v>0.87199285714285735</v>
      </c>
      <c r="CP9" s="44">
        <v>0.89090000000000003</v>
      </c>
      <c r="CQ9" s="44">
        <v>0.95088333333333319</v>
      </c>
      <c r="CR9" s="44">
        <v>0.94848064516129049</v>
      </c>
      <c r="CS9" s="44">
        <v>0.95984666666666696</v>
      </c>
      <c r="CT9" s="44">
        <v>0.97754516129032243</v>
      </c>
      <c r="CU9" s="44">
        <v>0.95806774193548394</v>
      </c>
      <c r="CV9" s="44">
        <v>0.97537333333333331</v>
      </c>
      <c r="CW9" s="44">
        <v>0.97847419354838705</v>
      </c>
      <c r="CX9" s="44">
        <v>0.97361666666666669</v>
      </c>
      <c r="CY9" s="44">
        <v>0.95311612903225784</v>
      </c>
      <c r="CZ9" s="44"/>
      <c r="DA9" s="45">
        <v>0.98060967741935501</v>
      </c>
      <c r="DB9" s="44">
        <v>0.97219999999999995</v>
      </c>
      <c r="DC9" s="44">
        <v>0.96258064516129049</v>
      </c>
      <c r="DD9" s="44">
        <v>0.96232333333333342</v>
      </c>
      <c r="DE9" s="44">
        <v>0.95664193548387078</v>
      </c>
      <c r="DF9" s="44">
        <v>0.9614166666666667</v>
      </c>
      <c r="DG9" s="44"/>
      <c r="DH9" s="44"/>
      <c r="DI9" s="44"/>
      <c r="DJ9" s="44"/>
      <c r="DK9" s="44"/>
      <c r="DL9" s="44"/>
      <c r="DM9" s="44"/>
    </row>
    <row r="10" spans="1:117" s="33" customFormat="1" ht="15" customHeight="1" x14ac:dyDescent="0.2">
      <c r="B10" s="43" t="s">
        <v>33</v>
      </c>
      <c r="C10" s="44">
        <f>AVERAGE(C11:C12)</f>
        <v>0.90790499999999996</v>
      </c>
      <c r="D10" s="44">
        <f>AVERAGE(D11:D12)</f>
        <v>0.89731499999999997</v>
      </c>
      <c r="E10" s="44">
        <v>0.88600000000000001</v>
      </c>
      <c r="F10" s="44">
        <v>0.88600000000000001</v>
      </c>
      <c r="G10" s="44">
        <v>0.88600000000000001</v>
      </c>
      <c r="H10" s="44">
        <v>0.88600000000000001</v>
      </c>
      <c r="I10" s="44">
        <v>0.88600000000000001</v>
      </c>
      <c r="J10" s="44">
        <v>0.90734999999999999</v>
      </c>
      <c r="K10" s="44">
        <v>0.9113</v>
      </c>
      <c r="L10" s="44">
        <v>0.9113</v>
      </c>
      <c r="M10" s="44">
        <v>0.92459999999999998</v>
      </c>
      <c r="N10" s="44">
        <v>0.92249999999999999</v>
      </c>
      <c r="O10" s="44">
        <v>0.92225000000000001</v>
      </c>
      <c r="P10" s="44">
        <v>0.92210000000000003</v>
      </c>
      <c r="Q10" s="44">
        <v>0.92419999999999991</v>
      </c>
      <c r="R10" s="44">
        <v>0.92080000000000006</v>
      </c>
      <c r="S10" s="44">
        <v>0.91959999999999997</v>
      </c>
      <c r="T10" s="44">
        <v>0.92120000000000002</v>
      </c>
      <c r="U10" s="44">
        <v>0.96030000000000004</v>
      </c>
      <c r="V10" s="44">
        <v>0.96065</v>
      </c>
      <c r="W10" s="44">
        <v>0.96074999999999999</v>
      </c>
      <c r="X10" s="45">
        <v>0.95730000000000004</v>
      </c>
      <c r="Y10" s="45">
        <v>0.95655000000000001</v>
      </c>
      <c r="Z10" s="45">
        <v>0.95740000000000003</v>
      </c>
      <c r="AA10" s="44">
        <v>0.95830000000000004</v>
      </c>
      <c r="AB10" s="44">
        <v>0.95815000000000006</v>
      </c>
      <c r="AC10" s="45">
        <v>0.96219999999999994</v>
      </c>
      <c r="AD10" s="44">
        <v>0.95930000000000004</v>
      </c>
      <c r="AE10" s="44">
        <v>0.95920000000000005</v>
      </c>
      <c r="AF10" s="44">
        <v>0.96045000000000003</v>
      </c>
      <c r="AG10" s="44">
        <v>0.95920000000000005</v>
      </c>
      <c r="AH10" s="44">
        <f>AVERAGE(AH11:AH12)</f>
        <v>0.95394999999999996</v>
      </c>
      <c r="AI10" s="44">
        <f>AVERAGE(AI11:AI12)</f>
        <v>0.95055000000000001</v>
      </c>
      <c r="AJ10" s="44">
        <v>0.94555</v>
      </c>
      <c r="AK10" s="44">
        <v>0.94664999999999999</v>
      </c>
      <c r="AL10" s="44">
        <v>0.94429999999999992</v>
      </c>
      <c r="AM10" s="44">
        <v>0.93964999999999999</v>
      </c>
      <c r="AN10" s="44">
        <v>0.93880000000000008</v>
      </c>
      <c r="AO10" s="44">
        <v>0.93974999999999997</v>
      </c>
      <c r="AP10" s="44">
        <v>0.94080000000000008</v>
      </c>
      <c r="AQ10" s="44">
        <v>0.93864999999999998</v>
      </c>
      <c r="AR10" s="44">
        <v>0.93890000000000007</v>
      </c>
      <c r="AS10" s="44">
        <v>0.93789999999999996</v>
      </c>
      <c r="AT10" s="44">
        <v>0.94350000000000001</v>
      </c>
      <c r="AU10" s="44">
        <v>0.93540000000000001</v>
      </c>
      <c r="AV10" s="44">
        <v>0.93145</v>
      </c>
      <c r="AW10" s="44">
        <v>0.92694999999999994</v>
      </c>
      <c r="AX10" s="44">
        <v>0.93714999999999993</v>
      </c>
      <c r="AY10" s="44">
        <v>0.94155</v>
      </c>
      <c r="AZ10" s="44">
        <v>0.94540000000000002</v>
      </c>
      <c r="BA10" s="44">
        <v>0.94169999999999998</v>
      </c>
      <c r="BB10" s="44">
        <v>0.94569999999999999</v>
      </c>
      <c r="BC10" s="44">
        <v>0.94369999999999998</v>
      </c>
      <c r="BD10" s="44">
        <v>0.94567499999999982</v>
      </c>
      <c r="BE10" s="44">
        <v>0.94136908539377295</v>
      </c>
      <c r="BF10" s="44">
        <v>0.94684011946386937</v>
      </c>
      <c r="BG10" s="44">
        <v>0.96101307764064281</v>
      </c>
      <c r="BH10" s="44">
        <v>0.9617</v>
      </c>
      <c r="BI10" s="44">
        <v>0.95894999999999997</v>
      </c>
      <c r="BJ10" s="44">
        <v>0.9657</v>
      </c>
      <c r="BK10" s="44">
        <v>0.97089999999999999</v>
      </c>
      <c r="BL10" s="44">
        <v>0.96850000000000003</v>
      </c>
      <c r="BM10" s="44">
        <v>0.96860000000000002</v>
      </c>
      <c r="BN10" s="44">
        <v>0.96160000000000001</v>
      </c>
      <c r="BO10" s="44">
        <v>0.95780419973544983</v>
      </c>
      <c r="BP10" s="44">
        <v>0.95204600852272703</v>
      </c>
      <c r="BQ10" s="44">
        <v>0.95265</v>
      </c>
      <c r="BR10" s="44">
        <v>0.95635000000000003</v>
      </c>
      <c r="BS10" s="44">
        <v>0.94695902616279071</v>
      </c>
      <c r="BT10" s="44">
        <v>0.93424052971576232</v>
      </c>
      <c r="BU10" s="44">
        <v>0.9304</v>
      </c>
      <c r="BV10" s="44">
        <v>0.93508665426356585</v>
      </c>
      <c r="BW10" s="44">
        <v>0.93759999999999999</v>
      </c>
      <c r="BX10" s="44">
        <v>0.92264415051679582</v>
      </c>
      <c r="BY10" s="44">
        <v>0.92264415051679582</v>
      </c>
      <c r="BZ10" s="44">
        <f t="shared" si="0"/>
        <v>0.94250205995282377</v>
      </c>
      <c r="CA10" s="45">
        <v>0.94418864468864494</v>
      </c>
      <c r="CB10" s="44">
        <v>0.94804355540293073</v>
      </c>
      <c r="CC10" s="44">
        <v>0.95425000000000004</v>
      </c>
      <c r="CD10" s="44">
        <v>0.94935000000000003</v>
      </c>
      <c r="CE10" s="44">
        <v>0.9515034792510122</v>
      </c>
      <c r="CF10" s="44">
        <v>0.94471418269230756</v>
      </c>
      <c r="CG10" s="44">
        <v>0.93300000000000005</v>
      </c>
      <c r="CH10" s="44">
        <v>0.94064999999999999</v>
      </c>
      <c r="CI10" s="44">
        <v>0.90405000000000002</v>
      </c>
      <c r="CJ10" s="44">
        <v>0.90172999074942695</v>
      </c>
      <c r="CK10" s="44">
        <v>0.90407276404151404</v>
      </c>
      <c r="CL10" s="44">
        <v>0.89591258190883205</v>
      </c>
      <c r="CM10" s="44">
        <f t="shared" si="1"/>
        <v>0.93095543322788898</v>
      </c>
      <c r="CN10" s="45">
        <v>0.8870937825724412</v>
      </c>
      <c r="CO10" s="44">
        <v>0.8829215762764282</v>
      </c>
      <c r="CP10" s="44">
        <v>0.88569999999999993</v>
      </c>
      <c r="CQ10" s="44">
        <v>0.88746469684829066</v>
      </c>
      <c r="CR10" s="44">
        <v>0.88878550070356488</v>
      </c>
      <c r="CS10" s="44">
        <v>0.88105618094642479</v>
      </c>
      <c r="CT10" s="44">
        <v>0.88130826923076933</v>
      </c>
      <c r="CU10" s="44">
        <v>0.88133798287786791</v>
      </c>
      <c r="CV10" s="44">
        <v>0.88639496690639996</v>
      </c>
      <c r="CW10" s="44">
        <v>0.93321189458689457</v>
      </c>
      <c r="CX10" s="44">
        <v>0.92608606753261369</v>
      </c>
      <c r="CY10" s="44">
        <v>0.92576036039057841</v>
      </c>
      <c r="CZ10" s="44"/>
      <c r="DA10" s="45">
        <v>0.93706766494684179</v>
      </c>
      <c r="DB10" s="44">
        <v>0.94431830102767589</v>
      </c>
      <c r="DC10" s="44">
        <v>0.93955377161598075</v>
      </c>
      <c r="DD10" s="44">
        <v>0.92768856837606828</v>
      </c>
      <c r="DE10" s="44">
        <v>0.91887784009971507</v>
      </c>
      <c r="DF10" s="44">
        <v>0.91484044774669759</v>
      </c>
      <c r="DG10" s="44"/>
      <c r="DH10" s="44"/>
      <c r="DI10" s="44"/>
      <c r="DJ10" s="44"/>
      <c r="DK10" s="44"/>
      <c r="DL10" s="44"/>
      <c r="DM10" s="44"/>
    </row>
    <row r="11" spans="1:117" s="33" customFormat="1" ht="15" customHeight="1" x14ac:dyDescent="0.2">
      <c r="B11" s="43" t="s">
        <v>34</v>
      </c>
      <c r="C11" s="44">
        <v>0.89710000000000001</v>
      </c>
      <c r="D11" s="44">
        <v>0.89097999999999999</v>
      </c>
      <c r="E11" s="44">
        <v>0.87409999999999999</v>
      </c>
      <c r="F11" s="44">
        <v>0.87409999999999999</v>
      </c>
      <c r="G11" s="44">
        <v>0.87409999999999999</v>
      </c>
      <c r="H11" s="44">
        <v>0.87409999999999999</v>
      </c>
      <c r="I11" s="44">
        <v>0.87409999999999999</v>
      </c>
      <c r="J11" s="44">
        <v>0.90190000000000003</v>
      </c>
      <c r="K11" s="44">
        <v>0.90669999999999995</v>
      </c>
      <c r="L11" s="44">
        <v>0.91139999999999999</v>
      </c>
      <c r="M11" s="44">
        <v>0.9335</v>
      </c>
      <c r="N11" s="44">
        <v>0.92979999999999996</v>
      </c>
      <c r="O11" s="44">
        <v>0.9284</v>
      </c>
      <c r="P11" s="44">
        <v>0.92700000000000005</v>
      </c>
      <c r="Q11" s="44">
        <v>0.92979999999999996</v>
      </c>
      <c r="R11" s="44">
        <v>0.92349999999999999</v>
      </c>
      <c r="S11" s="44">
        <v>0.92269999999999996</v>
      </c>
      <c r="T11" s="44">
        <v>0.92420000000000002</v>
      </c>
      <c r="U11" s="44">
        <v>0.96120000000000005</v>
      </c>
      <c r="V11" s="44">
        <v>0.96189999999999998</v>
      </c>
      <c r="W11" s="44">
        <v>0.96199999999999997</v>
      </c>
      <c r="X11" s="45">
        <v>0.95499999999999996</v>
      </c>
      <c r="Y11" s="45">
        <v>0.9536</v>
      </c>
      <c r="Z11" s="45">
        <v>0.95530000000000004</v>
      </c>
      <c r="AA11" s="44">
        <v>0.95640000000000003</v>
      </c>
      <c r="AB11" s="44">
        <v>0.95660000000000001</v>
      </c>
      <c r="AC11" s="45">
        <v>0.96179999999999999</v>
      </c>
      <c r="AD11" s="44">
        <v>0.96140000000000003</v>
      </c>
      <c r="AE11" s="44">
        <v>0.9607</v>
      </c>
      <c r="AF11" s="44">
        <v>0.96130000000000004</v>
      </c>
      <c r="AG11" s="44">
        <v>0.95940000000000003</v>
      </c>
      <c r="AH11" s="44">
        <v>0.95179999999999998</v>
      </c>
      <c r="AI11" s="44">
        <v>0.94889999999999997</v>
      </c>
      <c r="AJ11" s="44">
        <v>0.9425</v>
      </c>
      <c r="AK11" s="44">
        <v>0.94489999999999996</v>
      </c>
      <c r="AL11" s="44">
        <v>0.94299999999999995</v>
      </c>
      <c r="AM11" s="44">
        <v>0.9395</v>
      </c>
      <c r="AN11" s="44">
        <v>0.93930000000000002</v>
      </c>
      <c r="AO11" s="44">
        <v>0.9395</v>
      </c>
      <c r="AP11" s="44">
        <v>0.94140000000000001</v>
      </c>
      <c r="AQ11" s="44">
        <v>0.93820000000000003</v>
      </c>
      <c r="AR11" s="44">
        <v>0.93769999999999998</v>
      </c>
      <c r="AS11" s="44">
        <v>0.93540000000000001</v>
      </c>
      <c r="AT11" s="44">
        <v>0.94720000000000004</v>
      </c>
      <c r="AU11" s="44">
        <v>0.93120000000000003</v>
      </c>
      <c r="AV11" s="44">
        <v>0.92669999999999997</v>
      </c>
      <c r="AW11" s="44">
        <v>0.91949999999999998</v>
      </c>
      <c r="AX11" s="44">
        <v>0.93240000000000001</v>
      </c>
      <c r="AY11" s="44">
        <v>0.94220000000000004</v>
      </c>
      <c r="AZ11" s="44">
        <v>0.94869999999999999</v>
      </c>
      <c r="BA11" s="44">
        <v>0.94220000000000004</v>
      </c>
      <c r="BB11" s="44">
        <v>0.94820000000000004</v>
      </c>
      <c r="BC11" s="44">
        <v>0.94630000000000003</v>
      </c>
      <c r="BD11" s="44">
        <v>0.94637499999999997</v>
      </c>
      <c r="BE11" s="44">
        <v>0.93950480769230782</v>
      </c>
      <c r="BF11" s="44">
        <v>0.94404576923076911</v>
      </c>
      <c r="BG11" s="44">
        <v>0.96776682692307692</v>
      </c>
      <c r="BH11" s="44">
        <v>0.96440000000000003</v>
      </c>
      <c r="BI11" s="44">
        <v>0.96419999999999995</v>
      </c>
      <c r="BJ11" s="44">
        <v>0.96499999999999997</v>
      </c>
      <c r="BK11" s="44">
        <v>0.97189999999999999</v>
      </c>
      <c r="BL11" s="44">
        <v>0.9677</v>
      </c>
      <c r="BM11" s="44">
        <v>0.96730000000000005</v>
      </c>
      <c r="BN11" s="44">
        <v>0.96379999999999999</v>
      </c>
      <c r="BO11" s="44">
        <v>0.96282500000000004</v>
      </c>
      <c r="BP11" s="44">
        <v>0.96023250000000004</v>
      </c>
      <c r="BQ11" s="44">
        <v>0.95830000000000004</v>
      </c>
      <c r="BR11" s="44">
        <v>0.96150000000000002</v>
      </c>
      <c r="BS11" s="44">
        <v>0.95621500000000015</v>
      </c>
      <c r="BT11" s="44">
        <v>0.94759749999999965</v>
      </c>
      <c r="BU11" s="44">
        <v>0.94120000000000004</v>
      </c>
      <c r="BV11" s="44">
        <v>0.95180170000000019</v>
      </c>
      <c r="BW11" s="44">
        <v>0.94159999999999999</v>
      </c>
      <c r="BX11" s="44">
        <v>0.93247999999999998</v>
      </c>
      <c r="BY11" s="44">
        <v>0.93247999999999998</v>
      </c>
      <c r="BZ11" s="44">
        <f t="shared" si="0"/>
        <v>0.95083597499999994</v>
      </c>
      <c r="CA11" s="45">
        <v>0.97595913461538486</v>
      </c>
      <c r="CB11" s="44">
        <v>0.94714663461538495</v>
      </c>
      <c r="CC11" s="44">
        <v>0.94679999999999997</v>
      </c>
      <c r="CD11" s="44">
        <v>0.94820000000000004</v>
      </c>
      <c r="CE11" s="44">
        <v>0.9536730769230769</v>
      </c>
      <c r="CF11" s="44">
        <v>0.94161586538461539</v>
      </c>
      <c r="CG11" s="44">
        <v>0.93759999999999999</v>
      </c>
      <c r="CH11" s="44">
        <v>0.94930000000000003</v>
      </c>
      <c r="CI11" s="44">
        <v>0.91490000000000005</v>
      </c>
      <c r="CJ11" s="44">
        <v>0.90411538461538499</v>
      </c>
      <c r="CK11" s="44">
        <v>0.90772836538461543</v>
      </c>
      <c r="CL11" s="44">
        <v>0.90204692307692325</v>
      </c>
      <c r="CM11" s="44">
        <f t="shared" si="1"/>
        <v>0.93575711538461548</v>
      </c>
      <c r="CN11" s="45">
        <v>0.90062980769230783</v>
      </c>
      <c r="CO11" s="44">
        <v>0.89976923076923065</v>
      </c>
      <c r="CP11" s="44">
        <v>0.89949999999999997</v>
      </c>
      <c r="CQ11" s="44">
        <v>0.89712019230769247</v>
      </c>
      <c r="CR11" s="44">
        <v>0.89693990384615419</v>
      </c>
      <c r="CS11" s="44">
        <v>0.89219230769230795</v>
      </c>
      <c r="CT11" s="44">
        <v>0.89639903846153868</v>
      </c>
      <c r="CU11" s="44">
        <v>0.89361538461538481</v>
      </c>
      <c r="CV11" s="44">
        <v>0.89423461538461568</v>
      </c>
      <c r="CW11" s="44">
        <v>0.93590144230769234</v>
      </c>
      <c r="CX11" s="44">
        <v>0.93248317307692308</v>
      </c>
      <c r="CY11" s="44">
        <v>0.92917076923076936</v>
      </c>
      <c r="CZ11" s="44"/>
      <c r="DA11" s="45">
        <v>0.94117801282051283</v>
      </c>
      <c r="DB11" s="44">
        <v>0.94431682692307661</v>
      </c>
      <c r="DC11" s="44">
        <v>0.93906442307692295</v>
      </c>
      <c r="DD11" s="44">
        <v>0.92664519230769216</v>
      </c>
      <c r="DE11" s="44">
        <v>0.91746009615384616</v>
      </c>
      <c r="DF11" s="44">
        <v>0.91060576923076952</v>
      </c>
      <c r="DG11" s="44"/>
      <c r="DH11" s="44"/>
      <c r="DI11" s="44"/>
      <c r="DJ11" s="44"/>
      <c r="DK11" s="44"/>
      <c r="DL11" s="44"/>
      <c r="DM11" s="44"/>
    </row>
    <row r="12" spans="1:117" s="33" customFormat="1" ht="15" customHeight="1" x14ac:dyDescent="0.2">
      <c r="B12" s="43" t="s">
        <v>35</v>
      </c>
      <c r="C12" s="44">
        <v>0.91871000000000003</v>
      </c>
      <c r="D12" s="44">
        <v>0.90364999999999995</v>
      </c>
      <c r="E12" s="44">
        <v>0.89790000000000003</v>
      </c>
      <c r="F12" s="44">
        <v>0.89790000000000003</v>
      </c>
      <c r="G12" s="44">
        <v>0.89790000000000003</v>
      </c>
      <c r="H12" s="44">
        <v>0.89790000000000003</v>
      </c>
      <c r="I12" s="44">
        <v>0.89790000000000003</v>
      </c>
      <c r="J12" s="44">
        <v>0.91279999999999994</v>
      </c>
      <c r="K12" s="44">
        <v>0.91590000000000005</v>
      </c>
      <c r="L12" s="44">
        <v>0.91679999999999995</v>
      </c>
      <c r="M12" s="44">
        <v>0.91559999999999997</v>
      </c>
      <c r="N12" s="44">
        <v>0.91520000000000001</v>
      </c>
      <c r="O12" s="44">
        <v>0.91610000000000003</v>
      </c>
      <c r="P12" s="44">
        <v>0.91720000000000002</v>
      </c>
      <c r="Q12" s="44">
        <v>0.91859999999999997</v>
      </c>
      <c r="R12" s="44">
        <v>0.91810000000000003</v>
      </c>
      <c r="S12" s="44">
        <v>0.91649999999999998</v>
      </c>
      <c r="T12" s="44">
        <v>0.91820000000000002</v>
      </c>
      <c r="U12" s="44">
        <v>0.95940000000000003</v>
      </c>
      <c r="V12" s="44">
        <v>0.95940000000000003</v>
      </c>
      <c r="W12" s="44">
        <v>0.95950000000000002</v>
      </c>
      <c r="X12" s="45">
        <v>0.95960000000000001</v>
      </c>
      <c r="Y12" s="45">
        <v>0.95950000000000002</v>
      </c>
      <c r="Z12" s="45">
        <v>0.95950000000000002</v>
      </c>
      <c r="AA12" s="44">
        <v>0.96020000000000005</v>
      </c>
      <c r="AB12" s="44">
        <v>0.9597</v>
      </c>
      <c r="AC12" s="45">
        <v>0.96260000000000001</v>
      </c>
      <c r="AD12" s="44">
        <v>0.95720000000000005</v>
      </c>
      <c r="AE12" s="44">
        <v>0.9577</v>
      </c>
      <c r="AF12" s="44">
        <v>0.95960000000000001</v>
      </c>
      <c r="AG12" s="44">
        <v>0.95899999999999996</v>
      </c>
      <c r="AH12" s="44">
        <v>0.95609999999999995</v>
      </c>
      <c r="AI12" s="44">
        <v>0.95220000000000005</v>
      </c>
      <c r="AJ12" s="44">
        <v>0.9486</v>
      </c>
      <c r="AK12" s="44">
        <v>0.94840000000000002</v>
      </c>
      <c r="AL12" s="44">
        <v>0.9456</v>
      </c>
      <c r="AM12" s="44">
        <v>0.93979999999999997</v>
      </c>
      <c r="AN12" s="44">
        <v>0.93830000000000002</v>
      </c>
      <c r="AO12" s="44">
        <v>0.94</v>
      </c>
      <c r="AP12" s="44">
        <v>0.94020000000000004</v>
      </c>
      <c r="AQ12" s="44">
        <v>0.93910000000000005</v>
      </c>
      <c r="AR12" s="44">
        <v>0.94010000000000005</v>
      </c>
      <c r="AS12" s="44">
        <v>0.94040000000000001</v>
      </c>
      <c r="AT12" s="44">
        <v>0.93979999999999997</v>
      </c>
      <c r="AU12" s="44">
        <v>0.9395</v>
      </c>
      <c r="AV12" s="44">
        <v>0.93620000000000003</v>
      </c>
      <c r="AW12" s="44">
        <v>0.93440000000000001</v>
      </c>
      <c r="AX12" s="44">
        <v>0.94189999999999996</v>
      </c>
      <c r="AY12" s="44">
        <v>0.94089999999999996</v>
      </c>
      <c r="AZ12" s="44">
        <v>0.94210000000000005</v>
      </c>
      <c r="BA12" s="44">
        <v>0.94120000000000004</v>
      </c>
      <c r="BB12" s="44">
        <v>0.94320000000000004</v>
      </c>
      <c r="BC12" s="44">
        <v>0.94110000000000005</v>
      </c>
      <c r="BD12" s="44">
        <v>0.94497499999999979</v>
      </c>
      <c r="BE12" s="44">
        <v>0.94323336309523809</v>
      </c>
      <c r="BF12" s="44">
        <v>0.94963446969696963</v>
      </c>
      <c r="BG12" s="44">
        <v>0.9542593283582087</v>
      </c>
      <c r="BH12" s="44">
        <v>0.95899999999999996</v>
      </c>
      <c r="BI12" s="44">
        <v>0.95369999999999999</v>
      </c>
      <c r="BJ12" s="44">
        <v>0.96640000000000004</v>
      </c>
      <c r="BK12" s="44">
        <v>0.96989999999999998</v>
      </c>
      <c r="BL12" s="44">
        <v>0.96930000000000005</v>
      </c>
      <c r="BM12" s="44">
        <v>0.96989999999999998</v>
      </c>
      <c r="BN12" s="44">
        <v>0.95940000000000003</v>
      </c>
      <c r="BO12" s="44">
        <v>0.95278339947089952</v>
      </c>
      <c r="BP12" s="44">
        <v>0.94385951704545401</v>
      </c>
      <c r="BQ12" s="44">
        <v>0.94699999999999995</v>
      </c>
      <c r="BR12" s="44">
        <v>0.95120000000000005</v>
      </c>
      <c r="BS12" s="44">
        <v>0.93770305232558115</v>
      </c>
      <c r="BT12" s="44">
        <v>0.92088355943152489</v>
      </c>
      <c r="BU12" s="44">
        <v>0.91959999999999997</v>
      </c>
      <c r="BV12" s="44">
        <v>0.91837160852713151</v>
      </c>
      <c r="BW12" s="44">
        <v>0.93359999999999999</v>
      </c>
      <c r="BX12" s="44">
        <v>0.91280830103359167</v>
      </c>
      <c r="BY12" s="44">
        <v>0.91280830103359167</v>
      </c>
      <c r="BZ12" s="44">
        <f t="shared" si="0"/>
        <v>0.93416814490564792</v>
      </c>
      <c r="CA12" s="45">
        <v>0.91241815476190491</v>
      </c>
      <c r="CB12" s="44">
        <v>0.94894047619047639</v>
      </c>
      <c r="CC12" s="44">
        <v>0.9617</v>
      </c>
      <c r="CD12" s="44">
        <v>0.95050000000000001</v>
      </c>
      <c r="CE12" s="44">
        <v>0.94933388157894749</v>
      </c>
      <c r="CF12" s="44">
        <v>0.94781249999999972</v>
      </c>
      <c r="CG12" s="44">
        <v>0.9284</v>
      </c>
      <c r="CH12" s="44">
        <v>0.93200000000000005</v>
      </c>
      <c r="CI12" s="44">
        <v>0.89319999999999999</v>
      </c>
      <c r="CJ12" s="44">
        <v>0.89934459688346891</v>
      </c>
      <c r="CK12" s="44">
        <v>0.90041716269841265</v>
      </c>
      <c r="CL12" s="44">
        <v>0.88977824074074097</v>
      </c>
      <c r="CM12" s="44">
        <f t="shared" si="1"/>
        <v>0.92615375107116249</v>
      </c>
      <c r="CN12" s="45">
        <v>0.87355775745257469</v>
      </c>
      <c r="CO12" s="44">
        <v>0.86607392178362563</v>
      </c>
      <c r="CP12" s="44">
        <v>0.87190000000000001</v>
      </c>
      <c r="CQ12" s="44">
        <v>0.87780920138888896</v>
      </c>
      <c r="CR12" s="44">
        <v>0.88063109756097557</v>
      </c>
      <c r="CS12" s="44">
        <v>0.86992005420054175</v>
      </c>
      <c r="CT12" s="44">
        <v>0.86621749999999997</v>
      </c>
      <c r="CU12" s="44">
        <v>0.86906058114035101</v>
      </c>
      <c r="CV12" s="44">
        <v>0.87855531842818435</v>
      </c>
      <c r="CW12" s="44">
        <v>0.93052234686609692</v>
      </c>
      <c r="CX12" s="44">
        <v>0.91968896198830419</v>
      </c>
      <c r="CY12" s="44">
        <v>0.92234995155038735</v>
      </c>
      <c r="CZ12" s="44"/>
      <c r="DA12" s="45">
        <v>0.93295731707317076</v>
      </c>
      <c r="DB12" s="44">
        <v>0.94431977513227527</v>
      </c>
      <c r="DC12" s="44">
        <v>0.94004312015503855</v>
      </c>
      <c r="DD12" s="44">
        <v>0.9287319444444444</v>
      </c>
      <c r="DE12" s="44">
        <v>0.92029558404558409</v>
      </c>
      <c r="DF12" s="44">
        <v>0.91907512626262577</v>
      </c>
      <c r="DG12" s="44"/>
      <c r="DH12" s="44"/>
      <c r="DI12" s="44"/>
      <c r="DJ12" s="44"/>
      <c r="DK12" s="44"/>
      <c r="DL12" s="44"/>
      <c r="DM12" s="44"/>
    </row>
    <row r="13" spans="1:117" s="33" customFormat="1" ht="15" customHeight="1" x14ac:dyDescent="0.2">
      <c r="B13" s="43" t="s">
        <v>36</v>
      </c>
      <c r="C13" s="44">
        <v>2.9499999999999999E-3</v>
      </c>
      <c r="D13" s="44">
        <v>5.3200000000000001E-3</v>
      </c>
      <c r="E13" s="44">
        <v>2.31E-3</v>
      </c>
      <c r="F13" s="44">
        <v>2.31E-3</v>
      </c>
      <c r="G13" s="44">
        <v>2.31E-3</v>
      </c>
      <c r="H13" s="44">
        <v>2.31E-3</v>
      </c>
      <c r="I13" s="44">
        <v>2.31E-3</v>
      </c>
      <c r="J13" s="44">
        <v>3.7000000000000002E-3</v>
      </c>
      <c r="K13" s="44">
        <v>4.6100000000000004E-3</v>
      </c>
      <c r="L13" s="44">
        <v>1.34E-3</v>
      </c>
      <c r="M13" s="44">
        <v>5.0299999999999997E-3</v>
      </c>
      <c r="N13" s="44">
        <v>6.0899999999999999E-3</v>
      </c>
      <c r="O13" s="44">
        <v>3.0000000000000001E-3</v>
      </c>
      <c r="P13" s="44">
        <v>9.9900000000000006E-3</v>
      </c>
      <c r="Q13" s="44">
        <v>9.3200000000000002E-3</v>
      </c>
      <c r="R13" s="44">
        <v>2.3700000000000001E-3</v>
      </c>
      <c r="S13" s="44">
        <v>3.4199999999999999E-3</v>
      </c>
      <c r="T13" s="44">
        <v>3.65E-3</v>
      </c>
      <c r="U13" s="44">
        <v>2.7399999999999998E-3</v>
      </c>
      <c r="V13" s="44">
        <v>2.7299999999999998E-3</v>
      </c>
      <c r="W13" s="44">
        <v>2.4299999999999999E-3</v>
      </c>
      <c r="X13" s="46">
        <v>1.64E-3</v>
      </c>
      <c r="Y13" s="46">
        <v>2.0899999999999998E-3</v>
      </c>
      <c r="Z13" s="46">
        <v>2E-3</v>
      </c>
      <c r="AA13" s="44">
        <v>2.2399999999999998E-3</v>
      </c>
      <c r="AB13" s="44">
        <v>2.16E-3</v>
      </c>
      <c r="AC13" s="46">
        <v>2E-3</v>
      </c>
      <c r="AD13" s="44">
        <v>2.0899999999999998E-3</v>
      </c>
      <c r="AE13" s="44">
        <v>2.0899999999999998E-3</v>
      </c>
      <c r="AF13" s="44">
        <v>1.9E-3</v>
      </c>
      <c r="AG13" s="44">
        <v>1.3799999999999999E-3</v>
      </c>
      <c r="AH13" s="44">
        <v>1.92E-3</v>
      </c>
      <c r="AI13" s="44">
        <v>1.58E-3</v>
      </c>
      <c r="AJ13" s="44">
        <v>1.42E-3</v>
      </c>
      <c r="AK13" s="44">
        <v>1.39E-3</v>
      </c>
      <c r="AL13" s="44">
        <v>1.3600000000000001E-3</v>
      </c>
      <c r="AM13" s="44">
        <v>1.83E-3</v>
      </c>
      <c r="AN13" s="44">
        <v>1.67E-3</v>
      </c>
      <c r="AO13" s="46">
        <v>1.6800000000000001E-3</v>
      </c>
      <c r="AP13" s="44">
        <v>2E-3</v>
      </c>
      <c r="AQ13" s="44">
        <v>2.0899999999999998E-3</v>
      </c>
      <c r="AR13" s="44">
        <v>1.82E-3</v>
      </c>
      <c r="AS13" s="44">
        <v>1.67E-3</v>
      </c>
      <c r="AT13" s="44">
        <v>4.0099999999999997E-3</v>
      </c>
      <c r="AU13" s="44">
        <v>1.34E-3</v>
      </c>
      <c r="AV13" s="44">
        <v>1.7700000000000001E-3</v>
      </c>
      <c r="AW13" s="44">
        <v>1.74E-3</v>
      </c>
      <c r="AX13" s="44">
        <v>1.2600000000000001E-3</v>
      </c>
      <c r="AY13" s="44">
        <v>1.15E-3</v>
      </c>
      <c r="AZ13" s="44">
        <v>1.2999999999999999E-3</v>
      </c>
      <c r="BA13" s="44">
        <v>1.3500000000000001E-3</v>
      </c>
      <c r="BB13" s="44">
        <v>1.3158855504096973E-3</v>
      </c>
      <c r="BC13" s="44">
        <v>1.5862412350525702E-3</v>
      </c>
      <c r="BD13" s="44">
        <v>1.2742395721235908E-3</v>
      </c>
      <c r="BE13" s="44">
        <v>8.4950938600172454E-4</v>
      </c>
      <c r="BF13" s="44">
        <v>7.3256422850037509E-4</v>
      </c>
      <c r="BG13" s="44">
        <v>6.6096055924123203E-4</v>
      </c>
      <c r="BH13" s="44">
        <v>9.3999999999999997E-4</v>
      </c>
      <c r="BI13" s="44">
        <v>6.4000000000000005E-4</v>
      </c>
      <c r="BJ13" s="44">
        <v>8.4999999999999995E-4</v>
      </c>
      <c r="BK13" s="44">
        <v>8.8000000000000003E-4</v>
      </c>
      <c r="BL13" s="44">
        <v>6.7000000000000002E-4</v>
      </c>
      <c r="BM13" s="44">
        <v>7.5000000000000002E-4</v>
      </c>
      <c r="BN13" s="44">
        <v>1.08E-3</v>
      </c>
      <c r="BO13" s="44">
        <v>8.2533295160487033E-4</v>
      </c>
      <c r="BP13" s="44">
        <v>1.2264744702670642E-3</v>
      </c>
      <c r="BQ13" s="44">
        <v>9.7000000000000005E-4</v>
      </c>
      <c r="BR13" s="44">
        <v>8.8999999999999995E-4</v>
      </c>
      <c r="BS13" s="44">
        <v>9.0335553210304663E-4</v>
      </c>
      <c r="BT13" s="44">
        <v>7.9546782105288595E-4</v>
      </c>
      <c r="BU13" s="44">
        <v>6.3000000000000003E-4</v>
      </c>
      <c r="BV13" s="44">
        <v>5.2581676352142319E-4</v>
      </c>
      <c r="BW13" s="44">
        <v>9.7751453662793639E-4</v>
      </c>
      <c r="BX13" s="44">
        <v>9.5115436667580068E-4</v>
      </c>
      <c r="BY13" s="44">
        <v>9.5115436667580068E-4</v>
      </c>
      <c r="BZ13" s="44">
        <f t="shared" si="0"/>
        <v>8.9385590071073553E-4</v>
      </c>
      <c r="CA13" s="45">
        <v>1.3149065648267973E-3</v>
      </c>
      <c r="CB13" s="44">
        <v>1.14E-3</v>
      </c>
      <c r="CC13" s="44" t="s">
        <v>60</v>
      </c>
      <c r="CD13" s="44" t="s">
        <v>60</v>
      </c>
      <c r="CE13" s="44">
        <v>3.6007792086207446E-4</v>
      </c>
      <c r="CF13" s="44">
        <v>2.6066338225152498E-4</v>
      </c>
      <c r="CG13" s="44">
        <v>5.7996842278736592E-4</v>
      </c>
      <c r="CH13" s="44">
        <v>3.8999999999999999E-4</v>
      </c>
      <c r="CI13" s="44">
        <v>6.0000000000000002E-5</v>
      </c>
      <c r="CJ13" s="44">
        <v>4.2999999999999999E-4</v>
      </c>
      <c r="CK13" s="44">
        <v>6.887730435423776E-5</v>
      </c>
      <c r="CL13" s="44">
        <v>7.0689907962984025E-4</v>
      </c>
      <c r="CM13" s="44">
        <f t="shared" si="1"/>
        <v>5.3113926747118412E-4</v>
      </c>
      <c r="CN13" s="45">
        <v>6.1236893023518518E-4</v>
      </c>
      <c r="CO13" s="44">
        <v>3.9718322983251284E-4</v>
      </c>
      <c r="CP13" s="44">
        <v>5.2999999999999998E-4</v>
      </c>
      <c r="CQ13" s="44">
        <v>5.9112756881959906E-4</v>
      </c>
      <c r="CR13" s="44">
        <v>5.173842714652965E-4</v>
      </c>
      <c r="CS13" s="44">
        <v>1.1730276148375319E-3</v>
      </c>
      <c r="CT13" s="44">
        <v>1.0287192014074207E-3</v>
      </c>
      <c r="CU13" s="44">
        <v>7.9705225445823847E-4</v>
      </c>
      <c r="CV13" s="44">
        <v>1.0540477578841749E-3</v>
      </c>
      <c r="CW13" s="44">
        <v>1.1924413052150798E-3</v>
      </c>
      <c r="CX13" s="44">
        <v>9.0142805987154654E-4</v>
      </c>
      <c r="CY13" s="44">
        <v>1.4558969203175972E-3</v>
      </c>
      <c r="CZ13" s="44"/>
      <c r="DA13" s="45"/>
      <c r="DB13" s="44"/>
      <c r="DC13" s="44">
        <v>3.5000000000000001E-3</v>
      </c>
      <c r="DD13" s="44">
        <v>2.2361890479742617E-3</v>
      </c>
      <c r="DE13" s="44">
        <v>1.32317821526515E-3</v>
      </c>
      <c r="DF13" s="44">
        <v>3.1534725725946987E-3</v>
      </c>
      <c r="DG13" s="44"/>
      <c r="DH13" s="44"/>
      <c r="DI13" s="44"/>
      <c r="DJ13" s="44"/>
      <c r="DK13" s="44"/>
      <c r="DL13" s="44"/>
      <c r="DM13" s="44"/>
    </row>
    <row r="14" spans="1:117" s="33" customFormat="1" ht="15" customHeight="1" x14ac:dyDescent="0.2">
      <c r="B14" s="47"/>
      <c r="C14" s="48"/>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N14" s="49"/>
    </row>
    <row r="15" spans="1:117" s="33" customFormat="1" ht="15" customHeight="1" x14ac:dyDescent="0.2">
      <c r="B15" s="40" t="s">
        <v>99</v>
      </c>
      <c r="C15" s="41"/>
    </row>
    <row r="16" spans="1:117" s="3" customFormat="1" ht="15" x14ac:dyDescent="0.25">
      <c r="B16" s="106" t="s">
        <v>92</v>
      </c>
      <c r="C16" s="100">
        <v>2013</v>
      </c>
      <c r="D16" s="100"/>
      <c r="E16" s="100"/>
      <c r="F16" s="100">
        <v>2014</v>
      </c>
      <c r="G16" s="100"/>
      <c r="H16" s="100"/>
      <c r="I16" s="100"/>
      <c r="J16" s="100"/>
      <c r="K16" s="100"/>
      <c r="L16" s="100"/>
      <c r="M16" s="100"/>
      <c r="N16" s="100"/>
      <c r="O16" s="100"/>
      <c r="P16" s="100"/>
      <c r="Q16" s="100"/>
      <c r="R16" s="100">
        <v>2015</v>
      </c>
      <c r="S16" s="100"/>
      <c r="T16" s="100"/>
      <c r="U16" s="100"/>
      <c r="V16" s="100"/>
      <c r="W16" s="100"/>
      <c r="X16" s="100"/>
      <c r="Y16" s="100"/>
      <c r="Z16" s="100"/>
      <c r="AA16" s="100"/>
      <c r="AB16" s="100"/>
      <c r="AC16" s="100"/>
      <c r="AD16" s="100">
        <v>2016</v>
      </c>
      <c r="AE16" s="100"/>
      <c r="AF16" s="100"/>
      <c r="AG16" s="100"/>
      <c r="AH16" s="100"/>
      <c r="AI16" s="100"/>
      <c r="AJ16" s="100"/>
      <c r="AK16" s="100"/>
      <c r="AL16" s="100"/>
      <c r="AM16" s="100"/>
      <c r="AN16" s="100"/>
      <c r="AO16" s="100"/>
      <c r="AP16" s="100">
        <v>2017</v>
      </c>
      <c r="AQ16" s="100"/>
      <c r="AR16" s="100"/>
      <c r="AS16" s="100"/>
      <c r="AT16" s="100"/>
      <c r="AU16" s="100"/>
      <c r="AV16" s="100"/>
      <c r="AW16" s="100"/>
      <c r="AX16" s="100"/>
      <c r="AY16" s="100"/>
      <c r="AZ16" s="100"/>
      <c r="BA16" s="100"/>
      <c r="BB16" s="100">
        <v>2018</v>
      </c>
      <c r="BC16" s="100"/>
      <c r="BD16" s="100"/>
      <c r="BE16" s="100"/>
      <c r="BF16" s="100"/>
      <c r="BG16" s="100"/>
      <c r="BH16" s="100"/>
      <c r="BI16" s="100"/>
      <c r="BJ16" s="100"/>
      <c r="BK16" s="100"/>
      <c r="BL16" s="100"/>
      <c r="BM16" s="100"/>
      <c r="BN16" s="100">
        <v>2019</v>
      </c>
      <c r="BO16" s="100"/>
      <c r="BP16" s="100"/>
      <c r="BQ16" s="100"/>
      <c r="BR16" s="100"/>
      <c r="BS16" s="100"/>
      <c r="BT16" s="100"/>
      <c r="BU16" s="100"/>
      <c r="BV16" s="100"/>
      <c r="BW16" s="100"/>
      <c r="BX16" s="100"/>
      <c r="BY16" s="100"/>
      <c r="BZ16" s="101" t="s">
        <v>143</v>
      </c>
      <c r="CA16" s="100">
        <v>2020</v>
      </c>
      <c r="CB16" s="100"/>
      <c r="CC16" s="100"/>
      <c r="CD16" s="100"/>
      <c r="CE16" s="100"/>
      <c r="CF16" s="100"/>
      <c r="CG16" s="100"/>
      <c r="CH16" s="100"/>
      <c r="CI16" s="100"/>
      <c r="CJ16" s="100"/>
      <c r="CK16" s="100"/>
      <c r="CL16" s="100"/>
      <c r="CM16" s="101" t="s">
        <v>147</v>
      </c>
      <c r="CN16" s="100">
        <v>2021</v>
      </c>
      <c r="CO16" s="100"/>
      <c r="CP16" s="100"/>
      <c r="CQ16" s="100"/>
      <c r="CR16" s="100"/>
      <c r="CS16" s="100"/>
      <c r="CT16" s="100"/>
      <c r="CU16" s="100"/>
      <c r="CV16" s="100"/>
      <c r="CW16" s="100"/>
      <c r="CX16" s="100"/>
      <c r="CY16" s="100"/>
      <c r="CZ16" s="101" t="s">
        <v>150</v>
      </c>
      <c r="DA16" s="100">
        <v>2022</v>
      </c>
      <c r="DB16" s="100"/>
      <c r="DC16" s="100"/>
      <c r="DD16" s="100"/>
      <c r="DE16" s="100"/>
      <c r="DF16" s="100"/>
      <c r="DG16" s="100"/>
      <c r="DH16" s="100"/>
      <c r="DI16" s="100"/>
      <c r="DJ16" s="100"/>
      <c r="DK16" s="100"/>
      <c r="DL16" s="100"/>
      <c r="DM16" s="101" t="s">
        <v>151</v>
      </c>
    </row>
    <row r="17" spans="2:117" s="3" customFormat="1" ht="30" x14ac:dyDescent="0.2">
      <c r="B17" s="107"/>
      <c r="C17" s="11" t="s">
        <v>130</v>
      </c>
      <c r="D17" s="11" t="s">
        <v>131</v>
      </c>
      <c r="E17" s="11" t="s">
        <v>132</v>
      </c>
      <c r="F17" s="11" t="s">
        <v>121</v>
      </c>
      <c r="G17" s="11" t="s">
        <v>122</v>
      </c>
      <c r="H17" s="11" t="s">
        <v>123</v>
      </c>
      <c r="I17" s="11" t="s">
        <v>124</v>
      </c>
      <c r="J17" s="11" t="s">
        <v>125</v>
      </c>
      <c r="K17" s="11" t="s">
        <v>126</v>
      </c>
      <c r="L17" s="11" t="s">
        <v>127</v>
      </c>
      <c r="M17" s="11" t="s">
        <v>128</v>
      </c>
      <c r="N17" s="11" t="s">
        <v>129</v>
      </c>
      <c r="O17" s="11" t="s">
        <v>130</v>
      </c>
      <c r="P17" s="11" t="s">
        <v>131</v>
      </c>
      <c r="Q17" s="11" t="s">
        <v>132</v>
      </c>
      <c r="R17" s="11" t="s">
        <v>121</v>
      </c>
      <c r="S17" s="11" t="s">
        <v>122</v>
      </c>
      <c r="T17" s="11" t="s">
        <v>123</v>
      </c>
      <c r="U17" s="11" t="s">
        <v>124</v>
      </c>
      <c r="V17" s="11" t="s">
        <v>125</v>
      </c>
      <c r="W17" s="11" t="s">
        <v>126</v>
      </c>
      <c r="X17" s="11" t="s">
        <v>127</v>
      </c>
      <c r="Y17" s="11" t="s">
        <v>128</v>
      </c>
      <c r="Z17" s="11" t="s">
        <v>129</v>
      </c>
      <c r="AA17" s="11" t="s">
        <v>130</v>
      </c>
      <c r="AB17" s="11" t="s">
        <v>131</v>
      </c>
      <c r="AC17" s="11" t="s">
        <v>132</v>
      </c>
      <c r="AD17" s="11" t="s">
        <v>121</v>
      </c>
      <c r="AE17" s="11" t="s">
        <v>122</v>
      </c>
      <c r="AF17" s="11" t="s">
        <v>123</v>
      </c>
      <c r="AG17" s="11" t="s">
        <v>124</v>
      </c>
      <c r="AH17" s="11" t="s">
        <v>125</v>
      </c>
      <c r="AI17" s="11" t="s">
        <v>126</v>
      </c>
      <c r="AJ17" s="11" t="s">
        <v>127</v>
      </c>
      <c r="AK17" s="11" t="s">
        <v>128</v>
      </c>
      <c r="AL17" s="11" t="s">
        <v>129</v>
      </c>
      <c r="AM17" s="11" t="s">
        <v>130</v>
      </c>
      <c r="AN17" s="11" t="s">
        <v>131</v>
      </c>
      <c r="AO17" s="11" t="s">
        <v>132</v>
      </c>
      <c r="AP17" s="11" t="s">
        <v>121</v>
      </c>
      <c r="AQ17" s="11" t="s">
        <v>122</v>
      </c>
      <c r="AR17" s="11" t="s">
        <v>123</v>
      </c>
      <c r="AS17" s="11" t="s">
        <v>124</v>
      </c>
      <c r="AT17" s="11" t="s">
        <v>125</v>
      </c>
      <c r="AU17" s="11" t="s">
        <v>126</v>
      </c>
      <c r="AV17" s="11" t="s">
        <v>127</v>
      </c>
      <c r="AW17" s="11" t="s">
        <v>128</v>
      </c>
      <c r="AX17" s="11" t="s">
        <v>129</v>
      </c>
      <c r="AY17" s="11" t="s">
        <v>130</v>
      </c>
      <c r="AZ17" s="11" t="s">
        <v>131</v>
      </c>
      <c r="BA17" s="11" t="s">
        <v>132</v>
      </c>
      <c r="BB17" s="11" t="s">
        <v>121</v>
      </c>
      <c r="BC17" s="11" t="s">
        <v>122</v>
      </c>
      <c r="BD17" s="11" t="s">
        <v>123</v>
      </c>
      <c r="BE17" s="11" t="s">
        <v>124</v>
      </c>
      <c r="BF17" s="11" t="s">
        <v>125</v>
      </c>
      <c r="BG17" s="11" t="s">
        <v>126</v>
      </c>
      <c r="BH17" s="11" t="s">
        <v>127</v>
      </c>
      <c r="BI17" s="11" t="s">
        <v>128</v>
      </c>
      <c r="BJ17" s="11" t="s">
        <v>129</v>
      </c>
      <c r="BK17" s="11" t="s">
        <v>130</v>
      </c>
      <c r="BL17" s="11" t="s">
        <v>131</v>
      </c>
      <c r="BM17" s="11" t="s">
        <v>132</v>
      </c>
      <c r="BN17" s="11" t="s">
        <v>121</v>
      </c>
      <c r="BO17" s="11" t="s">
        <v>122</v>
      </c>
      <c r="BP17" s="11" t="s">
        <v>123</v>
      </c>
      <c r="BQ17" s="11" t="s">
        <v>124</v>
      </c>
      <c r="BR17" s="11" t="s">
        <v>125</v>
      </c>
      <c r="BS17" s="11" t="s">
        <v>126</v>
      </c>
      <c r="BT17" s="11" t="s">
        <v>127</v>
      </c>
      <c r="BU17" s="11" t="s">
        <v>128</v>
      </c>
      <c r="BV17" s="11" t="s">
        <v>129</v>
      </c>
      <c r="BW17" s="11" t="s">
        <v>130</v>
      </c>
      <c r="BX17" s="11" t="s">
        <v>131</v>
      </c>
      <c r="BY17" s="11" t="s">
        <v>132</v>
      </c>
      <c r="BZ17" s="102"/>
      <c r="CA17" s="88" t="s">
        <v>121</v>
      </c>
      <c r="CB17" s="88" t="s">
        <v>122</v>
      </c>
      <c r="CC17" s="88" t="s">
        <v>123</v>
      </c>
      <c r="CD17" s="88" t="s">
        <v>124</v>
      </c>
      <c r="CE17" s="88" t="s">
        <v>125</v>
      </c>
      <c r="CF17" s="88" t="s">
        <v>126</v>
      </c>
      <c r="CG17" s="88" t="s">
        <v>127</v>
      </c>
      <c r="CH17" s="88" t="s">
        <v>128</v>
      </c>
      <c r="CI17" s="88" t="s">
        <v>129</v>
      </c>
      <c r="CJ17" s="88" t="s">
        <v>130</v>
      </c>
      <c r="CK17" s="88" t="s">
        <v>131</v>
      </c>
      <c r="CL17" s="88" t="s">
        <v>132</v>
      </c>
      <c r="CM17" s="102"/>
      <c r="CN17" s="89" t="s">
        <v>121</v>
      </c>
      <c r="CO17" s="89" t="s">
        <v>122</v>
      </c>
      <c r="CP17" s="89" t="s">
        <v>123</v>
      </c>
      <c r="CQ17" s="89" t="s">
        <v>124</v>
      </c>
      <c r="CR17" s="89" t="s">
        <v>125</v>
      </c>
      <c r="CS17" s="89" t="s">
        <v>126</v>
      </c>
      <c r="CT17" s="89" t="s">
        <v>127</v>
      </c>
      <c r="CU17" s="89" t="s">
        <v>128</v>
      </c>
      <c r="CV17" s="89" t="s">
        <v>129</v>
      </c>
      <c r="CW17" s="89" t="s">
        <v>130</v>
      </c>
      <c r="CX17" s="89" t="s">
        <v>131</v>
      </c>
      <c r="CY17" s="89" t="s">
        <v>132</v>
      </c>
      <c r="CZ17" s="102"/>
      <c r="DA17" s="95" t="s">
        <v>121</v>
      </c>
      <c r="DB17" s="95" t="s">
        <v>122</v>
      </c>
      <c r="DC17" s="95" t="s">
        <v>123</v>
      </c>
      <c r="DD17" s="95" t="s">
        <v>124</v>
      </c>
      <c r="DE17" s="95" t="s">
        <v>125</v>
      </c>
      <c r="DF17" s="95" t="s">
        <v>126</v>
      </c>
      <c r="DG17" s="95" t="s">
        <v>127</v>
      </c>
      <c r="DH17" s="95" t="s">
        <v>128</v>
      </c>
      <c r="DI17" s="95" t="s">
        <v>129</v>
      </c>
      <c r="DJ17" s="95" t="s">
        <v>130</v>
      </c>
      <c r="DK17" s="95" t="s">
        <v>131</v>
      </c>
      <c r="DL17" s="95" t="s">
        <v>132</v>
      </c>
      <c r="DM17" s="102"/>
    </row>
    <row r="18" spans="2:117" s="53" customFormat="1" ht="28.5" x14ac:dyDescent="0.2">
      <c r="B18" s="50" t="s">
        <v>136</v>
      </c>
      <c r="C18" s="51"/>
      <c r="D18" s="51"/>
      <c r="E18" s="51"/>
      <c r="F18" s="51"/>
      <c r="G18" s="51"/>
      <c r="H18" s="51"/>
      <c r="I18" s="51"/>
      <c r="J18" s="51"/>
      <c r="K18" s="51"/>
      <c r="L18" s="51"/>
      <c r="M18" s="52"/>
      <c r="N18" s="51"/>
      <c r="O18" s="51"/>
      <c r="P18" s="51"/>
      <c r="Q18" s="51"/>
      <c r="R18" s="51"/>
      <c r="S18" s="51"/>
      <c r="T18" s="51"/>
      <c r="U18" s="51"/>
      <c r="V18" s="51"/>
      <c r="W18" s="51"/>
      <c r="X18" s="51"/>
      <c r="Y18" s="51"/>
      <c r="Z18" s="51"/>
      <c r="AA18" s="51"/>
      <c r="AB18" s="51"/>
      <c r="AC18" s="51"/>
      <c r="AD18" s="51">
        <v>220255.17942299999</v>
      </c>
      <c r="AE18" s="51">
        <v>212566.00715300001</v>
      </c>
      <c r="AF18" s="51">
        <v>221705.86284700001</v>
      </c>
      <c r="AG18" s="51">
        <v>219044.52457199999</v>
      </c>
      <c r="AH18" s="51">
        <v>225229.372397</v>
      </c>
      <c r="AI18" s="51">
        <v>216842.25975100001</v>
      </c>
      <c r="AJ18" s="51">
        <v>216903.72814399999</v>
      </c>
      <c r="AK18" s="51">
        <v>225261.405532</v>
      </c>
      <c r="AL18" s="51">
        <v>220199.272963</v>
      </c>
      <c r="AM18" s="51">
        <v>221866.75679000007</v>
      </c>
      <c r="AN18" s="51">
        <v>217139.664123</v>
      </c>
      <c r="AO18" s="51">
        <v>223635.391814</v>
      </c>
      <c r="AP18" s="51">
        <v>225272.6508</v>
      </c>
      <c r="AQ18" s="51">
        <v>204534.75581</v>
      </c>
      <c r="AR18" s="51">
        <v>228651.74056199999</v>
      </c>
      <c r="AS18" s="51">
        <v>208881.40349699999</v>
      </c>
      <c r="AT18" s="51">
        <v>225008.85818499999</v>
      </c>
      <c r="AU18" s="51">
        <v>217255.594698</v>
      </c>
      <c r="AV18" s="51">
        <v>218395.294131</v>
      </c>
      <c r="AW18" s="51">
        <v>225234.42744500001</v>
      </c>
      <c r="AX18" s="51">
        <v>218763.208315</v>
      </c>
      <c r="AY18" s="51">
        <v>222452.10719000001</v>
      </c>
      <c r="AZ18" s="51">
        <v>217653.13467</v>
      </c>
      <c r="BA18" s="51">
        <v>227743.27357300144</v>
      </c>
      <c r="BB18" s="51">
        <v>233943.15730400008</v>
      </c>
      <c r="BC18" s="51">
        <v>227970.39749100004</v>
      </c>
      <c r="BD18" s="51">
        <v>257369.80010200012</v>
      </c>
      <c r="BE18" s="51">
        <v>259507.62332900008</v>
      </c>
      <c r="BF18" s="51">
        <v>293892.87554600008</v>
      </c>
      <c r="BG18" s="51">
        <v>292127.09159000008</v>
      </c>
      <c r="BH18" s="51">
        <v>321543.40454000013</v>
      </c>
      <c r="BI18" s="51">
        <v>347651.96786099998</v>
      </c>
      <c r="BJ18" s="51">
        <v>346498.89602300001</v>
      </c>
      <c r="BK18" s="51">
        <v>353225.716319</v>
      </c>
      <c r="BL18" s="51">
        <v>363331.38379699999</v>
      </c>
      <c r="BM18" s="51">
        <v>392140.47260500013</v>
      </c>
      <c r="BN18" s="51">
        <v>412214.0114240002</v>
      </c>
      <c r="BO18" s="51">
        <v>364519.58239100012</v>
      </c>
      <c r="BP18" s="51">
        <v>396599.18293400016</v>
      </c>
      <c r="BQ18" s="51">
        <v>381422.878945</v>
      </c>
      <c r="BR18" s="51">
        <v>404238.03204999998</v>
      </c>
      <c r="BS18" s="51">
        <v>381033.97792300011</v>
      </c>
      <c r="BT18" s="51">
        <v>407917.36693100014</v>
      </c>
      <c r="BU18" s="51">
        <v>412114.58239300002</v>
      </c>
      <c r="BV18" s="51">
        <v>397346.81605500018</v>
      </c>
      <c r="BW18" s="51">
        <v>412399.75502300012</v>
      </c>
      <c r="BX18" s="51">
        <v>397497.76235400012</v>
      </c>
      <c r="BY18" s="51">
        <v>405423.10475200019</v>
      </c>
      <c r="BZ18" s="51">
        <f>+SUM(BN18:BY18)</f>
        <v>4772727.0531750023</v>
      </c>
      <c r="CA18" s="51">
        <v>415858.43480000016</v>
      </c>
      <c r="CB18" s="51">
        <v>391770.90324900014</v>
      </c>
      <c r="CC18" s="51">
        <v>380482.92887000018</v>
      </c>
      <c r="CD18" s="51">
        <v>290181.76367700013</v>
      </c>
      <c r="CE18" s="51">
        <v>387126.95470100007</v>
      </c>
      <c r="CF18" s="51">
        <v>419162.57305000012</v>
      </c>
      <c r="CG18" s="51">
        <v>484916.99295799999</v>
      </c>
      <c r="CH18" s="51">
        <v>456504.03468799987</v>
      </c>
      <c r="CI18" s="51">
        <v>403320.01674399991</v>
      </c>
      <c r="CJ18" s="51">
        <v>419221.61209299992</v>
      </c>
      <c r="CK18" s="51">
        <v>398126.30670599989</v>
      </c>
      <c r="CL18" s="51">
        <v>397871.25530999998</v>
      </c>
      <c r="CM18" s="51">
        <f>+SUM(CA18:CL18)</f>
        <v>4844543.776846</v>
      </c>
      <c r="CN18" s="51">
        <v>403535.16166500002</v>
      </c>
      <c r="CO18" s="51">
        <v>365768.40626600012</v>
      </c>
      <c r="CP18" s="51">
        <v>419708.46230199997</v>
      </c>
      <c r="CQ18" s="51">
        <v>380030.51009700011</v>
      </c>
      <c r="CR18" s="51">
        <v>400897.73900200002</v>
      </c>
      <c r="CS18" s="51">
        <v>388861.48838399985</v>
      </c>
      <c r="CT18" s="51">
        <v>405023.712459</v>
      </c>
      <c r="CU18" s="51">
        <v>402440.49231600011</v>
      </c>
      <c r="CV18" s="51">
        <v>406217.05457300012</v>
      </c>
      <c r="CW18" s="51">
        <v>404196.84130500013</v>
      </c>
      <c r="CX18" s="51">
        <v>398149.32624399988</v>
      </c>
      <c r="CY18" s="51">
        <v>403884.5341799999</v>
      </c>
      <c r="CZ18" s="51"/>
      <c r="DA18" s="51">
        <v>405397.53203299991</v>
      </c>
      <c r="DB18" s="51">
        <v>376070.67364000005</v>
      </c>
      <c r="DC18" s="51">
        <v>419900.28508399992</v>
      </c>
      <c r="DD18" s="51">
        <v>379718.59648699989</v>
      </c>
      <c r="DE18" s="51">
        <v>409591.25529499992</v>
      </c>
      <c r="DF18" s="51">
        <v>397570.36665600003</v>
      </c>
      <c r="DG18" s="51"/>
      <c r="DH18" s="51"/>
      <c r="DI18" s="51"/>
      <c r="DJ18" s="51"/>
      <c r="DK18" s="51"/>
      <c r="DL18" s="51"/>
      <c r="DM18" s="51"/>
    </row>
    <row r="19" spans="2:117" s="54" customFormat="1" ht="15" customHeight="1" x14ac:dyDescent="0.2">
      <c r="B19" s="50" t="s">
        <v>37</v>
      </c>
      <c r="C19" s="36">
        <v>6918.5400000000081</v>
      </c>
      <c r="D19" s="36">
        <v>6323.5935999999929</v>
      </c>
      <c r="E19" s="36">
        <v>4911.460379999975</v>
      </c>
      <c r="F19" s="36">
        <v>8025</v>
      </c>
      <c r="G19" s="36">
        <v>8405</v>
      </c>
      <c r="H19" s="36">
        <v>7987.5</v>
      </c>
      <c r="I19" s="36">
        <v>2227.1999999999998</v>
      </c>
      <c r="J19" s="36">
        <v>13972.3</v>
      </c>
      <c r="K19" s="36">
        <v>8915.5</v>
      </c>
      <c r="L19" s="36">
        <v>1226.9000000000001</v>
      </c>
      <c r="M19" s="36">
        <v>4454.1000000000004</v>
      </c>
      <c r="N19" s="36">
        <v>12448.7</v>
      </c>
      <c r="O19" s="36">
        <v>22092.1</v>
      </c>
      <c r="P19" s="36">
        <v>18041.599999999999</v>
      </c>
      <c r="Q19" s="36">
        <v>39459.800000000003</v>
      </c>
      <c r="R19" s="36">
        <v>16035</v>
      </c>
      <c r="S19" s="36">
        <v>13073</v>
      </c>
      <c r="T19" s="36">
        <v>14874</v>
      </c>
      <c r="U19" s="36">
        <v>17383</v>
      </c>
      <c r="V19" s="36">
        <v>22361</v>
      </c>
      <c r="W19" s="36">
        <v>20175</v>
      </c>
      <c r="X19" s="36">
        <v>22312</v>
      </c>
      <c r="Y19" s="36">
        <v>22329</v>
      </c>
      <c r="Z19" s="36">
        <v>20605</v>
      </c>
      <c r="AA19" s="36">
        <v>25608</v>
      </c>
      <c r="AB19" s="36">
        <v>20605</v>
      </c>
      <c r="AC19" s="36">
        <v>39448</v>
      </c>
      <c r="AD19" s="36">
        <v>21864.69846</v>
      </c>
      <c r="AE19" s="36">
        <v>20067.161904000001</v>
      </c>
      <c r="AF19" s="36">
        <v>22255.235504</v>
      </c>
      <c r="AG19" s="36">
        <v>23852.39832</v>
      </c>
      <c r="AH19" s="36">
        <v>21202.131839999998</v>
      </c>
      <c r="AI19" s="36">
        <v>20804.35729</v>
      </c>
      <c r="AJ19" s="36">
        <v>22918.533417999999</v>
      </c>
      <c r="AK19" s="36">
        <v>21202.131839999998</v>
      </c>
      <c r="AL19" s="36">
        <v>20672.078544</v>
      </c>
      <c r="AM19" s="36">
        <v>22262.238431999991</v>
      </c>
      <c r="AN19" s="36">
        <v>20340.795234000001</v>
      </c>
      <c r="AO19" s="36">
        <v>42139.237031999881</v>
      </c>
      <c r="AP19" s="36">
        <v>20831.050959</v>
      </c>
      <c r="AQ19" s="36">
        <v>19933.316599999998</v>
      </c>
      <c r="AR19" s="36">
        <v>21600.170867000001</v>
      </c>
      <c r="AS19" s="36">
        <v>21997.211783999999</v>
      </c>
      <c r="AT19" s="36">
        <v>21202.131839999998</v>
      </c>
      <c r="AU19" s="36">
        <v>20738.335206</v>
      </c>
      <c r="AV19" s="36">
        <v>22461.008418000001</v>
      </c>
      <c r="AW19" s="36">
        <v>21533.415150000001</v>
      </c>
      <c r="AX19" s="36">
        <v>21816.176391000001</v>
      </c>
      <c r="AY19" s="36">
        <v>21328.373530000001</v>
      </c>
      <c r="AZ19" s="36">
        <v>21765.313467</v>
      </c>
      <c r="BA19" s="36">
        <v>41454.100384999881</v>
      </c>
      <c r="BB19" s="36">
        <v>40330.204499999978</v>
      </c>
      <c r="BC19" s="36">
        <v>48665.518239000012</v>
      </c>
      <c r="BD19" s="36">
        <v>46665.578908000025</v>
      </c>
      <c r="BE19" s="36">
        <v>31352.031211999998</v>
      </c>
      <c r="BF19" s="36">
        <v>15491.819436999995</v>
      </c>
      <c r="BG19" s="36">
        <v>5339.9329250000001</v>
      </c>
      <c r="BH19" s="36">
        <v>993.84992999999997</v>
      </c>
      <c r="BI19" s="36">
        <v>463.79663399999998</v>
      </c>
      <c r="BJ19" s="36">
        <v>0</v>
      </c>
      <c r="BK19" s="36">
        <v>1325.1332399999999</v>
      </c>
      <c r="BL19" s="36">
        <v>13715.129034</v>
      </c>
      <c r="BM19" s="36">
        <v>40250.922165000004</v>
      </c>
      <c r="BN19" s="36">
        <v>14576.465639999995</v>
      </c>
      <c r="BO19" s="36">
        <v>13185.075737999996</v>
      </c>
      <c r="BP19" s="36">
        <v>13682.000702999996</v>
      </c>
      <c r="BQ19" s="36">
        <v>13715.129034</v>
      </c>
      <c r="BR19" s="36">
        <v>14576.46564</v>
      </c>
      <c r="BS19" s="36">
        <v>17491.758767999996</v>
      </c>
      <c r="BT19" s="36">
        <v>16497.908837999996</v>
      </c>
      <c r="BU19" s="36">
        <v>20971.643549</v>
      </c>
      <c r="BV19" s="36">
        <v>13582.615709999996</v>
      </c>
      <c r="BW19" s="36">
        <v>15504.058907999994</v>
      </c>
      <c r="BX19" s="36">
        <v>14705.749756999996</v>
      </c>
      <c r="BY19" s="36">
        <v>46247.150076000013</v>
      </c>
      <c r="BZ19" s="36">
        <f>+SUM(BN19:BY19)</f>
        <v>214736.02236099998</v>
      </c>
      <c r="CA19" s="36">
        <v>13847.642358000005</v>
      </c>
      <c r="CB19" s="36">
        <v>24978.761574</v>
      </c>
      <c r="CC19" s="36">
        <v>26568.921462000002</v>
      </c>
      <c r="CD19" s="36">
        <v>0</v>
      </c>
      <c r="CE19" s="36">
        <v>0</v>
      </c>
      <c r="CF19" s="36">
        <v>0</v>
      </c>
      <c r="CG19" s="36">
        <v>0</v>
      </c>
      <c r="CH19" s="36">
        <v>27728.413047000002</v>
      </c>
      <c r="CI19" s="36">
        <v>77089.626236999989</v>
      </c>
      <c r="CJ19" s="36">
        <v>82832.692035999993</v>
      </c>
      <c r="CK19" s="36">
        <v>78401.528489999982</v>
      </c>
      <c r="CL19" s="36">
        <v>121362.40098700002</v>
      </c>
      <c r="CM19" s="51">
        <f>+SUM(CA19:CL19)</f>
        <v>452809.98619099997</v>
      </c>
      <c r="CN19" s="36">
        <v>47837.309964</v>
      </c>
      <c r="CO19" s="36">
        <v>0</v>
      </c>
      <c r="CP19" s="36">
        <v>14974.005612000001</v>
      </c>
      <c r="CQ19" s="36">
        <v>19943.255262000002</v>
      </c>
      <c r="CR19" s="36">
        <v>40644.053195000008</v>
      </c>
      <c r="CS19" s="36">
        <v>45578.109821000005</v>
      </c>
      <c r="CT19" s="36">
        <v>37832.554001999997</v>
      </c>
      <c r="CU19" s="36">
        <v>34066.188092000004</v>
      </c>
      <c r="CV19" s="36">
        <v>35222.418781000008</v>
      </c>
      <c r="CW19" s="36">
        <v>35116.030859999999</v>
      </c>
      <c r="CX19" s="36">
        <v>57909.983026000016</v>
      </c>
      <c r="CY19" s="36">
        <v>109137.55468000003</v>
      </c>
      <c r="CZ19" s="51"/>
      <c r="DA19" s="36">
        <v>58173.349236000016</v>
      </c>
      <c r="DB19" s="36">
        <v>53509.319342000003</v>
      </c>
      <c r="DC19" s="36">
        <v>59100.942504000006</v>
      </c>
      <c r="DD19" s="36">
        <v>5963.099580000001</v>
      </c>
      <c r="DE19" s="36">
        <v>0</v>
      </c>
      <c r="DF19" s="36">
        <v>0</v>
      </c>
      <c r="DG19" s="36"/>
      <c r="DH19" s="36"/>
      <c r="DI19" s="36"/>
      <c r="DJ19" s="36"/>
      <c r="DK19" s="36"/>
      <c r="DL19" s="36"/>
      <c r="DM19" s="51"/>
    </row>
    <row r="20" spans="2:117" s="53" customFormat="1" ht="15" customHeight="1" x14ac:dyDescent="0.2">
      <c r="B20" s="43" t="s">
        <v>38</v>
      </c>
      <c r="C20" s="51">
        <v>143967.6</v>
      </c>
      <c r="D20" s="51">
        <v>138951.7236</v>
      </c>
      <c r="E20" s="51">
        <v>141960.52037999997</v>
      </c>
      <c r="F20" s="51">
        <v>148120</v>
      </c>
      <c r="G20" s="51">
        <v>134942</v>
      </c>
      <c r="H20" s="51">
        <v>148082</v>
      </c>
      <c r="I20" s="51">
        <v>140782</v>
      </c>
      <c r="J20" s="51">
        <v>148058</v>
      </c>
      <c r="K20" s="51">
        <v>143001</v>
      </c>
      <c r="L20" s="51">
        <v>161164</v>
      </c>
      <c r="M20" s="51">
        <v>223767</v>
      </c>
      <c r="N20" s="51">
        <v>224687</v>
      </c>
      <c r="O20" s="51">
        <v>241405</v>
      </c>
      <c r="P20" s="51">
        <v>230280</v>
      </c>
      <c r="Q20" s="51">
        <v>258772</v>
      </c>
      <c r="R20" s="51">
        <v>236176</v>
      </c>
      <c r="S20" s="51">
        <v>217554</v>
      </c>
      <c r="T20" s="51">
        <v>239997</v>
      </c>
      <c r="U20" s="51">
        <v>231162</v>
      </c>
      <c r="V20" s="51">
        <v>242506</v>
      </c>
      <c r="W20" s="51">
        <v>237390</v>
      </c>
      <c r="X20" s="51">
        <v>240790</v>
      </c>
      <c r="Y20" s="51">
        <v>245961</v>
      </c>
      <c r="Z20" s="51">
        <v>241239</v>
      </c>
      <c r="AA20" s="51">
        <v>245805</v>
      </c>
      <c r="AB20" s="51">
        <v>237783</v>
      </c>
      <c r="AC20" s="51">
        <v>261322</v>
      </c>
      <c r="AD20" s="51">
        <v>242119.87788300001</v>
      </c>
      <c r="AE20" s="51">
        <v>232633.16905700002</v>
      </c>
      <c r="AF20" s="51">
        <f t="shared" ref="AF20:AL20" si="2">+AF19+AF18</f>
        <v>243961.09835100002</v>
      </c>
      <c r="AG20" s="51">
        <f t="shared" si="2"/>
        <v>242896.922892</v>
      </c>
      <c r="AH20" s="51">
        <f t="shared" si="2"/>
        <v>246431.50423699999</v>
      </c>
      <c r="AI20" s="51">
        <f t="shared" si="2"/>
        <v>237646.61704099999</v>
      </c>
      <c r="AJ20" s="51">
        <f t="shared" si="2"/>
        <v>239822.261562</v>
      </c>
      <c r="AK20" s="51">
        <f t="shared" si="2"/>
        <v>246463.53737199999</v>
      </c>
      <c r="AL20" s="51">
        <f t="shared" si="2"/>
        <v>240871.35150699998</v>
      </c>
      <c r="AM20" s="51">
        <v>244128.99522200006</v>
      </c>
      <c r="AN20" s="51">
        <v>237480.45935699999</v>
      </c>
      <c r="AO20" s="51">
        <v>265774.62884599989</v>
      </c>
      <c r="AP20" s="51">
        <v>246103.70175900002</v>
      </c>
      <c r="AQ20" s="51">
        <v>224468.07240999999</v>
      </c>
      <c r="AR20" s="51">
        <v>250251.911429</v>
      </c>
      <c r="AS20" s="51">
        <v>230878.61528099998</v>
      </c>
      <c r="AT20" s="51">
        <v>246210.99002499998</v>
      </c>
      <c r="AU20" s="51">
        <v>237993.92990399999</v>
      </c>
      <c r="AV20" s="51">
        <v>240856.30254900001</v>
      </c>
      <c r="AW20" s="51">
        <v>246767.84259499999</v>
      </c>
      <c r="AX20" s="51">
        <v>240579.38470599998</v>
      </c>
      <c r="AY20" s="51">
        <v>243780.48072000002</v>
      </c>
      <c r="AZ20" s="51">
        <v>239418.448137</v>
      </c>
      <c r="BA20" s="51">
        <v>269197.37395800132</v>
      </c>
      <c r="BB20" s="51">
        <v>274273.36180400004</v>
      </c>
      <c r="BC20" s="51">
        <v>276635.91573000007</v>
      </c>
      <c r="BD20" s="51">
        <v>304035.37901000015</v>
      </c>
      <c r="BE20" s="51">
        <v>290859.65454100008</v>
      </c>
      <c r="BF20" s="51">
        <v>309384.69498300005</v>
      </c>
      <c r="BG20" s="51">
        <v>297467.02451500006</v>
      </c>
      <c r="BH20" s="51">
        <v>322537.25447000016</v>
      </c>
      <c r="BI20" s="51">
        <v>348115.76449500001</v>
      </c>
      <c r="BJ20" s="51">
        <v>346498.89602300001</v>
      </c>
      <c r="BK20" s="51">
        <v>354550.84955899999</v>
      </c>
      <c r="BL20" s="51">
        <v>377046.51283099997</v>
      </c>
      <c r="BM20" s="51">
        <v>432391.39477000013</v>
      </c>
      <c r="BN20" s="51">
        <v>426790.47706400021</v>
      </c>
      <c r="BO20" s="51">
        <v>377704.6581290001</v>
      </c>
      <c r="BP20" s="51">
        <v>410281.18363700015</v>
      </c>
      <c r="BQ20" s="51">
        <v>395138.00797899999</v>
      </c>
      <c r="BR20" s="51">
        <v>418814.49768999999</v>
      </c>
      <c r="BS20" s="51">
        <v>398525.73669100011</v>
      </c>
      <c r="BT20" s="51">
        <v>424415.27576900012</v>
      </c>
      <c r="BU20" s="51">
        <v>433086.22594200005</v>
      </c>
      <c r="BV20" s="51">
        <v>410929.43176500016</v>
      </c>
      <c r="BW20" s="51">
        <v>427903.81393100013</v>
      </c>
      <c r="BX20" s="51">
        <v>412203.51211100013</v>
      </c>
      <c r="BY20" s="51">
        <v>451670.25482800021</v>
      </c>
      <c r="BZ20" s="51">
        <f>+SUM(BN20:BY20)</f>
        <v>4987463.0755360015</v>
      </c>
      <c r="CA20" s="51">
        <v>429706.07715800015</v>
      </c>
      <c r="CB20" s="51">
        <v>416749.66482300014</v>
      </c>
      <c r="CC20" s="51">
        <v>407051.85033200018</v>
      </c>
      <c r="CD20" s="51">
        <v>290181.76367700013</v>
      </c>
      <c r="CE20" s="51">
        <v>387126.95470100007</v>
      </c>
      <c r="CF20" s="51">
        <v>419162.57305000012</v>
      </c>
      <c r="CG20" s="51">
        <v>484916.99295799999</v>
      </c>
      <c r="CH20" s="51">
        <v>484232.44773499988</v>
      </c>
      <c r="CI20" s="51">
        <v>480409.6429809999</v>
      </c>
      <c r="CJ20" s="51">
        <v>502054.30412899994</v>
      </c>
      <c r="CK20" s="51">
        <v>476527.83519599988</v>
      </c>
      <c r="CL20" s="51">
        <v>519210.72554500011</v>
      </c>
      <c r="CM20" s="51">
        <f>+SUM(CA20:CL20)</f>
        <v>5297330.832285</v>
      </c>
      <c r="CN20" s="51"/>
      <c r="CO20" s="51">
        <v>365768.40626600012</v>
      </c>
      <c r="CP20" s="51">
        <v>434682.46791399998</v>
      </c>
      <c r="CQ20" s="51">
        <v>399973.76535900013</v>
      </c>
      <c r="CR20" s="51">
        <v>441541.792197</v>
      </c>
      <c r="CS20" s="51">
        <v>434439.59820499987</v>
      </c>
      <c r="CT20" s="51">
        <v>442856.26646100002</v>
      </c>
      <c r="CU20" s="51">
        <v>436506.68040800013</v>
      </c>
      <c r="CV20" s="51">
        <v>441439.47335400013</v>
      </c>
      <c r="CW20" s="51">
        <v>439312.87216500012</v>
      </c>
      <c r="CX20" s="51">
        <v>456059.30926999991</v>
      </c>
      <c r="CY20" s="51">
        <v>513022.0888599999</v>
      </c>
      <c r="CZ20" s="51"/>
      <c r="DA20" s="51">
        <v>463570.88126899995</v>
      </c>
      <c r="DB20" s="51">
        <v>429579.99298200005</v>
      </c>
      <c r="DC20" s="51">
        <v>479001.22758799989</v>
      </c>
      <c r="DD20" s="51">
        <v>385681.69606699987</v>
      </c>
      <c r="DE20" s="51">
        <v>409591.25529499992</v>
      </c>
      <c r="DF20" s="51">
        <v>397570.36665600003</v>
      </c>
      <c r="DG20" s="51"/>
      <c r="DH20" s="51"/>
      <c r="DI20" s="51"/>
      <c r="DJ20" s="51"/>
      <c r="DK20" s="51"/>
      <c r="DL20" s="51"/>
      <c r="DM20" s="51"/>
    </row>
    <row r="21" spans="2:117" s="53" customFormat="1" ht="15" customHeight="1" x14ac:dyDescent="0.2">
      <c r="B21" s="43" t="s">
        <v>39</v>
      </c>
      <c r="C21" s="51">
        <v>137049.06</v>
      </c>
      <c r="D21" s="51">
        <v>132628.13</v>
      </c>
      <c r="E21" s="51">
        <v>137049.06</v>
      </c>
      <c r="F21" s="51">
        <v>140095</v>
      </c>
      <c r="G21" s="51">
        <v>126537</v>
      </c>
      <c r="H21" s="51">
        <v>140095</v>
      </c>
      <c r="I21" s="51">
        <v>138555</v>
      </c>
      <c r="J21" s="51">
        <v>134086</v>
      </c>
      <c r="K21" s="51">
        <v>134086</v>
      </c>
      <c r="L21" s="51">
        <v>162391</v>
      </c>
      <c r="M21" s="51">
        <v>219313</v>
      </c>
      <c r="N21" s="51">
        <v>212238</v>
      </c>
      <c r="O21" s="51">
        <v>219313</v>
      </c>
      <c r="P21" s="51">
        <v>212238</v>
      </c>
      <c r="Q21" s="51">
        <v>219313</v>
      </c>
      <c r="R21" s="51">
        <v>220141</v>
      </c>
      <c r="S21" s="51">
        <v>204481</v>
      </c>
      <c r="T21" s="51">
        <v>225123</v>
      </c>
      <c r="U21" s="51">
        <v>213779</v>
      </c>
      <c r="V21" s="51">
        <v>220145</v>
      </c>
      <c r="W21" s="51">
        <v>217215</v>
      </c>
      <c r="X21" s="51">
        <v>218478</v>
      </c>
      <c r="Y21" s="51">
        <v>223632</v>
      </c>
      <c r="Z21" s="51">
        <v>220634</v>
      </c>
      <c r="AA21" s="51">
        <v>220197</v>
      </c>
      <c r="AB21" s="51">
        <v>217178</v>
      </c>
      <c r="AC21" s="51">
        <v>221874</v>
      </c>
      <c r="AD21" s="51">
        <v>221722.64559999999</v>
      </c>
      <c r="AE21" s="51">
        <v>207417.95879</v>
      </c>
      <c r="AF21" s="51">
        <v>221722.64559999999</v>
      </c>
      <c r="AG21" s="51">
        <v>214570.30220000001</v>
      </c>
      <c r="AH21" s="51">
        <v>221722.64559999999</v>
      </c>
      <c r="AI21" s="51">
        <v>214570.30219799999</v>
      </c>
      <c r="AJ21" s="51">
        <v>219312.61684999999</v>
      </c>
      <c r="AK21" s="51">
        <v>219312.61684999999</v>
      </c>
      <c r="AL21" s="51">
        <v>212238.01629999999</v>
      </c>
      <c r="AM21" s="51">
        <v>219312.61684999999</v>
      </c>
      <c r="AN21" s="51">
        <v>212238.01630399999</v>
      </c>
      <c r="AO21" s="51">
        <v>219312.61684800001</v>
      </c>
      <c r="AP21" s="51">
        <v>221722.6456043956</v>
      </c>
      <c r="AQ21" s="51">
        <v>202490.78888899999</v>
      </c>
      <c r="AR21" s="51">
        <v>202490.78888899999</v>
      </c>
      <c r="AS21" s="51">
        <v>214570.30219799999</v>
      </c>
      <c r="AT21" s="51">
        <v>221722.64560399999</v>
      </c>
      <c r="AU21" s="51">
        <v>214570.30219799999</v>
      </c>
      <c r="AV21" s="51">
        <v>219312.61684800001</v>
      </c>
      <c r="AW21" s="51">
        <v>212238.01630399999</v>
      </c>
      <c r="AX21" s="51">
        <v>212238.01630399999</v>
      </c>
      <c r="AY21" s="51">
        <v>219312.61684782608</v>
      </c>
      <c r="AZ21" s="51">
        <v>212556.408451</v>
      </c>
      <c r="BA21" s="51">
        <v>229771.58073399999</v>
      </c>
      <c r="BB21" s="51">
        <v>240451.03305200001</v>
      </c>
      <c r="BC21" s="51">
        <v>226623.59277777778</v>
      </c>
      <c r="BD21" s="51">
        <v>263941.4113888889</v>
      </c>
      <c r="BE21" s="51">
        <v>261749.57142857142</v>
      </c>
      <c r="BF21" s="51">
        <v>291707.95214285719</v>
      </c>
      <c r="BG21" s="51">
        <v>293161.97043956042</v>
      </c>
      <c r="BH21" s="51">
        <v>320179.67230799998</v>
      </c>
      <c r="BI21" s="51">
        <v>341230.03</v>
      </c>
      <c r="BJ21" s="51">
        <v>341924.12201086956</v>
      </c>
      <c r="BK21" s="51">
        <v>358982.93</v>
      </c>
      <c r="BL21" s="51">
        <v>357088.98546200001</v>
      </c>
      <c r="BM21" s="51">
        <v>405340.13355978264</v>
      </c>
      <c r="BN21" s="51">
        <v>414347.69208299997</v>
      </c>
      <c r="BO21" s="51">
        <v>374249.52833300002</v>
      </c>
      <c r="BP21" s="51">
        <v>414347.69208333339</v>
      </c>
      <c r="BQ21" s="51">
        <v>396575.24587899999</v>
      </c>
      <c r="BR21" s="51">
        <v>409794.42074199999</v>
      </c>
      <c r="BS21" s="51">
        <v>396575.24587912089</v>
      </c>
      <c r="BT21" s="51">
        <v>405340.13355978264</v>
      </c>
      <c r="BU21" s="51">
        <v>405340.13355978264</v>
      </c>
      <c r="BV21" s="51">
        <v>392264.64538</v>
      </c>
      <c r="BW21" s="51">
        <v>405340.13355999999</v>
      </c>
      <c r="BX21" s="51">
        <v>392264.64538</v>
      </c>
      <c r="BY21" s="51">
        <v>405340.13355999999</v>
      </c>
      <c r="BZ21" s="51">
        <f>+SUM(BN21:BY21)</f>
        <v>4811779.6499990197</v>
      </c>
      <c r="CA21" s="51">
        <v>409794.42074199999</v>
      </c>
      <c r="CB21" s="51">
        <v>383356.071016</v>
      </c>
      <c r="CC21" s="51">
        <v>409794.42074199999</v>
      </c>
      <c r="CD21" s="51">
        <v>396575.24587899999</v>
      </c>
      <c r="CE21" s="51">
        <v>409794.42074199999</v>
      </c>
      <c r="CF21" s="51">
        <v>396575.24587899999</v>
      </c>
      <c r="CG21" s="51">
        <v>405340.13355978264</v>
      </c>
      <c r="CH21" s="51">
        <v>405340.13355978264</v>
      </c>
      <c r="CI21" s="51">
        <v>392264.64538</v>
      </c>
      <c r="CJ21" s="51">
        <v>405340.13355999999</v>
      </c>
      <c r="CK21" s="51">
        <v>392264.64538</v>
      </c>
      <c r="CL21" s="51">
        <v>405340.13355999999</v>
      </c>
      <c r="CM21" s="51">
        <f>+SUM(CA21:CL21)</f>
        <v>4811779.6499995654</v>
      </c>
      <c r="CN21" s="51">
        <v>414347.69208299997</v>
      </c>
      <c r="CO21" s="51"/>
      <c r="CP21" s="51">
        <v>419708.46230200003</v>
      </c>
      <c r="CQ21" s="51">
        <v>380030.51009700011</v>
      </c>
      <c r="CR21" s="51">
        <v>400897.73900200002</v>
      </c>
      <c r="CS21" s="51">
        <v>388861.48838399985</v>
      </c>
      <c r="CT21" s="51">
        <v>405023.712459</v>
      </c>
      <c r="CU21" s="51">
        <v>402440.49231600011</v>
      </c>
      <c r="CV21" s="51">
        <v>406217.05457300012</v>
      </c>
      <c r="CW21" s="51">
        <v>404196.84130500013</v>
      </c>
      <c r="CX21" s="51">
        <v>398149.32624399988</v>
      </c>
      <c r="CY21" s="51">
        <v>403884.5341799999</v>
      </c>
      <c r="CZ21" s="51"/>
      <c r="DA21" s="51">
        <v>405397.53203299991</v>
      </c>
      <c r="DB21" s="51">
        <v>376070.67364000005</v>
      </c>
      <c r="DC21" s="51">
        <v>419900.28508399992</v>
      </c>
      <c r="DD21" s="51">
        <v>379718.59648699989</v>
      </c>
      <c r="DE21" s="51">
        <v>409591.25529499992</v>
      </c>
      <c r="DF21" s="51">
        <v>397570.36665600003</v>
      </c>
      <c r="DG21" s="51"/>
      <c r="DH21" s="51"/>
      <c r="DI21" s="51"/>
      <c r="DJ21" s="51"/>
      <c r="DK21" s="51"/>
      <c r="DL21" s="51"/>
      <c r="DM21" s="51"/>
    </row>
    <row r="22" spans="2:117" s="33" customFormat="1" ht="15" customHeight="1" x14ac:dyDescent="0.2">
      <c r="B22" s="43" t="s">
        <v>40</v>
      </c>
      <c r="C22" s="51">
        <v>7092</v>
      </c>
      <c r="D22" s="51">
        <v>6845</v>
      </c>
      <c r="E22" s="51">
        <v>6994</v>
      </c>
      <c r="F22" s="51">
        <v>7091</v>
      </c>
      <c r="G22" s="51">
        <v>6460</v>
      </c>
      <c r="H22" s="51">
        <v>7091</v>
      </c>
      <c r="I22" s="51">
        <v>6740</v>
      </c>
      <c r="J22" s="51">
        <v>7091</v>
      </c>
      <c r="K22" s="51">
        <v>6846</v>
      </c>
      <c r="L22" s="51">
        <v>6932</v>
      </c>
      <c r="M22" s="51">
        <v>6764</v>
      </c>
      <c r="N22" s="51">
        <v>6784</v>
      </c>
      <c r="O22" s="51">
        <v>7292</v>
      </c>
      <c r="P22" s="51">
        <v>6953</v>
      </c>
      <c r="Q22" s="51">
        <v>7813</v>
      </c>
      <c r="R22" s="51">
        <v>7134</v>
      </c>
      <c r="S22" s="51">
        <v>6571</v>
      </c>
      <c r="T22" s="51">
        <v>7249</v>
      </c>
      <c r="U22" s="51">
        <v>6981</v>
      </c>
      <c r="V22" s="51">
        <v>7325</v>
      </c>
      <c r="W22" s="51">
        <v>7167</v>
      </c>
      <c r="X22" s="51">
        <v>7270</v>
      </c>
      <c r="Y22" s="51">
        <v>7427</v>
      </c>
      <c r="Z22" s="51">
        <v>7282</v>
      </c>
      <c r="AA22" s="51">
        <v>7423</v>
      </c>
      <c r="AB22" s="51">
        <v>7180</v>
      </c>
      <c r="AC22" s="51">
        <v>7889</v>
      </c>
      <c r="AD22" s="51">
        <v>7310</v>
      </c>
      <c r="AE22" s="51">
        <v>7024</v>
      </c>
      <c r="AF22" s="51">
        <v>7370</v>
      </c>
      <c r="AG22" s="51">
        <v>7332</v>
      </c>
      <c r="AH22" s="51">
        <v>7440</v>
      </c>
      <c r="AI22" s="51">
        <v>7178</v>
      </c>
      <c r="AJ22" s="51">
        <v>7240</v>
      </c>
      <c r="AK22" s="51">
        <v>7440</v>
      </c>
      <c r="AL22" s="51">
        <v>7440</v>
      </c>
      <c r="AM22" s="51">
        <v>7370</v>
      </c>
      <c r="AN22" s="51">
        <v>7172</v>
      </c>
      <c r="AO22" s="51"/>
      <c r="AP22" s="51"/>
      <c r="AQ22" s="51"/>
      <c r="AR22" s="51"/>
      <c r="AS22" s="51"/>
      <c r="AT22" s="51"/>
      <c r="AU22" s="51"/>
      <c r="AV22" s="51"/>
      <c r="AW22" s="51"/>
      <c r="AX22" s="51"/>
      <c r="AY22" s="51"/>
      <c r="AZ22" s="51"/>
      <c r="BA22" s="51"/>
      <c r="BB22" s="51"/>
      <c r="BC22" s="51"/>
      <c r="BD22" s="51"/>
      <c r="BE22" s="51"/>
      <c r="BF22" s="51"/>
      <c r="BG22" s="51"/>
      <c r="BH22" s="51"/>
      <c r="BI22" s="51"/>
      <c r="BJ22" s="51"/>
      <c r="BK22" s="51"/>
      <c r="BL22" s="51"/>
      <c r="BM22" s="51"/>
      <c r="BN22" s="51"/>
      <c r="BO22" s="51"/>
      <c r="BP22" s="51"/>
      <c r="BQ22" s="51"/>
      <c r="BR22" s="51"/>
      <c r="BS22" s="51"/>
      <c r="BT22" s="51"/>
      <c r="BU22" s="51"/>
      <c r="BV22" s="51"/>
      <c r="BW22" s="51"/>
      <c r="BX22" s="51"/>
      <c r="BY22" s="51"/>
      <c r="BZ22" s="51">
        <f>+SUM(BN22:BY22)</f>
        <v>0</v>
      </c>
      <c r="CA22" s="51">
        <v>415893.06737399998</v>
      </c>
      <c r="CB22" s="51">
        <v>393100.77564599999</v>
      </c>
      <c r="CC22" s="51">
        <v>415893.06737399998</v>
      </c>
      <c r="CD22" s="51">
        <v>393432.05895600002</v>
      </c>
      <c r="CE22" s="51">
        <v>407279.70131400001</v>
      </c>
      <c r="CF22" s="51">
        <v>398335.05194400001</v>
      </c>
      <c r="CG22" s="51">
        <v>405424.51477800001</v>
      </c>
      <c r="CH22" s="51">
        <v>412182.69430199999</v>
      </c>
      <c r="CI22" s="51">
        <v>405888.31141199998</v>
      </c>
      <c r="CJ22" s="51">
        <v>412182.69430199999</v>
      </c>
      <c r="CK22" s="51">
        <v>398335.05194400001</v>
      </c>
      <c r="CL22" s="51">
        <v>397848.32455800008</v>
      </c>
      <c r="CM22" s="51">
        <f>+SUM(CA22:CL22)</f>
        <v>4855795.3139040004</v>
      </c>
      <c r="CN22" s="51"/>
      <c r="CO22" s="51"/>
      <c r="CP22" s="51"/>
      <c r="CQ22" s="51"/>
      <c r="CR22" s="51"/>
      <c r="CS22" s="51"/>
      <c r="CT22" s="51"/>
      <c r="CU22" s="51"/>
      <c r="CV22" s="51"/>
      <c r="CW22" s="51"/>
      <c r="CX22" s="51"/>
      <c r="CY22" s="51"/>
      <c r="CZ22" s="51"/>
      <c r="DA22" s="51"/>
      <c r="DB22" s="51"/>
      <c r="DC22" s="51"/>
      <c r="DD22" s="51"/>
      <c r="DE22" s="51"/>
      <c r="DF22" s="51"/>
      <c r="DG22" s="51"/>
      <c r="DH22" s="51"/>
      <c r="DI22" s="51"/>
      <c r="DJ22" s="51"/>
      <c r="DK22" s="51"/>
      <c r="DL22" s="51"/>
      <c r="DM22" s="51"/>
    </row>
    <row r="23" spans="2:117" s="33" customFormat="1" ht="15" customHeight="1" x14ac:dyDescent="0.2">
      <c r="B23" s="111" t="s">
        <v>145</v>
      </c>
      <c r="C23" s="55"/>
      <c r="D23" s="56"/>
      <c r="E23" s="56"/>
      <c r="F23" s="56"/>
      <c r="G23" s="56"/>
      <c r="H23" s="57"/>
      <c r="I23" s="57"/>
      <c r="J23" s="57"/>
      <c r="K23" s="57"/>
      <c r="L23" s="57"/>
      <c r="M23" s="57"/>
      <c r="N23" s="57"/>
      <c r="O23" s="57"/>
      <c r="P23" s="57"/>
      <c r="Q23" s="57"/>
      <c r="R23" s="56"/>
      <c r="S23" s="56"/>
      <c r="T23" s="56"/>
      <c r="U23" s="56"/>
      <c r="V23" s="56"/>
      <c r="W23" s="57"/>
      <c r="X23" s="57"/>
      <c r="Y23" s="57"/>
      <c r="Z23" s="57"/>
      <c r="AA23" s="57"/>
      <c r="AB23" s="57"/>
      <c r="AC23" s="57"/>
      <c r="AD23" s="56"/>
      <c r="AE23" s="56"/>
      <c r="AF23" s="56"/>
      <c r="AG23" s="56"/>
      <c r="AH23" s="56"/>
      <c r="AI23" s="57"/>
      <c r="AJ23" s="57"/>
      <c r="AK23" s="57"/>
      <c r="AL23" s="57"/>
      <c r="AM23" s="57"/>
      <c r="AN23" s="57"/>
      <c r="AO23" s="57"/>
      <c r="AP23" s="56"/>
      <c r="AQ23" s="56"/>
      <c r="AR23" s="56"/>
      <c r="AS23" s="56"/>
      <c r="AT23" s="56"/>
      <c r="AU23" s="56"/>
      <c r="AV23" s="56"/>
      <c r="AW23" s="56"/>
      <c r="AX23" s="56"/>
      <c r="AY23" s="56"/>
      <c r="AZ23" s="56"/>
      <c r="BA23" s="56"/>
      <c r="BB23" s="56"/>
      <c r="BN23" s="56"/>
      <c r="CF23" s="93"/>
      <c r="CG23" s="93"/>
      <c r="CH23" s="93"/>
      <c r="CI23" s="93"/>
      <c r="CJ23" s="93"/>
      <c r="CK23" s="93"/>
      <c r="CL23" s="93"/>
      <c r="CM23" s="93"/>
      <c r="CN23" s="93"/>
      <c r="CO23" s="93"/>
      <c r="CP23" s="93"/>
      <c r="CQ23" s="93"/>
      <c r="DA23" s="93"/>
      <c r="DB23" s="93"/>
      <c r="DC23" s="93"/>
      <c r="DD23" s="93"/>
    </row>
    <row r="24" spans="2:117" s="33" customFormat="1" ht="15" customHeight="1" x14ac:dyDescent="0.2">
      <c r="B24" s="112"/>
      <c r="C24" s="55"/>
      <c r="D24" s="56"/>
      <c r="E24" s="56"/>
      <c r="F24" s="56"/>
      <c r="G24" s="56"/>
      <c r="H24" s="57"/>
      <c r="I24" s="57"/>
      <c r="J24" s="57"/>
      <c r="K24" s="57"/>
      <c r="L24" s="57"/>
      <c r="M24" s="57"/>
      <c r="N24" s="57"/>
      <c r="O24" s="57"/>
      <c r="P24" s="57"/>
      <c r="Q24" s="57"/>
      <c r="R24" s="56"/>
      <c r="S24" s="56"/>
      <c r="T24" s="56"/>
      <c r="U24" s="56"/>
      <c r="V24" s="56"/>
      <c r="W24" s="57"/>
      <c r="X24" s="57"/>
      <c r="Y24" s="57"/>
      <c r="Z24" s="57"/>
      <c r="AA24" s="57"/>
      <c r="AB24" s="57"/>
      <c r="AC24" s="57"/>
      <c r="AD24" s="56"/>
      <c r="AE24" s="56"/>
      <c r="AF24" s="56"/>
      <c r="AG24" s="56"/>
      <c r="AH24" s="56"/>
      <c r="AI24" s="57"/>
      <c r="AJ24" s="57"/>
      <c r="AK24" s="57"/>
      <c r="AL24" s="57"/>
      <c r="AM24" s="57"/>
      <c r="AN24" s="57"/>
      <c r="AO24" s="57"/>
      <c r="AP24" s="56"/>
      <c r="AQ24" s="56"/>
      <c r="AR24" s="56"/>
      <c r="AS24" s="56"/>
      <c r="AT24" s="56"/>
      <c r="AU24" s="56"/>
      <c r="AV24" s="56"/>
      <c r="AW24" s="56"/>
      <c r="AX24" s="56"/>
      <c r="AY24" s="56"/>
      <c r="AZ24" s="56"/>
      <c r="BA24" s="56"/>
      <c r="BB24" s="56"/>
      <c r="BN24" s="56"/>
    </row>
    <row r="25" spans="2:117" s="33" customFormat="1" ht="15" customHeight="1" x14ac:dyDescent="0.2">
      <c r="B25" s="112"/>
      <c r="C25" s="55"/>
      <c r="D25" s="56"/>
      <c r="E25" s="56"/>
      <c r="F25" s="56"/>
      <c r="G25" s="56"/>
      <c r="H25" s="57"/>
      <c r="I25" s="57"/>
      <c r="J25" s="57"/>
      <c r="K25" s="57"/>
      <c r="L25" s="57"/>
      <c r="M25" s="57"/>
      <c r="N25" s="57"/>
      <c r="O25" s="57"/>
      <c r="P25" s="57"/>
      <c r="Q25" s="57"/>
      <c r="R25" s="56"/>
      <c r="S25" s="56"/>
      <c r="T25" s="56"/>
      <c r="U25" s="56"/>
      <c r="V25" s="56"/>
      <c r="W25" s="57"/>
      <c r="X25" s="57"/>
      <c r="Y25" s="57"/>
      <c r="Z25" s="57"/>
      <c r="AA25" s="57"/>
      <c r="AB25" s="57"/>
      <c r="AC25" s="57"/>
      <c r="AD25" s="56"/>
      <c r="AE25" s="56"/>
      <c r="AF25" s="56"/>
      <c r="AG25" s="56"/>
      <c r="AH25" s="56"/>
      <c r="AI25" s="57"/>
      <c r="AJ25" s="57"/>
      <c r="AK25" s="57"/>
      <c r="AL25" s="57"/>
      <c r="AM25" s="57"/>
      <c r="AN25" s="57"/>
      <c r="AO25" s="57"/>
      <c r="AP25" s="56"/>
      <c r="AQ25" s="56"/>
      <c r="AR25" s="56"/>
      <c r="AS25" s="56"/>
      <c r="AT25" s="56"/>
      <c r="AU25" s="56"/>
      <c r="AV25" s="56"/>
      <c r="AW25" s="56"/>
      <c r="AX25" s="56"/>
      <c r="AY25" s="56"/>
      <c r="AZ25" s="56"/>
      <c r="BA25" s="56"/>
      <c r="BB25" s="56"/>
      <c r="BN25" s="56"/>
    </row>
    <row r="26" spans="2:117" s="33" customFormat="1" ht="15" customHeight="1" x14ac:dyDescent="0.2">
      <c r="C26" s="41"/>
      <c r="AL26" s="58"/>
      <c r="AM26" s="58"/>
      <c r="AN26" s="58"/>
      <c r="AO26" s="58"/>
    </row>
    <row r="27" spans="2:117" s="60" customFormat="1" ht="15" customHeight="1" x14ac:dyDescent="0.2">
      <c r="B27" s="59" t="s">
        <v>100</v>
      </c>
      <c r="C27" s="41"/>
    </row>
    <row r="28" spans="2:117" s="3" customFormat="1" ht="15" x14ac:dyDescent="0.25">
      <c r="B28" s="106" t="s">
        <v>92</v>
      </c>
      <c r="C28" s="100">
        <v>2013</v>
      </c>
      <c r="D28" s="100"/>
      <c r="E28" s="100"/>
      <c r="F28" s="100">
        <v>2014</v>
      </c>
      <c r="G28" s="100"/>
      <c r="H28" s="100"/>
      <c r="I28" s="100"/>
      <c r="J28" s="100"/>
      <c r="K28" s="100"/>
      <c r="L28" s="100"/>
      <c r="M28" s="100"/>
      <c r="N28" s="100"/>
      <c r="O28" s="100"/>
      <c r="P28" s="100"/>
      <c r="Q28" s="100"/>
      <c r="R28" s="100">
        <v>2015</v>
      </c>
      <c r="S28" s="100"/>
      <c r="T28" s="100"/>
      <c r="U28" s="100"/>
      <c r="V28" s="100"/>
      <c r="W28" s="100"/>
      <c r="X28" s="100"/>
      <c r="Y28" s="100"/>
      <c r="Z28" s="100"/>
      <c r="AA28" s="100"/>
      <c r="AB28" s="100"/>
      <c r="AC28" s="100"/>
      <c r="AD28" s="100">
        <v>2016</v>
      </c>
      <c r="AE28" s="100"/>
      <c r="AF28" s="100"/>
      <c r="AG28" s="100"/>
      <c r="AH28" s="100"/>
      <c r="AI28" s="100"/>
      <c r="AJ28" s="100"/>
      <c r="AK28" s="100"/>
      <c r="AL28" s="100"/>
      <c r="AM28" s="100"/>
      <c r="AN28" s="100"/>
      <c r="AO28" s="100"/>
      <c r="AP28" s="100">
        <v>2017</v>
      </c>
      <c r="AQ28" s="100"/>
      <c r="AR28" s="100"/>
      <c r="AS28" s="100"/>
      <c r="AT28" s="100"/>
      <c r="AU28" s="100"/>
      <c r="AV28" s="100"/>
      <c r="AW28" s="100"/>
      <c r="AX28" s="100"/>
      <c r="AY28" s="100"/>
      <c r="AZ28" s="100"/>
      <c r="BA28" s="100"/>
      <c r="BB28" s="100">
        <v>2018</v>
      </c>
      <c r="BC28" s="100"/>
      <c r="BD28" s="100"/>
      <c r="BE28" s="100"/>
      <c r="BF28" s="100"/>
      <c r="BG28" s="100"/>
      <c r="BH28" s="100"/>
      <c r="BI28" s="100"/>
      <c r="BJ28" s="100"/>
      <c r="BK28" s="100"/>
      <c r="BL28" s="100"/>
      <c r="BM28" s="100"/>
      <c r="BN28" s="100">
        <v>2019</v>
      </c>
      <c r="BO28" s="100"/>
      <c r="BP28" s="100"/>
      <c r="BQ28" s="100"/>
      <c r="BR28" s="100"/>
      <c r="BS28" s="100"/>
      <c r="BT28" s="100"/>
      <c r="BU28" s="100"/>
      <c r="BV28" s="100"/>
      <c r="BW28" s="100"/>
      <c r="BX28" s="100"/>
      <c r="BY28" s="100"/>
      <c r="BZ28" s="101" t="s">
        <v>143</v>
      </c>
      <c r="CA28" s="100">
        <v>2020</v>
      </c>
      <c r="CB28" s="100"/>
      <c r="CC28" s="100"/>
      <c r="CD28" s="100"/>
      <c r="CE28" s="100"/>
      <c r="CF28" s="100"/>
      <c r="CG28" s="100"/>
      <c r="CH28" s="100"/>
      <c r="CI28" s="100"/>
      <c r="CJ28" s="100"/>
      <c r="CK28" s="100"/>
      <c r="CL28" s="100"/>
      <c r="CM28" s="101" t="s">
        <v>147</v>
      </c>
      <c r="CN28" s="100">
        <v>2021</v>
      </c>
      <c r="CO28" s="100"/>
      <c r="CP28" s="100"/>
      <c r="CQ28" s="100"/>
      <c r="CR28" s="100"/>
      <c r="CS28" s="100"/>
      <c r="CT28" s="100"/>
      <c r="CU28" s="100"/>
      <c r="CV28" s="100"/>
      <c r="CW28" s="100"/>
      <c r="CX28" s="100"/>
      <c r="CY28" s="100"/>
      <c r="CZ28" s="101" t="s">
        <v>150</v>
      </c>
      <c r="DA28" s="100">
        <v>2022</v>
      </c>
      <c r="DB28" s="100"/>
      <c r="DC28" s="100"/>
      <c r="DD28" s="100"/>
      <c r="DE28" s="100"/>
      <c r="DF28" s="100"/>
      <c r="DG28" s="100"/>
      <c r="DH28" s="100"/>
      <c r="DI28" s="100"/>
      <c r="DJ28" s="100"/>
      <c r="DK28" s="100"/>
      <c r="DL28" s="100"/>
      <c r="DM28" s="101" t="s">
        <v>151</v>
      </c>
    </row>
    <row r="29" spans="2:117" s="3" customFormat="1" ht="30" x14ac:dyDescent="0.2">
      <c r="B29" s="107"/>
      <c r="C29" s="11" t="s">
        <v>130</v>
      </c>
      <c r="D29" s="11" t="s">
        <v>131</v>
      </c>
      <c r="E29" s="11" t="s">
        <v>132</v>
      </c>
      <c r="F29" s="11" t="s">
        <v>121</v>
      </c>
      <c r="G29" s="11" t="s">
        <v>122</v>
      </c>
      <c r="H29" s="11" t="s">
        <v>123</v>
      </c>
      <c r="I29" s="11" t="s">
        <v>124</v>
      </c>
      <c r="J29" s="11" t="s">
        <v>125</v>
      </c>
      <c r="K29" s="11" t="s">
        <v>126</v>
      </c>
      <c r="L29" s="11" t="s">
        <v>127</v>
      </c>
      <c r="M29" s="11" t="s">
        <v>128</v>
      </c>
      <c r="N29" s="11" t="s">
        <v>129</v>
      </c>
      <c r="O29" s="11" t="s">
        <v>130</v>
      </c>
      <c r="P29" s="11" t="s">
        <v>131</v>
      </c>
      <c r="Q29" s="11" t="s">
        <v>132</v>
      </c>
      <c r="R29" s="11" t="s">
        <v>121</v>
      </c>
      <c r="S29" s="11" t="s">
        <v>122</v>
      </c>
      <c r="T29" s="11" t="s">
        <v>123</v>
      </c>
      <c r="U29" s="11" t="s">
        <v>124</v>
      </c>
      <c r="V29" s="11" t="s">
        <v>125</v>
      </c>
      <c r="W29" s="11" t="s">
        <v>126</v>
      </c>
      <c r="X29" s="11" t="s">
        <v>127</v>
      </c>
      <c r="Y29" s="11" t="s">
        <v>128</v>
      </c>
      <c r="Z29" s="11" t="s">
        <v>129</v>
      </c>
      <c r="AA29" s="11" t="s">
        <v>130</v>
      </c>
      <c r="AB29" s="11" t="s">
        <v>131</v>
      </c>
      <c r="AC29" s="11" t="s">
        <v>132</v>
      </c>
      <c r="AD29" s="11" t="s">
        <v>121</v>
      </c>
      <c r="AE29" s="11" t="s">
        <v>122</v>
      </c>
      <c r="AF29" s="11" t="s">
        <v>123</v>
      </c>
      <c r="AG29" s="11" t="s">
        <v>124</v>
      </c>
      <c r="AH29" s="11" t="s">
        <v>125</v>
      </c>
      <c r="AI29" s="11" t="s">
        <v>126</v>
      </c>
      <c r="AJ29" s="11" t="s">
        <v>127</v>
      </c>
      <c r="AK29" s="11" t="s">
        <v>128</v>
      </c>
      <c r="AL29" s="11" t="s">
        <v>129</v>
      </c>
      <c r="AM29" s="11" t="s">
        <v>130</v>
      </c>
      <c r="AN29" s="11" t="s">
        <v>131</v>
      </c>
      <c r="AO29" s="11" t="s">
        <v>132</v>
      </c>
      <c r="AP29" s="11" t="s">
        <v>121</v>
      </c>
      <c r="AQ29" s="11" t="s">
        <v>122</v>
      </c>
      <c r="AR29" s="11" t="s">
        <v>123</v>
      </c>
      <c r="AS29" s="11" t="s">
        <v>124</v>
      </c>
      <c r="AT29" s="11" t="s">
        <v>125</v>
      </c>
      <c r="AU29" s="11" t="s">
        <v>126</v>
      </c>
      <c r="AV29" s="11" t="s">
        <v>127</v>
      </c>
      <c r="AW29" s="11" t="s">
        <v>128</v>
      </c>
      <c r="AX29" s="11" t="s">
        <v>129</v>
      </c>
      <c r="AY29" s="11" t="s">
        <v>130</v>
      </c>
      <c r="AZ29" s="11" t="s">
        <v>131</v>
      </c>
      <c r="BA29" s="11" t="s">
        <v>132</v>
      </c>
      <c r="BB29" s="11" t="s">
        <v>121</v>
      </c>
      <c r="BC29" s="11" t="s">
        <v>122</v>
      </c>
      <c r="BD29" s="11" t="s">
        <v>123</v>
      </c>
      <c r="BE29" s="11" t="s">
        <v>124</v>
      </c>
      <c r="BF29" s="11" t="s">
        <v>125</v>
      </c>
      <c r="BG29" s="11" t="s">
        <v>126</v>
      </c>
      <c r="BH29" s="11" t="s">
        <v>127</v>
      </c>
      <c r="BI29" s="11" t="s">
        <v>128</v>
      </c>
      <c r="BJ29" s="11" t="s">
        <v>129</v>
      </c>
      <c r="BK29" s="11" t="s">
        <v>130</v>
      </c>
      <c r="BL29" s="11" t="s">
        <v>131</v>
      </c>
      <c r="BM29" s="11" t="s">
        <v>132</v>
      </c>
      <c r="BN29" s="11" t="s">
        <v>121</v>
      </c>
      <c r="BO29" s="11" t="s">
        <v>122</v>
      </c>
      <c r="BP29" s="11" t="s">
        <v>123</v>
      </c>
      <c r="BQ29" s="11" t="s">
        <v>124</v>
      </c>
      <c r="BR29" s="11" t="s">
        <v>125</v>
      </c>
      <c r="BS29" s="11" t="s">
        <v>126</v>
      </c>
      <c r="BT29" s="11" t="s">
        <v>127</v>
      </c>
      <c r="BU29" s="11" t="s">
        <v>128</v>
      </c>
      <c r="BV29" s="11" t="s">
        <v>129</v>
      </c>
      <c r="BW29" s="11" t="s">
        <v>130</v>
      </c>
      <c r="BX29" s="11" t="s">
        <v>131</v>
      </c>
      <c r="BY29" s="11" t="s">
        <v>132</v>
      </c>
      <c r="BZ29" s="102"/>
      <c r="CA29" s="88" t="s">
        <v>121</v>
      </c>
      <c r="CB29" s="88" t="s">
        <v>122</v>
      </c>
      <c r="CC29" s="88" t="s">
        <v>123</v>
      </c>
      <c r="CD29" s="88" t="s">
        <v>124</v>
      </c>
      <c r="CE29" s="88" t="s">
        <v>125</v>
      </c>
      <c r="CF29" s="88" t="s">
        <v>126</v>
      </c>
      <c r="CG29" s="88" t="s">
        <v>127</v>
      </c>
      <c r="CH29" s="88" t="s">
        <v>128</v>
      </c>
      <c r="CI29" s="88" t="s">
        <v>129</v>
      </c>
      <c r="CJ29" s="88" t="s">
        <v>130</v>
      </c>
      <c r="CK29" s="88" t="s">
        <v>131</v>
      </c>
      <c r="CL29" s="88" t="s">
        <v>132</v>
      </c>
      <c r="CM29" s="102"/>
      <c r="CN29" s="89" t="s">
        <v>121</v>
      </c>
      <c r="CO29" s="89" t="s">
        <v>122</v>
      </c>
      <c r="CP29" s="89" t="s">
        <v>123</v>
      </c>
      <c r="CQ29" s="89" t="s">
        <v>124</v>
      </c>
      <c r="CR29" s="89" t="s">
        <v>125</v>
      </c>
      <c r="CS29" s="89" t="s">
        <v>126</v>
      </c>
      <c r="CT29" s="89" t="s">
        <v>127</v>
      </c>
      <c r="CU29" s="89" t="s">
        <v>128</v>
      </c>
      <c r="CV29" s="89" t="s">
        <v>129</v>
      </c>
      <c r="CW29" s="89" t="s">
        <v>130</v>
      </c>
      <c r="CX29" s="89" t="s">
        <v>131</v>
      </c>
      <c r="CY29" s="89" t="s">
        <v>132</v>
      </c>
      <c r="CZ29" s="102"/>
      <c r="DA29" s="95" t="s">
        <v>121</v>
      </c>
      <c r="DB29" s="95" t="s">
        <v>122</v>
      </c>
      <c r="DC29" s="95" t="s">
        <v>123</v>
      </c>
      <c r="DD29" s="95" t="s">
        <v>124</v>
      </c>
      <c r="DE29" s="95" t="s">
        <v>125</v>
      </c>
      <c r="DF29" s="95" t="s">
        <v>126</v>
      </c>
      <c r="DG29" s="95" t="s">
        <v>127</v>
      </c>
      <c r="DH29" s="95" t="s">
        <v>128</v>
      </c>
      <c r="DI29" s="95" t="s">
        <v>129</v>
      </c>
      <c r="DJ29" s="95" t="s">
        <v>130</v>
      </c>
      <c r="DK29" s="95" t="s">
        <v>131</v>
      </c>
      <c r="DL29" s="95" t="s">
        <v>132</v>
      </c>
      <c r="DM29" s="102"/>
    </row>
    <row r="30" spans="2:117" s="33" customFormat="1" ht="15" customHeight="1" x14ac:dyDescent="0.2">
      <c r="B30" s="43" t="s">
        <v>41</v>
      </c>
      <c r="C30" s="61">
        <v>3674417</v>
      </c>
      <c r="D30" s="62">
        <v>3759981</v>
      </c>
      <c r="E30" s="62">
        <v>4296438</v>
      </c>
      <c r="F30" s="62">
        <v>3290676</v>
      </c>
      <c r="G30" s="62">
        <v>3347679</v>
      </c>
      <c r="H30" s="62">
        <v>3729449</v>
      </c>
      <c r="I30" s="62">
        <v>3689982</v>
      </c>
      <c r="J30" s="62">
        <v>4102105</v>
      </c>
      <c r="K30" s="62">
        <v>3935252</v>
      </c>
      <c r="L30" s="62">
        <v>4646353</v>
      </c>
      <c r="M30" s="62">
        <v>7751666</v>
      </c>
      <c r="N30" s="62">
        <v>8293874</v>
      </c>
      <c r="O30" s="62">
        <v>8895897</v>
      </c>
      <c r="P30" s="62">
        <v>8698397</v>
      </c>
      <c r="Q30" s="62">
        <v>9712802</v>
      </c>
      <c r="R30" s="62">
        <v>8637146</v>
      </c>
      <c r="S30" s="62">
        <v>8040549</v>
      </c>
      <c r="T30" s="62">
        <v>9030382</v>
      </c>
      <c r="U30" s="62">
        <v>8683031</v>
      </c>
      <c r="V30" s="62">
        <v>9127416</v>
      </c>
      <c r="W30" s="62">
        <v>8863364</v>
      </c>
      <c r="X30" s="62">
        <v>8882695</v>
      </c>
      <c r="Y30" s="62">
        <v>8991159</v>
      </c>
      <c r="Z30" s="62">
        <v>8901812</v>
      </c>
      <c r="AA30" s="62">
        <v>8840965</v>
      </c>
      <c r="AB30" s="62">
        <v>9047897</v>
      </c>
      <c r="AC30" s="62">
        <v>9942788</v>
      </c>
      <c r="AD30" s="62">
        <v>8928206</v>
      </c>
      <c r="AE30" s="62">
        <v>8738419</v>
      </c>
      <c r="AF30" s="62">
        <v>8855421</v>
      </c>
      <c r="AG30" s="62">
        <v>8922904</v>
      </c>
      <c r="AH30" s="62">
        <v>9102017</v>
      </c>
      <c r="AI30" s="62">
        <v>8830973</v>
      </c>
      <c r="AJ30" s="62">
        <v>8780414</v>
      </c>
      <c r="AK30" s="62">
        <v>8924046</v>
      </c>
      <c r="AL30" s="62">
        <v>8801351</v>
      </c>
      <c r="AM30" s="62">
        <v>8975597</v>
      </c>
      <c r="AN30" s="62">
        <v>8652122</v>
      </c>
      <c r="AO30" s="62">
        <v>9711945</v>
      </c>
      <c r="AP30" s="62">
        <v>8829406</v>
      </c>
      <c r="AQ30" s="62">
        <v>8404189</v>
      </c>
      <c r="AR30" s="62">
        <v>9220738</v>
      </c>
      <c r="AS30" s="62">
        <v>8583540</v>
      </c>
      <c r="AT30" s="62">
        <v>9204973</v>
      </c>
      <c r="AU30" s="62">
        <v>8778225</v>
      </c>
      <c r="AV30" s="62">
        <v>8755146</v>
      </c>
      <c r="AW30" s="62">
        <v>9098560</v>
      </c>
      <c r="AX30" s="62">
        <v>8838135</v>
      </c>
      <c r="AY30" s="62">
        <v>9040341</v>
      </c>
      <c r="AZ30" s="62">
        <v>9021057</v>
      </c>
      <c r="BA30" s="62">
        <v>9726721</v>
      </c>
      <c r="BB30" s="62">
        <v>8764205</v>
      </c>
      <c r="BC30" s="62">
        <v>8629584</v>
      </c>
      <c r="BD30" s="62">
        <v>9475698</v>
      </c>
      <c r="BE30" s="62">
        <v>9195364</v>
      </c>
      <c r="BF30" s="62">
        <v>9195364</v>
      </c>
      <c r="BG30" s="62">
        <v>9954778</v>
      </c>
      <c r="BH30" s="62">
        <v>10366552</v>
      </c>
      <c r="BI30" s="62">
        <v>10928543</v>
      </c>
      <c r="BJ30" s="62">
        <v>10962378</v>
      </c>
      <c r="BK30" s="62">
        <v>11411104</v>
      </c>
      <c r="BL30" s="62">
        <v>11549058</v>
      </c>
      <c r="BM30" s="62">
        <v>12844770</v>
      </c>
      <c r="BN30" s="62">
        <v>11858883</v>
      </c>
      <c r="BO30" s="62">
        <v>11549088</v>
      </c>
      <c r="BP30" s="62">
        <v>12995569</v>
      </c>
      <c r="BQ30" s="62">
        <v>13007811</v>
      </c>
      <c r="BR30" s="62">
        <v>14445429</v>
      </c>
      <c r="BS30" s="62">
        <v>13764540</v>
      </c>
      <c r="BT30" s="62">
        <v>14720051</v>
      </c>
      <c r="BU30" s="62">
        <v>15445219</v>
      </c>
      <c r="BV30" s="62">
        <v>14761590</v>
      </c>
      <c r="BW30" s="62">
        <v>15551525</v>
      </c>
      <c r="BX30" s="62">
        <v>15369034</v>
      </c>
      <c r="BY30" s="62">
        <v>16813312</v>
      </c>
      <c r="BZ30" s="51">
        <f>+SUM(BN30:BY30)</f>
        <v>170282051</v>
      </c>
      <c r="CA30" s="62">
        <v>15407146</v>
      </c>
      <c r="CB30" s="62">
        <v>15346027</v>
      </c>
      <c r="CC30" s="62">
        <v>8666027</v>
      </c>
      <c r="CD30" s="62">
        <v>1847675</v>
      </c>
      <c r="CE30" s="62">
        <v>2548298</v>
      </c>
      <c r="CF30" s="62">
        <v>2959076</v>
      </c>
      <c r="CG30" s="62">
        <v>3452479</v>
      </c>
      <c r="CH30" s="62">
        <v>3496150</v>
      </c>
      <c r="CI30" s="62">
        <v>3501481</v>
      </c>
      <c r="CJ30" s="62">
        <v>3734804</v>
      </c>
      <c r="CK30" s="62">
        <v>3659748</v>
      </c>
      <c r="CL30" s="62">
        <v>5361767</v>
      </c>
      <c r="CM30" s="51">
        <f>+SUM(CA30:CL30)</f>
        <v>69980678</v>
      </c>
      <c r="CN30" s="62">
        <v>5955308</v>
      </c>
      <c r="CO30" s="62">
        <v>4015955</v>
      </c>
      <c r="CP30" s="62">
        <v>6104329</v>
      </c>
      <c r="CQ30" s="62">
        <v>5903248</v>
      </c>
      <c r="CR30" s="62">
        <v>7069821</v>
      </c>
      <c r="CS30" s="62">
        <v>7190176</v>
      </c>
      <c r="CT30" s="62">
        <v>7424754</v>
      </c>
      <c r="CU30" s="62">
        <v>7097404</v>
      </c>
      <c r="CV30" s="62">
        <v>7199658</v>
      </c>
      <c r="CW30" s="62">
        <v>7185201</v>
      </c>
      <c r="CX30" s="62">
        <v>7430936</v>
      </c>
      <c r="CY30" s="62">
        <v>8589550</v>
      </c>
      <c r="CZ30" s="51"/>
      <c r="DA30" s="62">
        <v>7406275</v>
      </c>
      <c r="DB30" s="62">
        <v>7540815</v>
      </c>
      <c r="DC30" s="62">
        <v>8386407</v>
      </c>
      <c r="DD30" s="62">
        <v>8731405</v>
      </c>
      <c r="DE30" s="62">
        <v>10722409</v>
      </c>
      <c r="DF30" s="62">
        <v>11001808</v>
      </c>
      <c r="DG30" s="62"/>
      <c r="DH30" s="62"/>
      <c r="DI30" s="62"/>
      <c r="DJ30" s="62"/>
      <c r="DK30" s="62"/>
      <c r="DL30" s="62"/>
      <c r="DM30" s="51"/>
    </row>
    <row r="31" spans="2:117" s="33" customFormat="1" ht="14.25" x14ac:dyDescent="0.2">
      <c r="B31" s="43" t="s">
        <v>42</v>
      </c>
      <c r="C31" s="61">
        <v>3278901</v>
      </c>
      <c r="D31" s="62">
        <v>3617258</v>
      </c>
      <c r="E31" s="62">
        <v>3760019</v>
      </c>
      <c r="F31" s="62">
        <v>4302661</v>
      </c>
      <c r="G31" s="62">
        <v>3530225</v>
      </c>
      <c r="H31" s="62">
        <v>3347675</v>
      </c>
      <c r="I31" s="62">
        <v>3732226</v>
      </c>
      <c r="J31" s="62">
        <v>3685020</v>
      </c>
      <c r="K31" s="62">
        <v>4102126</v>
      </c>
      <c r="L31" s="62">
        <v>3935447</v>
      </c>
      <c r="M31" s="62">
        <v>4646415</v>
      </c>
      <c r="N31" s="62">
        <v>7753138</v>
      </c>
      <c r="O31" s="62">
        <v>8293874</v>
      </c>
      <c r="P31" s="62">
        <v>8895895</v>
      </c>
      <c r="Q31" s="62">
        <v>8698394</v>
      </c>
      <c r="R31" s="62">
        <v>9712804</v>
      </c>
      <c r="S31" s="62">
        <v>8637398</v>
      </c>
      <c r="T31" s="62">
        <v>8104118</v>
      </c>
      <c r="U31" s="62">
        <v>9038829</v>
      </c>
      <c r="V31" s="62">
        <v>8683031</v>
      </c>
      <c r="W31" s="62">
        <v>9127416</v>
      </c>
      <c r="X31" s="62">
        <v>8863364</v>
      </c>
      <c r="Y31" s="62">
        <v>8884553</v>
      </c>
      <c r="Z31" s="62">
        <v>8992215</v>
      </c>
      <c r="AA31" s="62">
        <v>8901817</v>
      </c>
      <c r="AB31" s="62">
        <v>8840959</v>
      </c>
      <c r="AC31" s="62">
        <v>9047898</v>
      </c>
      <c r="AD31" s="62">
        <v>9948547</v>
      </c>
      <c r="AE31" s="62">
        <v>8928214</v>
      </c>
      <c r="AF31" s="62">
        <v>8738467</v>
      </c>
      <c r="AG31" s="62">
        <v>8856558</v>
      </c>
      <c r="AH31" s="62">
        <v>8923022</v>
      </c>
      <c r="AI31" s="62">
        <v>9102522</v>
      </c>
      <c r="AJ31" s="62">
        <v>8831682</v>
      </c>
      <c r="AK31" s="62">
        <v>8780527</v>
      </c>
      <c r="AL31" s="62">
        <v>8924238</v>
      </c>
      <c r="AM31" s="62">
        <v>8802796</v>
      </c>
      <c r="AN31" s="62">
        <v>8977967</v>
      </c>
      <c r="AO31" s="62">
        <v>8652154</v>
      </c>
      <c r="AP31" s="62">
        <v>9711996</v>
      </c>
      <c r="AQ31" s="62">
        <v>8830803</v>
      </c>
      <c r="AR31" s="62">
        <v>8404636</v>
      </c>
      <c r="AS31" s="62">
        <v>9225765</v>
      </c>
      <c r="AT31" s="62">
        <v>8583587</v>
      </c>
      <c r="AU31" s="62">
        <v>9205091</v>
      </c>
      <c r="AV31" s="62">
        <v>8778489</v>
      </c>
      <c r="AW31" s="62">
        <v>8755923</v>
      </c>
      <c r="AX31" s="62">
        <v>9104670</v>
      </c>
      <c r="AY31" s="62">
        <v>8847296</v>
      </c>
      <c r="AZ31" s="62">
        <v>9040944</v>
      </c>
      <c r="BA31" s="62">
        <v>9023635</v>
      </c>
      <c r="BB31" s="62">
        <v>9729349</v>
      </c>
      <c r="BC31" s="62">
        <v>8764759</v>
      </c>
      <c r="BD31" s="62">
        <v>8633769</v>
      </c>
      <c r="BE31" s="62">
        <v>9475722</v>
      </c>
      <c r="BF31" s="62">
        <v>10036151</v>
      </c>
      <c r="BG31" s="62">
        <v>10037747</v>
      </c>
      <c r="BH31" s="62">
        <v>9954778</v>
      </c>
      <c r="BI31" s="62">
        <v>10372012</v>
      </c>
      <c r="BJ31" s="62">
        <v>10928543</v>
      </c>
      <c r="BK31" s="62">
        <v>10962412</v>
      </c>
      <c r="BL31" s="62">
        <v>11421611</v>
      </c>
      <c r="BM31" s="62">
        <v>11549148</v>
      </c>
      <c r="BN31" s="62">
        <v>12844770</v>
      </c>
      <c r="BO31" s="62">
        <v>11860072</v>
      </c>
      <c r="BP31" s="62">
        <v>11549099</v>
      </c>
      <c r="BQ31" s="62">
        <v>12995671</v>
      </c>
      <c r="BR31" s="62">
        <v>13013003</v>
      </c>
      <c r="BS31" s="62">
        <v>14470315</v>
      </c>
      <c r="BT31" s="62">
        <v>13764545</v>
      </c>
      <c r="BU31" s="62">
        <v>14720346</v>
      </c>
      <c r="BV31" s="62">
        <v>15445356</v>
      </c>
      <c r="BW31" s="62">
        <v>14761599</v>
      </c>
      <c r="BX31" s="62">
        <v>15562157</v>
      </c>
      <c r="BY31" s="62">
        <v>15376887</v>
      </c>
      <c r="BZ31" s="51">
        <f>+SUM(BN31:BY31)</f>
        <v>166363820</v>
      </c>
      <c r="CA31" s="62">
        <v>16813334</v>
      </c>
      <c r="CB31" s="62">
        <v>15407146</v>
      </c>
      <c r="CC31" s="62">
        <v>15352385</v>
      </c>
      <c r="CD31" s="62">
        <v>8675416</v>
      </c>
      <c r="CE31" s="62">
        <v>1847675</v>
      </c>
      <c r="CF31" s="62">
        <v>2548298</v>
      </c>
      <c r="CG31" s="62">
        <v>2960388</v>
      </c>
      <c r="CH31" s="62">
        <v>3454818</v>
      </c>
      <c r="CI31" s="62">
        <v>3496406</v>
      </c>
      <c r="CJ31" s="62">
        <v>3502407</v>
      </c>
      <c r="CK31" s="62">
        <v>3734804</v>
      </c>
      <c r="CL31" s="62">
        <v>3659748</v>
      </c>
      <c r="CM31" s="51">
        <f>+SUM(CA31:CL31)</f>
        <v>81452825</v>
      </c>
      <c r="CN31" s="62">
        <v>5361767</v>
      </c>
      <c r="CO31" s="62">
        <v>5955398</v>
      </c>
      <c r="CP31" s="62">
        <v>4016984</v>
      </c>
      <c r="CQ31" s="62">
        <v>6104527</v>
      </c>
      <c r="CR31" s="62">
        <v>5903248</v>
      </c>
      <c r="CS31" s="62">
        <v>7069821</v>
      </c>
      <c r="CT31" s="62">
        <v>7194520</v>
      </c>
      <c r="CU31" s="62">
        <v>7424816</v>
      </c>
      <c r="CV31" s="62">
        <v>7103884</v>
      </c>
      <c r="CW31" s="62">
        <v>7199658</v>
      </c>
      <c r="CX31" s="62">
        <v>7223114</v>
      </c>
      <c r="CY31" s="62">
        <v>7440710</v>
      </c>
      <c r="CZ31" s="51"/>
      <c r="DA31" s="62">
        <v>8590506</v>
      </c>
      <c r="DB31" s="62">
        <v>7406780</v>
      </c>
      <c r="DC31" s="62">
        <v>7540902</v>
      </c>
      <c r="DD31" s="62">
        <v>8386407</v>
      </c>
      <c r="DE31" s="62">
        <v>8748306</v>
      </c>
      <c r="DF31" s="62">
        <v>10723442</v>
      </c>
      <c r="DG31" s="62"/>
      <c r="DH31" s="62"/>
      <c r="DI31" s="62"/>
      <c r="DJ31" s="62"/>
      <c r="DK31" s="62"/>
      <c r="DL31" s="62"/>
      <c r="DM31" s="51"/>
    </row>
    <row r="32" spans="2:117" s="33" customFormat="1" ht="15" customHeight="1" x14ac:dyDescent="0.2">
      <c r="B32" s="63"/>
      <c r="C32" s="64"/>
      <c r="D32" s="57"/>
      <c r="E32" s="57"/>
      <c r="F32" s="57"/>
      <c r="G32" s="57"/>
      <c r="H32" s="57"/>
      <c r="I32" s="57"/>
      <c r="J32" s="57"/>
      <c r="K32" s="57"/>
      <c r="L32" s="57"/>
      <c r="M32" s="57"/>
      <c r="N32" s="57"/>
      <c r="O32" s="57"/>
      <c r="P32" s="57"/>
      <c r="Q32" s="57"/>
      <c r="R32" s="57"/>
      <c r="S32" s="57"/>
      <c r="T32" s="57"/>
      <c r="U32" s="57"/>
      <c r="V32" s="57"/>
      <c r="W32" s="57"/>
      <c r="X32" s="57"/>
      <c r="Y32" s="57"/>
      <c r="Z32" s="57"/>
      <c r="AA32" s="57"/>
      <c r="AB32" s="57"/>
      <c r="AC32" s="57"/>
      <c r="AD32" s="57"/>
      <c r="AE32" s="57"/>
      <c r="AF32" s="57"/>
      <c r="AG32" s="57"/>
      <c r="AH32" s="57"/>
      <c r="AI32" s="57"/>
      <c r="AJ32" s="57"/>
      <c r="AK32" s="57"/>
      <c r="AL32" s="57"/>
      <c r="AM32" s="57"/>
      <c r="AN32" s="57"/>
      <c r="AO32" s="57"/>
      <c r="AP32" s="57"/>
      <c r="AQ32" s="57"/>
      <c r="AR32" s="57"/>
      <c r="AS32" s="57"/>
      <c r="AT32" s="57"/>
      <c r="AU32" s="57"/>
      <c r="AV32" s="57"/>
      <c r="AW32" s="57"/>
      <c r="AX32" s="57"/>
      <c r="AY32" s="57"/>
      <c r="AZ32" s="57"/>
      <c r="BA32" s="57"/>
      <c r="BB32" s="57"/>
      <c r="BN32" s="57"/>
    </row>
    <row r="33" spans="2:117" s="33" customFormat="1" ht="15" customHeight="1" x14ac:dyDescent="0.2">
      <c r="B33" s="40" t="s">
        <v>101</v>
      </c>
      <c r="C33" s="41"/>
    </row>
    <row r="34" spans="2:117" s="3" customFormat="1" ht="15" x14ac:dyDescent="0.25">
      <c r="B34" s="106" t="s">
        <v>92</v>
      </c>
      <c r="C34" s="100">
        <v>2013</v>
      </c>
      <c r="D34" s="100"/>
      <c r="E34" s="100"/>
      <c r="F34" s="100">
        <v>2014</v>
      </c>
      <c r="G34" s="100"/>
      <c r="H34" s="100"/>
      <c r="I34" s="100"/>
      <c r="J34" s="100"/>
      <c r="K34" s="100"/>
      <c r="L34" s="100"/>
      <c r="M34" s="100"/>
      <c r="N34" s="100"/>
      <c r="O34" s="100"/>
      <c r="P34" s="100"/>
      <c r="Q34" s="100"/>
      <c r="R34" s="100">
        <v>2015</v>
      </c>
      <c r="S34" s="100"/>
      <c r="T34" s="100"/>
      <c r="U34" s="100"/>
      <c r="V34" s="100"/>
      <c r="W34" s="100"/>
      <c r="X34" s="100"/>
      <c r="Y34" s="100"/>
      <c r="Z34" s="100"/>
      <c r="AA34" s="100"/>
      <c r="AB34" s="100"/>
      <c r="AC34" s="100"/>
      <c r="AD34" s="100">
        <v>2016</v>
      </c>
      <c r="AE34" s="100"/>
      <c r="AF34" s="100"/>
      <c r="AG34" s="100"/>
      <c r="AH34" s="100"/>
      <c r="AI34" s="100"/>
      <c r="AJ34" s="100"/>
      <c r="AK34" s="100"/>
      <c r="AL34" s="100"/>
      <c r="AM34" s="100"/>
      <c r="AN34" s="100"/>
      <c r="AO34" s="100"/>
      <c r="AP34" s="100">
        <v>2017</v>
      </c>
      <c r="AQ34" s="100"/>
      <c r="AR34" s="100"/>
      <c r="AS34" s="100"/>
      <c r="AT34" s="100"/>
      <c r="AU34" s="100"/>
      <c r="AV34" s="100"/>
      <c r="AW34" s="100"/>
      <c r="AX34" s="100"/>
      <c r="AY34" s="100"/>
      <c r="AZ34" s="100"/>
      <c r="BA34" s="100"/>
      <c r="BB34" s="100">
        <v>2018</v>
      </c>
      <c r="BC34" s="100"/>
      <c r="BD34" s="100"/>
      <c r="BE34" s="100"/>
      <c r="BF34" s="100"/>
      <c r="BG34" s="100"/>
      <c r="BH34" s="100"/>
      <c r="BI34" s="100"/>
      <c r="BJ34" s="100"/>
      <c r="BK34" s="100"/>
      <c r="BL34" s="100"/>
      <c r="BM34" s="100"/>
      <c r="BN34" s="100">
        <v>2019</v>
      </c>
      <c r="BO34" s="100"/>
      <c r="BP34" s="100"/>
      <c r="BQ34" s="100"/>
      <c r="BR34" s="100"/>
      <c r="BS34" s="100"/>
      <c r="BT34" s="100"/>
      <c r="BU34" s="100"/>
      <c r="BV34" s="100"/>
      <c r="BW34" s="100"/>
      <c r="BX34" s="100"/>
      <c r="BY34" s="100"/>
      <c r="BZ34" s="101" t="s">
        <v>143</v>
      </c>
      <c r="CA34" s="100">
        <v>2020</v>
      </c>
      <c r="CB34" s="100"/>
      <c r="CC34" s="100"/>
      <c r="CD34" s="100"/>
      <c r="CE34" s="100"/>
      <c r="CF34" s="100"/>
      <c r="CG34" s="100"/>
      <c r="CH34" s="100"/>
      <c r="CI34" s="100"/>
      <c r="CJ34" s="100"/>
      <c r="CK34" s="100"/>
      <c r="CL34" s="100"/>
      <c r="CM34" s="101" t="s">
        <v>147</v>
      </c>
      <c r="CN34" s="100">
        <v>2021</v>
      </c>
      <c r="CO34" s="100"/>
      <c r="CP34" s="100"/>
      <c r="CQ34" s="100"/>
      <c r="CR34" s="100"/>
      <c r="CS34" s="100"/>
      <c r="CT34" s="100"/>
      <c r="CU34" s="100"/>
      <c r="CV34" s="100"/>
      <c r="CW34" s="100"/>
      <c r="CX34" s="100"/>
      <c r="CY34" s="100"/>
      <c r="CZ34" s="101" t="s">
        <v>150</v>
      </c>
      <c r="DA34" s="100">
        <v>2022</v>
      </c>
      <c r="DB34" s="100"/>
      <c r="DC34" s="100"/>
      <c r="DD34" s="100"/>
      <c r="DE34" s="100"/>
      <c r="DF34" s="100"/>
      <c r="DG34" s="100"/>
      <c r="DH34" s="100"/>
      <c r="DI34" s="100"/>
      <c r="DJ34" s="100"/>
      <c r="DK34" s="100"/>
      <c r="DL34" s="100"/>
      <c r="DM34" s="101" t="s">
        <v>151</v>
      </c>
    </row>
    <row r="35" spans="2:117" s="3" customFormat="1" ht="30" x14ac:dyDescent="0.2">
      <c r="B35" s="107"/>
      <c r="C35" s="11" t="s">
        <v>130</v>
      </c>
      <c r="D35" s="11" t="s">
        <v>131</v>
      </c>
      <c r="E35" s="11" t="s">
        <v>132</v>
      </c>
      <c r="F35" s="11" t="s">
        <v>121</v>
      </c>
      <c r="G35" s="11" t="s">
        <v>122</v>
      </c>
      <c r="H35" s="11" t="s">
        <v>123</v>
      </c>
      <c r="I35" s="11" t="s">
        <v>124</v>
      </c>
      <c r="J35" s="11" t="s">
        <v>125</v>
      </c>
      <c r="K35" s="11" t="s">
        <v>126</v>
      </c>
      <c r="L35" s="11" t="s">
        <v>127</v>
      </c>
      <c r="M35" s="11" t="s">
        <v>128</v>
      </c>
      <c r="N35" s="11" t="s">
        <v>129</v>
      </c>
      <c r="O35" s="11" t="s">
        <v>130</v>
      </c>
      <c r="P35" s="11" t="s">
        <v>131</v>
      </c>
      <c r="Q35" s="11" t="s">
        <v>132</v>
      </c>
      <c r="R35" s="11" t="s">
        <v>121</v>
      </c>
      <c r="S35" s="11" t="s">
        <v>122</v>
      </c>
      <c r="T35" s="11" t="s">
        <v>123</v>
      </c>
      <c r="U35" s="11" t="s">
        <v>124</v>
      </c>
      <c r="V35" s="11" t="s">
        <v>125</v>
      </c>
      <c r="W35" s="11" t="s">
        <v>126</v>
      </c>
      <c r="X35" s="11" t="s">
        <v>127</v>
      </c>
      <c r="Y35" s="11" t="s">
        <v>128</v>
      </c>
      <c r="Z35" s="11" t="s">
        <v>129</v>
      </c>
      <c r="AA35" s="11" t="s">
        <v>130</v>
      </c>
      <c r="AB35" s="11" t="s">
        <v>131</v>
      </c>
      <c r="AC35" s="11" t="s">
        <v>132</v>
      </c>
      <c r="AD35" s="11" t="s">
        <v>121</v>
      </c>
      <c r="AE35" s="11" t="s">
        <v>122</v>
      </c>
      <c r="AF35" s="11" t="s">
        <v>123</v>
      </c>
      <c r="AG35" s="11" t="s">
        <v>124</v>
      </c>
      <c r="AH35" s="11" t="s">
        <v>125</v>
      </c>
      <c r="AI35" s="11" t="s">
        <v>126</v>
      </c>
      <c r="AJ35" s="11" t="s">
        <v>127</v>
      </c>
      <c r="AK35" s="11" t="s">
        <v>128</v>
      </c>
      <c r="AL35" s="11" t="s">
        <v>129</v>
      </c>
      <c r="AM35" s="11" t="s">
        <v>130</v>
      </c>
      <c r="AN35" s="11" t="s">
        <v>131</v>
      </c>
      <c r="AO35" s="11" t="s">
        <v>132</v>
      </c>
      <c r="AP35" s="11" t="s">
        <v>121</v>
      </c>
      <c r="AQ35" s="11" t="s">
        <v>122</v>
      </c>
      <c r="AR35" s="11" t="s">
        <v>123</v>
      </c>
      <c r="AS35" s="11" t="s">
        <v>124</v>
      </c>
      <c r="AT35" s="11" t="s">
        <v>125</v>
      </c>
      <c r="AU35" s="11" t="s">
        <v>126</v>
      </c>
      <c r="AV35" s="11" t="s">
        <v>127</v>
      </c>
      <c r="AW35" s="11" t="s">
        <v>128</v>
      </c>
      <c r="AX35" s="11" t="s">
        <v>129</v>
      </c>
      <c r="AY35" s="11" t="s">
        <v>130</v>
      </c>
      <c r="AZ35" s="11" t="s">
        <v>131</v>
      </c>
      <c r="BA35" s="11" t="s">
        <v>132</v>
      </c>
      <c r="BB35" s="11" t="s">
        <v>121</v>
      </c>
      <c r="BC35" s="11" t="s">
        <v>122</v>
      </c>
      <c r="BD35" s="11" t="s">
        <v>123</v>
      </c>
      <c r="BE35" s="11" t="s">
        <v>124</v>
      </c>
      <c r="BF35" s="11" t="s">
        <v>125</v>
      </c>
      <c r="BG35" s="11" t="s">
        <v>126</v>
      </c>
      <c r="BH35" s="11" t="s">
        <v>127</v>
      </c>
      <c r="BI35" s="11" t="s">
        <v>128</v>
      </c>
      <c r="BJ35" s="11" t="s">
        <v>129</v>
      </c>
      <c r="BK35" s="11" t="s">
        <v>130</v>
      </c>
      <c r="BL35" s="11" t="s">
        <v>131</v>
      </c>
      <c r="BM35" s="11" t="s">
        <v>132</v>
      </c>
      <c r="BN35" s="11" t="s">
        <v>121</v>
      </c>
      <c r="BO35" s="11" t="s">
        <v>122</v>
      </c>
      <c r="BP35" s="11" t="s">
        <v>123</v>
      </c>
      <c r="BQ35" s="11" t="s">
        <v>124</v>
      </c>
      <c r="BR35" s="11" t="s">
        <v>125</v>
      </c>
      <c r="BS35" s="11" t="s">
        <v>126</v>
      </c>
      <c r="BT35" s="11" t="s">
        <v>127</v>
      </c>
      <c r="BU35" s="11" t="s">
        <v>128</v>
      </c>
      <c r="BV35" s="11" t="s">
        <v>129</v>
      </c>
      <c r="BW35" s="11" t="s">
        <v>130</v>
      </c>
      <c r="BX35" s="11" t="s">
        <v>131</v>
      </c>
      <c r="BY35" s="11" t="s">
        <v>132</v>
      </c>
      <c r="BZ35" s="102"/>
      <c r="CA35" s="88" t="s">
        <v>121</v>
      </c>
      <c r="CB35" s="88" t="s">
        <v>122</v>
      </c>
      <c r="CC35" s="88" t="s">
        <v>123</v>
      </c>
      <c r="CD35" s="88" t="s">
        <v>124</v>
      </c>
      <c r="CE35" s="88" t="s">
        <v>125</v>
      </c>
      <c r="CF35" s="88" t="s">
        <v>126</v>
      </c>
      <c r="CG35" s="88" t="s">
        <v>127</v>
      </c>
      <c r="CH35" s="88" t="s">
        <v>128</v>
      </c>
      <c r="CI35" s="88" t="s">
        <v>129</v>
      </c>
      <c r="CJ35" s="88" t="s">
        <v>130</v>
      </c>
      <c r="CK35" s="88" t="s">
        <v>131</v>
      </c>
      <c r="CL35" s="88" t="s">
        <v>132</v>
      </c>
      <c r="CM35" s="102"/>
      <c r="CN35" s="89" t="s">
        <v>121</v>
      </c>
      <c r="CO35" s="89" t="s">
        <v>122</v>
      </c>
      <c r="CP35" s="89" t="s">
        <v>123</v>
      </c>
      <c r="CQ35" s="89" t="s">
        <v>124</v>
      </c>
      <c r="CR35" s="89" t="s">
        <v>125</v>
      </c>
      <c r="CS35" s="89" t="s">
        <v>126</v>
      </c>
      <c r="CT35" s="89" t="s">
        <v>127</v>
      </c>
      <c r="CU35" s="89" t="s">
        <v>128</v>
      </c>
      <c r="CV35" s="89" t="s">
        <v>129</v>
      </c>
      <c r="CW35" s="89" t="s">
        <v>130</v>
      </c>
      <c r="CX35" s="89" t="s">
        <v>131</v>
      </c>
      <c r="CY35" s="89" t="s">
        <v>132</v>
      </c>
      <c r="CZ35" s="102"/>
      <c r="DA35" s="95" t="s">
        <v>121</v>
      </c>
      <c r="DB35" s="95" t="s">
        <v>122</v>
      </c>
      <c r="DC35" s="95" t="s">
        <v>123</v>
      </c>
      <c r="DD35" s="95" t="s">
        <v>124</v>
      </c>
      <c r="DE35" s="95" t="s">
        <v>125</v>
      </c>
      <c r="DF35" s="95" t="s">
        <v>126</v>
      </c>
      <c r="DG35" s="95" t="s">
        <v>127</v>
      </c>
      <c r="DH35" s="95" t="s">
        <v>128</v>
      </c>
      <c r="DI35" s="95" t="s">
        <v>129</v>
      </c>
      <c r="DJ35" s="95" t="s">
        <v>130</v>
      </c>
      <c r="DK35" s="95" t="s">
        <v>131</v>
      </c>
      <c r="DL35" s="95" t="s">
        <v>132</v>
      </c>
      <c r="DM35" s="102"/>
    </row>
    <row r="36" spans="2:117" s="33" customFormat="1" ht="15" customHeight="1" x14ac:dyDescent="0.2">
      <c r="B36" s="43" t="s">
        <v>43</v>
      </c>
      <c r="C36" s="65">
        <v>158</v>
      </c>
      <c r="D36" s="65">
        <v>148</v>
      </c>
      <c r="E36" s="65">
        <v>309</v>
      </c>
      <c r="F36" s="65">
        <v>446</v>
      </c>
      <c r="G36" s="65">
        <v>173</v>
      </c>
      <c r="H36" s="65">
        <v>210</v>
      </c>
      <c r="I36" s="65">
        <v>176</v>
      </c>
      <c r="J36" s="65">
        <v>174</v>
      </c>
      <c r="K36" s="65">
        <v>154</v>
      </c>
      <c r="L36" s="65">
        <v>178</v>
      </c>
      <c r="M36" s="65">
        <v>405</v>
      </c>
      <c r="N36" s="65">
        <v>282</v>
      </c>
      <c r="O36" s="65">
        <v>240</v>
      </c>
      <c r="P36" s="65">
        <v>221</v>
      </c>
      <c r="Q36" s="65">
        <v>228</v>
      </c>
      <c r="R36" s="65">
        <v>281</v>
      </c>
      <c r="S36" s="65">
        <v>223</v>
      </c>
      <c r="T36" s="65">
        <v>267</v>
      </c>
      <c r="U36" s="65">
        <v>254</v>
      </c>
      <c r="V36" s="65">
        <v>241</v>
      </c>
      <c r="W36" s="65">
        <v>172</v>
      </c>
      <c r="X36" s="65">
        <v>169</v>
      </c>
      <c r="Y36" s="65">
        <v>174</v>
      </c>
      <c r="Z36" s="65">
        <v>208</v>
      </c>
      <c r="AA36" s="65">
        <v>133</v>
      </c>
      <c r="AB36" s="65">
        <v>177</v>
      </c>
      <c r="AC36" s="65">
        <v>187</v>
      </c>
      <c r="AD36" s="65">
        <v>295</v>
      </c>
      <c r="AE36" s="65">
        <v>327</v>
      </c>
      <c r="AF36" s="65">
        <v>414</v>
      </c>
      <c r="AG36" s="65">
        <v>344</v>
      </c>
      <c r="AH36" s="65">
        <v>322</v>
      </c>
      <c r="AI36" s="65">
        <v>419</v>
      </c>
      <c r="AJ36" s="65">
        <v>363</v>
      </c>
      <c r="AK36" s="65">
        <v>279</v>
      </c>
      <c r="AL36" s="65">
        <v>208</v>
      </c>
      <c r="AM36" s="65">
        <v>381</v>
      </c>
      <c r="AN36" s="65">
        <v>410</v>
      </c>
      <c r="AO36" s="65">
        <v>463</v>
      </c>
      <c r="AP36" s="65">
        <v>379</v>
      </c>
      <c r="AQ36" s="65">
        <v>337</v>
      </c>
      <c r="AR36" s="65">
        <v>317</v>
      </c>
      <c r="AS36" s="65">
        <v>399</v>
      </c>
      <c r="AT36" s="65">
        <v>337</v>
      </c>
      <c r="AU36" s="65">
        <v>415</v>
      </c>
      <c r="AV36" s="65">
        <v>261</v>
      </c>
      <c r="AW36" s="65">
        <v>230</v>
      </c>
      <c r="AX36" s="65">
        <v>235</v>
      </c>
      <c r="AY36" s="65">
        <v>295</v>
      </c>
      <c r="AZ36" s="65">
        <v>381</v>
      </c>
      <c r="BA36" s="65">
        <v>266</v>
      </c>
      <c r="BB36" s="65">
        <v>333</v>
      </c>
      <c r="BC36" s="65">
        <v>231</v>
      </c>
      <c r="BD36" s="65">
        <v>206</v>
      </c>
      <c r="BE36" s="65">
        <v>247</v>
      </c>
      <c r="BF36" s="65">
        <v>372</v>
      </c>
      <c r="BG36" s="65">
        <v>377</v>
      </c>
      <c r="BH36" s="65">
        <v>482</v>
      </c>
      <c r="BI36" s="65">
        <v>368</v>
      </c>
      <c r="BJ36" s="65">
        <v>416</v>
      </c>
      <c r="BK36" s="65">
        <v>465</v>
      </c>
      <c r="BL36" s="65">
        <v>484</v>
      </c>
      <c r="BM36" s="65">
        <v>497</v>
      </c>
      <c r="BN36" s="65">
        <v>528</v>
      </c>
      <c r="BO36" s="65">
        <v>632</v>
      </c>
      <c r="BP36" s="65">
        <v>658</v>
      </c>
      <c r="BQ36" s="65">
        <v>691</v>
      </c>
      <c r="BR36" s="65">
        <v>887</v>
      </c>
      <c r="BS36" s="65">
        <v>981</v>
      </c>
      <c r="BT36" s="65">
        <v>861</v>
      </c>
      <c r="BU36" s="65">
        <v>780</v>
      </c>
      <c r="BV36" s="65">
        <v>713</v>
      </c>
      <c r="BW36" s="65">
        <v>810</v>
      </c>
      <c r="BX36" s="65">
        <v>709</v>
      </c>
      <c r="BY36" s="65">
        <v>551</v>
      </c>
      <c r="BZ36" s="51">
        <f>+SUM(BN36:BY36)</f>
        <v>8801</v>
      </c>
      <c r="CA36" s="65">
        <v>817</v>
      </c>
      <c r="CB36" s="65">
        <v>459</v>
      </c>
      <c r="CC36" s="65">
        <v>443</v>
      </c>
      <c r="CD36" s="65">
        <v>150</v>
      </c>
      <c r="CE36" s="65">
        <v>256</v>
      </c>
      <c r="CF36" s="65">
        <v>471</v>
      </c>
      <c r="CG36" s="65">
        <v>435</v>
      </c>
      <c r="CH36" s="65">
        <v>372</v>
      </c>
      <c r="CI36" s="65">
        <v>317</v>
      </c>
      <c r="CJ36" s="65">
        <v>529</v>
      </c>
      <c r="CK36" s="65">
        <v>498</v>
      </c>
      <c r="CL36" s="65">
        <v>528</v>
      </c>
      <c r="CM36" s="51">
        <f>+SUM(CA36:CL36)</f>
        <v>5275</v>
      </c>
      <c r="CN36" s="65">
        <v>410</v>
      </c>
      <c r="CO36" s="65">
        <v>249</v>
      </c>
      <c r="CP36" s="65">
        <v>387</v>
      </c>
      <c r="CQ36" s="65">
        <v>347</v>
      </c>
      <c r="CR36" s="65">
        <v>397</v>
      </c>
      <c r="CS36" s="65">
        <v>399</v>
      </c>
      <c r="CT36" s="65">
        <v>437</v>
      </c>
      <c r="CU36" s="65">
        <v>492</v>
      </c>
      <c r="CV36" s="65">
        <v>426</v>
      </c>
      <c r="CW36" s="65">
        <v>494</v>
      </c>
      <c r="CX36" s="65">
        <v>373</v>
      </c>
      <c r="CY36" s="65">
        <v>586</v>
      </c>
      <c r="CZ36" s="51"/>
      <c r="DA36" s="65">
        <v>339</v>
      </c>
      <c r="DB36" s="65">
        <v>576</v>
      </c>
      <c r="DC36" s="65">
        <v>722</v>
      </c>
      <c r="DD36" s="65">
        <v>346</v>
      </c>
      <c r="DE36" s="65">
        <v>264</v>
      </c>
      <c r="DF36" s="65">
        <v>248</v>
      </c>
      <c r="DG36" s="65"/>
      <c r="DH36" s="65"/>
      <c r="DI36" s="65"/>
      <c r="DJ36" s="65"/>
      <c r="DK36" s="65"/>
      <c r="DL36" s="65"/>
      <c r="DM36" s="51"/>
    </row>
    <row r="37" spans="2:117" s="33" customFormat="1" ht="15" customHeight="1" x14ac:dyDescent="0.2">
      <c r="B37" s="43" t="s">
        <v>44</v>
      </c>
      <c r="C37" s="65">
        <v>10</v>
      </c>
      <c r="D37" s="65">
        <v>11</v>
      </c>
      <c r="E37" s="65">
        <v>15</v>
      </c>
      <c r="F37" s="65">
        <v>12</v>
      </c>
      <c r="G37" s="65">
        <v>16</v>
      </c>
      <c r="H37" s="65">
        <v>16</v>
      </c>
      <c r="I37" s="65">
        <v>16</v>
      </c>
      <c r="J37" s="65">
        <v>15</v>
      </c>
      <c r="K37" s="65">
        <v>15</v>
      </c>
      <c r="L37" s="65">
        <v>15</v>
      </c>
      <c r="M37" s="65">
        <v>21</v>
      </c>
      <c r="N37" s="65">
        <v>23</v>
      </c>
      <c r="O37" s="65">
        <v>24</v>
      </c>
      <c r="P37" s="65">
        <v>34</v>
      </c>
      <c r="Q37" s="65">
        <v>33</v>
      </c>
      <c r="R37" s="65">
        <v>29</v>
      </c>
      <c r="S37" s="65">
        <v>22</v>
      </c>
      <c r="T37" s="65">
        <v>32</v>
      </c>
      <c r="U37" s="65">
        <v>18</v>
      </c>
      <c r="V37" s="65">
        <v>27</v>
      </c>
      <c r="W37" s="65">
        <v>19</v>
      </c>
      <c r="X37" s="65">
        <v>26</v>
      </c>
      <c r="Y37" s="65">
        <v>19</v>
      </c>
      <c r="Z37" s="65">
        <v>16</v>
      </c>
      <c r="AA37" s="65">
        <v>27</v>
      </c>
      <c r="AB37" s="65">
        <v>16</v>
      </c>
      <c r="AC37" s="65">
        <v>43</v>
      </c>
      <c r="AD37" s="65">
        <v>26</v>
      </c>
      <c r="AE37" s="65">
        <v>22</v>
      </c>
      <c r="AF37" s="65">
        <v>20</v>
      </c>
      <c r="AG37" s="65">
        <v>23</v>
      </c>
      <c r="AH37" s="65">
        <v>32</v>
      </c>
      <c r="AI37" s="65">
        <v>18</v>
      </c>
      <c r="AJ37" s="65">
        <v>18</v>
      </c>
      <c r="AK37" s="65">
        <v>31</v>
      </c>
      <c r="AL37" s="65">
        <v>16</v>
      </c>
      <c r="AM37" s="65">
        <v>25</v>
      </c>
      <c r="AN37" s="65">
        <v>23</v>
      </c>
      <c r="AO37" s="65">
        <v>36</v>
      </c>
      <c r="AP37" s="65">
        <v>33</v>
      </c>
      <c r="AQ37" s="65">
        <v>29</v>
      </c>
      <c r="AR37" s="65">
        <v>27</v>
      </c>
      <c r="AS37" s="65">
        <v>37</v>
      </c>
      <c r="AT37" s="65">
        <v>35</v>
      </c>
      <c r="AU37" s="65">
        <v>32</v>
      </c>
      <c r="AV37" s="65">
        <v>38</v>
      </c>
      <c r="AW37" s="65">
        <v>39</v>
      </c>
      <c r="AX37" s="65">
        <v>41</v>
      </c>
      <c r="AY37" s="65">
        <v>33</v>
      </c>
      <c r="AZ37" s="65">
        <v>29</v>
      </c>
      <c r="BA37" s="65">
        <v>49</v>
      </c>
      <c r="BB37" s="65">
        <v>42</v>
      </c>
      <c r="BC37" s="65">
        <v>32</v>
      </c>
      <c r="BD37" s="65">
        <v>30</v>
      </c>
      <c r="BE37" s="65">
        <v>34</v>
      </c>
      <c r="BF37" s="65">
        <v>45</v>
      </c>
      <c r="BG37" s="65">
        <v>50</v>
      </c>
      <c r="BH37" s="65">
        <v>51</v>
      </c>
      <c r="BI37" s="65">
        <v>37</v>
      </c>
      <c r="BJ37" s="65">
        <v>43</v>
      </c>
      <c r="BK37" s="65">
        <v>60</v>
      </c>
      <c r="BL37" s="65">
        <v>51</v>
      </c>
      <c r="BM37" s="65">
        <v>84</v>
      </c>
      <c r="BN37" s="65">
        <v>59</v>
      </c>
      <c r="BO37" s="65">
        <v>76</v>
      </c>
      <c r="BP37" s="65">
        <v>80</v>
      </c>
      <c r="BQ37" s="65">
        <v>64</v>
      </c>
      <c r="BR37" s="65">
        <v>66</v>
      </c>
      <c r="BS37" s="65">
        <v>93</v>
      </c>
      <c r="BT37" s="65">
        <v>95</v>
      </c>
      <c r="BU37" s="65">
        <v>89</v>
      </c>
      <c r="BV37" s="65">
        <v>78</v>
      </c>
      <c r="BW37" s="65">
        <v>79</v>
      </c>
      <c r="BX37" s="65">
        <v>95</v>
      </c>
      <c r="BY37" s="65">
        <v>102</v>
      </c>
      <c r="BZ37" s="51">
        <f>+SUM(BN37:BY37)</f>
        <v>976</v>
      </c>
      <c r="CA37" s="65">
        <v>80</v>
      </c>
      <c r="CB37" s="65">
        <v>86</v>
      </c>
      <c r="CC37" s="65">
        <v>41</v>
      </c>
      <c r="CD37" s="65">
        <v>7</v>
      </c>
      <c r="CE37" s="65">
        <v>8</v>
      </c>
      <c r="CF37" s="65">
        <v>7</v>
      </c>
      <c r="CG37" s="65">
        <v>9</v>
      </c>
      <c r="CH37" s="65">
        <v>8</v>
      </c>
      <c r="CI37" s="65">
        <v>6</v>
      </c>
      <c r="CJ37" s="65">
        <v>11</v>
      </c>
      <c r="CK37" s="65">
        <v>9</v>
      </c>
      <c r="CL37" s="65">
        <v>22</v>
      </c>
      <c r="CM37" s="51">
        <f>+SUM(CA37:CL37)</f>
        <v>294</v>
      </c>
      <c r="CN37" s="65">
        <v>25</v>
      </c>
      <c r="CO37" s="65">
        <v>14</v>
      </c>
      <c r="CP37" s="65">
        <v>15</v>
      </c>
      <c r="CQ37" s="65">
        <v>12</v>
      </c>
      <c r="CR37" s="65">
        <v>17</v>
      </c>
      <c r="CS37" s="65">
        <v>21</v>
      </c>
      <c r="CT37" s="65">
        <v>24</v>
      </c>
      <c r="CU37" s="65">
        <v>24</v>
      </c>
      <c r="CV37" s="65">
        <v>24</v>
      </c>
      <c r="CW37" s="65">
        <v>20</v>
      </c>
      <c r="CX37" s="65">
        <v>25</v>
      </c>
      <c r="CY37" s="65">
        <v>28</v>
      </c>
      <c r="CZ37" s="51"/>
      <c r="DA37" s="65">
        <v>16</v>
      </c>
      <c r="DB37" s="65">
        <v>21</v>
      </c>
      <c r="DC37" s="65">
        <v>25</v>
      </c>
      <c r="DD37" s="65">
        <v>37</v>
      </c>
      <c r="DE37" s="65">
        <v>46</v>
      </c>
      <c r="DF37" s="65">
        <v>33</v>
      </c>
      <c r="DG37" s="65"/>
      <c r="DH37" s="65"/>
      <c r="DI37" s="65"/>
      <c r="DJ37" s="65"/>
      <c r="DK37" s="65"/>
      <c r="DL37" s="65"/>
      <c r="DM37" s="51"/>
    </row>
    <row r="38" spans="2:117" s="53" customFormat="1" ht="14.25" x14ac:dyDescent="0.2">
      <c r="B38" s="43" t="s">
        <v>45</v>
      </c>
      <c r="C38" s="65">
        <v>15</v>
      </c>
      <c r="D38" s="65">
        <v>17</v>
      </c>
      <c r="E38" s="65">
        <v>16</v>
      </c>
      <c r="F38" s="65">
        <v>18</v>
      </c>
      <c r="G38" s="65">
        <v>15</v>
      </c>
      <c r="H38" s="65">
        <v>12</v>
      </c>
      <c r="I38" s="65">
        <v>5</v>
      </c>
      <c r="J38" s="65">
        <v>12</v>
      </c>
      <c r="K38" s="65">
        <v>18</v>
      </c>
      <c r="L38" s="65">
        <v>7</v>
      </c>
      <c r="M38" s="65">
        <v>18</v>
      </c>
      <c r="N38" s="65">
        <v>7</v>
      </c>
      <c r="O38" s="65">
        <v>4</v>
      </c>
      <c r="P38" s="65">
        <v>8</v>
      </c>
      <c r="Q38" s="65">
        <v>9</v>
      </c>
      <c r="R38" s="65">
        <v>6</v>
      </c>
      <c r="S38" s="65">
        <v>10</v>
      </c>
      <c r="T38" s="65">
        <v>10</v>
      </c>
      <c r="U38" s="65">
        <v>8</v>
      </c>
      <c r="V38" s="65">
        <v>6</v>
      </c>
      <c r="W38" s="65">
        <v>7</v>
      </c>
      <c r="X38" s="65">
        <v>5</v>
      </c>
      <c r="Y38" s="65">
        <v>9</v>
      </c>
      <c r="Z38" s="65">
        <v>5</v>
      </c>
      <c r="AA38" s="65">
        <v>8</v>
      </c>
      <c r="AB38" s="65">
        <v>10</v>
      </c>
      <c r="AC38" s="65">
        <v>11</v>
      </c>
      <c r="AD38" s="65">
        <v>7</v>
      </c>
      <c r="AE38" s="65">
        <v>10</v>
      </c>
      <c r="AF38" s="65">
        <v>14</v>
      </c>
      <c r="AG38" s="65">
        <v>5</v>
      </c>
      <c r="AH38" s="65">
        <v>7</v>
      </c>
      <c r="AI38" s="65">
        <v>6</v>
      </c>
      <c r="AJ38" s="65">
        <v>4</v>
      </c>
      <c r="AK38" s="65">
        <v>6</v>
      </c>
      <c r="AL38" s="65">
        <v>5</v>
      </c>
      <c r="AM38" s="65">
        <v>12</v>
      </c>
      <c r="AN38" s="65">
        <v>16</v>
      </c>
      <c r="AO38" s="65">
        <v>15</v>
      </c>
      <c r="AP38" s="65">
        <v>5</v>
      </c>
      <c r="AQ38" s="65">
        <v>11</v>
      </c>
      <c r="AR38" s="65">
        <v>23</v>
      </c>
      <c r="AS38" s="65">
        <v>13</v>
      </c>
      <c r="AT38" s="65">
        <v>24</v>
      </c>
      <c r="AU38" s="65">
        <v>22</v>
      </c>
      <c r="AV38" s="65">
        <v>16</v>
      </c>
      <c r="AW38" s="65">
        <v>11</v>
      </c>
      <c r="AX38" s="65">
        <v>20</v>
      </c>
      <c r="AY38" s="65">
        <v>8</v>
      </c>
      <c r="AZ38" s="65">
        <v>24</v>
      </c>
      <c r="BA38" s="65">
        <v>23</v>
      </c>
      <c r="BB38" s="65">
        <v>15</v>
      </c>
      <c r="BC38" s="65">
        <v>17</v>
      </c>
      <c r="BD38" s="65">
        <v>20</v>
      </c>
      <c r="BE38" s="65">
        <v>14</v>
      </c>
      <c r="BF38" s="65">
        <v>14</v>
      </c>
      <c r="BG38" s="65">
        <v>18</v>
      </c>
      <c r="BH38" s="65">
        <v>21</v>
      </c>
      <c r="BI38" s="65">
        <v>21</v>
      </c>
      <c r="BJ38" s="65">
        <v>53</v>
      </c>
      <c r="BK38" s="65">
        <v>76</v>
      </c>
      <c r="BL38" s="65">
        <v>49</v>
      </c>
      <c r="BM38" s="65">
        <v>76</v>
      </c>
      <c r="BN38" s="65">
        <v>79</v>
      </c>
      <c r="BO38" s="65">
        <v>38</v>
      </c>
      <c r="BP38" s="65">
        <v>65</v>
      </c>
      <c r="BQ38" s="65">
        <v>59</v>
      </c>
      <c r="BR38" s="65">
        <v>74</v>
      </c>
      <c r="BS38" s="65">
        <v>80</v>
      </c>
      <c r="BT38" s="65">
        <v>59</v>
      </c>
      <c r="BU38" s="65">
        <v>65</v>
      </c>
      <c r="BV38" s="65">
        <v>47</v>
      </c>
      <c r="BW38" s="65">
        <v>77</v>
      </c>
      <c r="BX38" s="65">
        <v>97</v>
      </c>
      <c r="BY38" s="65">
        <v>61</v>
      </c>
      <c r="BZ38" s="51">
        <f>+SUM(BN38:BY38)</f>
        <v>801</v>
      </c>
      <c r="CA38" s="65">
        <v>58</v>
      </c>
      <c r="CB38" s="65">
        <v>67</v>
      </c>
      <c r="CC38" s="65">
        <v>39</v>
      </c>
      <c r="CD38" s="65">
        <v>9</v>
      </c>
      <c r="CE38" s="65">
        <v>8</v>
      </c>
      <c r="CF38" s="65">
        <v>14</v>
      </c>
      <c r="CG38" s="65">
        <v>15</v>
      </c>
      <c r="CH38" s="65">
        <v>24</v>
      </c>
      <c r="CI38" s="65">
        <v>29</v>
      </c>
      <c r="CJ38" s="65">
        <v>23</v>
      </c>
      <c r="CK38" s="65">
        <v>18</v>
      </c>
      <c r="CL38" s="65">
        <v>30</v>
      </c>
      <c r="CM38" s="51">
        <f>+SUM(CA38:CL38)</f>
        <v>334</v>
      </c>
      <c r="CN38" s="65">
        <v>31</v>
      </c>
      <c r="CO38" s="65">
        <v>23</v>
      </c>
      <c r="CP38" s="65">
        <v>24</v>
      </c>
      <c r="CQ38" s="65">
        <v>18</v>
      </c>
      <c r="CR38" s="65">
        <v>27</v>
      </c>
      <c r="CS38" s="65">
        <v>37</v>
      </c>
      <c r="CT38" s="65">
        <v>26</v>
      </c>
      <c r="CU38" s="65">
        <v>42</v>
      </c>
      <c r="CV38" s="65">
        <v>27</v>
      </c>
      <c r="CW38" s="65">
        <v>51</v>
      </c>
      <c r="CX38" s="65">
        <v>34</v>
      </c>
      <c r="CY38" s="65">
        <v>59</v>
      </c>
      <c r="CZ38" s="51"/>
      <c r="DA38" s="65">
        <v>37</v>
      </c>
      <c r="DB38" s="65">
        <v>28</v>
      </c>
      <c r="DC38" s="65">
        <v>42</v>
      </c>
      <c r="DD38" s="65">
        <v>70</v>
      </c>
      <c r="DE38" s="65">
        <v>61</v>
      </c>
      <c r="DF38" s="65">
        <v>51</v>
      </c>
      <c r="DG38" s="65"/>
      <c r="DH38" s="65"/>
      <c r="DI38" s="65"/>
      <c r="DJ38" s="65"/>
      <c r="DK38" s="65"/>
      <c r="DL38" s="65"/>
      <c r="DM38" s="51"/>
    </row>
    <row r="39" spans="2:117" s="33" customFormat="1" ht="15" customHeight="1" x14ac:dyDescent="0.2">
      <c r="B39" s="43" t="s">
        <v>46</v>
      </c>
      <c r="C39" s="65">
        <v>7</v>
      </c>
      <c r="D39" s="65">
        <v>7</v>
      </c>
      <c r="E39" s="65">
        <v>29</v>
      </c>
      <c r="F39" s="65">
        <v>19</v>
      </c>
      <c r="G39" s="65">
        <v>2</v>
      </c>
      <c r="H39" s="65">
        <v>7</v>
      </c>
      <c r="I39" s="65">
        <v>14</v>
      </c>
      <c r="J39" s="65">
        <v>7</v>
      </c>
      <c r="K39" s="65">
        <v>17</v>
      </c>
      <c r="L39" s="65">
        <v>20</v>
      </c>
      <c r="M39" s="65">
        <v>47</v>
      </c>
      <c r="N39" s="65">
        <v>7</v>
      </c>
      <c r="O39" s="65">
        <v>10</v>
      </c>
      <c r="P39" s="65">
        <v>12</v>
      </c>
      <c r="Q39" s="65">
        <v>14</v>
      </c>
      <c r="R39" s="65">
        <v>13</v>
      </c>
      <c r="S39" s="65">
        <v>14</v>
      </c>
      <c r="T39" s="65">
        <v>34</v>
      </c>
      <c r="U39" s="65">
        <v>4</v>
      </c>
      <c r="V39" s="65">
        <v>7</v>
      </c>
      <c r="W39" s="65">
        <v>13</v>
      </c>
      <c r="X39" s="65">
        <v>14</v>
      </c>
      <c r="Y39" s="65">
        <v>17</v>
      </c>
      <c r="Z39" s="65">
        <v>5</v>
      </c>
      <c r="AA39" s="65">
        <v>11</v>
      </c>
      <c r="AB39" s="65">
        <v>5</v>
      </c>
      <c r="AC39" s="65">
        <v>12</v>
      </c>
      <c r="AD39" s="65">
        <v>9</v>
      </c>
      <c r="AE39" s="65">
        <v>12</v>
      </c>
      <c r="AF39" s="65">
        <v>18</v>
      </c>
      <c r="AG39" s="65">
        <v>9</v>
      </c>
      <c r="AH39" s="65">
        <v>9</v>
      </c>
      <c r="AI39" s="65">
        <v>9</v>
      </c>
      <c r="AJ39" s="65">
        <v>3</v>
      </c>
      <c r="AK39" s="65">
        <v>12</v>
      </c>
      <c r="AL39" s="65">
        <v>5</v>
      </c>
      <c r="AM39" s="65">
        <v>7</v>
      </c>
      <c r="AN39" s="65">
        <v>6</v>
      </c>
      <c r="AO39" s="65">
        <v>15</v>
      </c>
      <c r="AP39" s="65">
        <v>6</v>
      </c>
      <c r="AQ39" s="65">
        <v>15</v>
      </c>
      <c r="AR39" s="65">
        <v>23</v>
      </c>
      <c r="AS39" s="65">
        <v>25</v>
      </c>
      <c r="AT39" s="65">
        <v>13</v>
      </c>
      <c r="AU39" s="65">
        <v>6</v>
      </c>
      <c r="AV39" s="65">
        <v>14</v>
      </c>
      <c r="AW39" s="65">
        <v>16</v>
      </c>
      <c r="AX39" s="65">
        <v>13</v>
      </c>
      <c r="AY39" s="65">
        <v>33</v>
      </c>
      <c r="AZ39" s="65">
        <v>6</v>
      </c>
      <c r="BA39" s="65">
        <v>17</v>
      </c>
      <c r="BB39" s="65">
        <v>18</v>
      </c>
      <c r="BC39" s="65">
        <v>25</v>
      </c>
      <c r="BD39" s="65">
        <v>23</v>
      </c>
      <c r="BE39" s="65">
        <v>20</v>
      </c>
      <c r="BF39" s="65">
        <v>20</v>
      </c>
      <c r="BG39" s="65">
        <v>18</v>
      </c>
      <c r="BH39" s="65">
        <v>30</v>
      </c>
      <c r="BI39" s="65">
        <v>35</v>
      </c>
      <c r="BJ39" s="65">
        <v>74</v>
      </c>
      <c r="BK39" s="65">
        <v>69</v>
      </c>
      <c r="BL39" s="65">
        <v>90</v>
      </c>
      <c r="BM39" s="65">
        <v>68</v>
      </c>
      <c r="BN39" s="65">
        <v>65</v>
      </c>
      <c r="BO39" s="65">
        <v>54</v>
      </c>
      <c r="BP39" s="65">
        <v>35</v>
      </c>
      <c r="BQ39" s="65">
        <v>30</v>
      </c>
      <c r="BR39" s="65">
        <v>32</v>
      </c>
      <c r="BS39" s="65">
        <v>21</v>
      </c>
      <c r="BT39" s="65">
        <v>24</v>
      </c>
      <c r="BU39" s="65">
        <v>27</v>
      </c>
      <c r="BV39" s="65">
        <v>20</v>
      </c>
      <c r="BW39" s="65">
        <v>39</v>
      </c>
      <c r="BX39" s="65">
        <v>34</v>
      </c>
      <c r="BY39" s="65">
        <v>28</v>
      </c>
      <c r="BZ39" s="51">
        <f>+SUM(BN39:BY39)</f>
        <v>409</v>
      </c>
      <c r="CA39" s="65">
        <v>40</v>
      </c>
      <c r="CB39" s="65">
        <v>38</v>
      </c>
      <c r="CC39" s="65">
        <v>44</v>
      </c>
      <c r="CD39" s="65">
        <v>43</v>
      </c>
      <c r="CE39" s="65">
        <v>68</v>
      </c>
      <c r="CF39" s="65">
        <v>51</v>
      </c>
      <c r="CG39" s="65">
        <v>50</v>
      </c>
      <c r="CH39" s="65">
        <v>54</v>
      </c>
      <c r="CI39" s="65">
        <v>45</v>
      </c>
      <c r="CJ39" s="65">
        <v>73</v>
      </c>
      <c r="CK39" s="65">
        <v>56</v>
      </c>
      <c r="CL39" s="65">
        <v>100</v>
      </c>
      <c r="CM39" s="51">
        <f>+SUM(CA39:CL39)</f>
        <v>662</v>
      </c>
      <c r="CN39" s="65">
        <v>82</v>
      </c>
      <c r="CO39" s="65">
        <v>48</v>
      </c>
      <c r="CP39" s="65">
        <v>63</v>
      </c>
      <c r="CQ39" s="65">
        <v>42</v>
      </c>
      <c r="CR39" s="65">
        <v>68</v>
      </c>
      <c r="CS39" s="65">
        <v>53</v>
      </c>
      <c r="CT39" s="65">
        <v>36</v>
      </c>
      <c r="CU39" s="65">
        <v>50</v>
      </c>
      <c r="CV39" s="65">
        <v>73</v>
      </c>
      <c r="CW39" s="65">
        <v>50</v>
      </c>
      <c r="CX39" s="65">
        <v>74</v>
      </c>
      <c r="CY39" s="65">
        <v>97</v>
      </c>
      <c r="CZ39" s="51"/>
      <c r="DA39" s="65">
        <v>73</v>
      </c>
      <c r="DB39" s="65">
        <v>61</v>
      </c>
      <c r="DC39" s="65">
        <v>59</v>
      </c>
      <c r="DD39" s="65">
        <v>45</v>
      </c>
      <c r="DE39" s="65">
        <v>41</v>
      </c>
      <c r="DF39" s="65">
        <v>32</v>
      </c>
      <c r="DG39" s="65"/>
      <c r="DH39" s="65"/>
      <c r="DI39" s="65"/>
      <c r="DJ39" s="65"/>
      <c r="DK39" s="65"/>
      <c r="DL39" s="65"/>
      <c r="DM39" s="51"/>
    </row>
    <row r="40" spans="2:117" s="33" customFormat="1" ht="15" customHeight="1" x14ac:dyDescent="0.2">
      <c r="B40" s="43" t="s">
        <v>47</v>
      </c>
      <c r="C40" s="65">
        <v>0</v>
      </c>
      <c r="D40" s="65">
        <v>0</v>
      </c>
      <c r="E40" s="65">
        <v>0</v>
      </c>
      <c r="F40" s="65">
        <v>0</v>
      </c>
      <c r="G40" s="65">
        <v>0</v>
      </c>
      <c r="H40" s="65">
        <v>0</v>
      </c>
      <c r="I40" s="65">
        <v>0</v>
      </c>
      <c r="J40" s="65">
        <v>0</v>
      </c>
      <c r="K40" s="65">
        <v>0</v>
      </c>
      <c r="L40" s="65">
        <v>0</v>
      </c>
      <c r="M40" s="65">
        <v>0</v>
      </c>
      <c r="N40" s="65">
        <v>0</v>
      </c>
      <c r="O40" s="65">
        <v>0</v>
      </c>
      <c r="P40" s="65">
        <v>0</v>
      </c>
      <c r="Q40" s="65">
        <v>0</v>
      </c>
      <c r="R40" s="65">
        <v>0</v>
      </c>
      <c r="S40" s="65">
        <v>0</v>
      </c>
      <c r="T40" s="65">
        <v>0</v>
      </c>
      <c r="U40" s="65">
        <v>0</v>
      </c>
      <c r="V40" s="65">
        <v>0</v>
      </c>
      <c r="W40" s="65">
        <v>0</v>
      </c>
      <c r="X40" s="65">
        <v>0</v>
      </c>
      <c r="Y40" s="65">
        <v>0</v>
      </c>
      <c r="Z40" s="65">
        <v>0</v>
      </c>
      <c r="AA40" s="65">
        <v>0</v>
      </c>
      <c r="AB40" s="65">
        <v>0</v>
      </c>
      <c r="AC40" s="65">
        <v>0</v>
      </c>
      <c r="AD40" s="65">
        <v>0</v>
      </c>
      <c r="AE40" s="65">
        <v>0</v>
      </c>
      <c r="AF40" s="65">
        <v>0</v>
      </c>
      <c r="AG40" s="65">
        <v>0</v>
      </c>
      <c r="AH40" s="65">
        <v>0</v>
      </c>
      <c r="AI40" s="65">
        <v>0</v>
      </c>
      <c r="AJ40" s="65">
        <v>0</v>
      </c>
      <c r="AK40" s="65">
        <v>0</v>
      </c>
      <c r="AL40" s="65">
        <v>0</v>
      </c>
      <c r="AM40" s="65">
        <v>0</v>
      </c>
      <c r="AN40" s="65">
        <v>0</v>
      </c>
      <c r="AO40" s="65">
        <v>0</v>
      </c>
      <c r="AP40" s="65">
        <v>0</v>
      </c>
      <c r="AQ40" s="65">
        <v>0</v>
      </c>
      <c r="AR40" s="65">
        <v>0</v>
      </c>
      <c r="AS40" s="65">
        <v>0</v>
      </c>
      <c r="AT40" s="65">
        <v>0</v>
      </c>
      <c r="AU40" s="65">
        <v>0</v>
      </c>
      <c r="AV40" s="65">
        <v>0</v>
      </c>
      <c r="AW40" s="65">
        <v>0</v>
      </c>
      <c r="AX40" s="65">
        <v>0</v>
      </c>
      <c r="AY40" s="65">
        <v>0</v>
      </c>
      <c r="AZ40" s="65">
        <v>0</v>
      </c>
      <c r="BA40" s="65">
        <v>0</v>
      </c>
      <c r="BB40" s="65">
        <v>0</v>
      </c>
      <c r="BC40" s="65">
        <v>0</v>
      </c>
      <c r="BD40" s="65">
        <v>0</v>
      </c>
      <c r="BE40" s="65">
        <v>0</v>
      </c>
      <c r="BF40" s="65">
        <v>0</v>
      </c>
      <c r="BG40" s="65">
        <v>0</v>
      </c>
      <c r="BH40" s="65">
        <v>0</v>
      </c>
      <c r="BI40" s="65">
        <v>0</v>
      </c>
      <c r="BJ40" s="65">
        <v>0</v>
      </c>
      <c r="BK40" s="65">
        <v>0</v>
      </c>
      <c r="BL40" s="65">
        <v>0</v>
      </c>
      <c r="BM40" s="65">
        <v>0</v>
      </c>
      <c r="BN40" s="65">
        <v>0</v>
      </c>
      <c r="BO40" s="65">
        <v>0</v>
      </c>
      <c r="BP40" s="65">
        <v>0</v>
      </c>
      <c r="BQ40" s="65">
        <v>0</v>
      </c>
      <c r="BR40" s="65">
        <v>0</v>
      </c>
      <c r="BS40" s="65">
        <v>0</v>
      </c>
      <c r="BT40" s="65">
        <v>0</v>
      </c>
      <c r="BU40" s="65">
        <v>0</v>
      </c>
      <c r="BV40" s="65">
        <v>0</v>
      </c>
      <c r="BW40" s="65">
        <v>0</v>
      </c>
      <c r="BX40" s="65">
        <v>0</v>
      </c>
      <c r="BY40" s="65"/>
      <c r="BZ40" s="51">
        <f>+SUM(BN40:BY40)</f>
        <v>0</v>
      </c>
      <c r="CA40" s="65">
        <v>0</v>
      </c>
      <c r="CB40" s="65">
        <v>1</v>
      </c>
      <c r="CC40" s="65">
        <v>0</v>
      </c>
      <c r="CD40" s="65">
        <v>0</v>
      </c>
      <c r="CE40" s="65">
        <v>0</v>
      </c>
      <c r="CF40" s="65">
        <v>0</v>
      </c>
      <c r="CG40" s="65">
        <v>0</v>
      </c>
      <c r="CH40" s="65">
        <v>0</v>
      </c>
      <c r="CI40" s="65">
        <v>0</v>
      </c>
      <c r="CJ40" s="65">
        <v>0</v>
      </c>
      <c r="CK40" s="65">
        <v>0</v>
      </c>
      <c r="CL40" s="65">
        <v>0</v>
      </c>
      <c r="CM40" s="51">
        <f>+SUM(CA40:CL40)</f>
        <v>1</v>
      </c>
      <c r="CN40" s="65">
        <v>0</v>
      </c>
      <c r="CO40" s="65">
        <v>4</v>
      </c>
      <c r="CP40" s="65">
        <v>4</v>
      </c>
      <c r="CQ40" s="65">
        <v>1</v>
      </c>
      <c r="CR40" s="65">
        <v>7</v>
      </c>
      <c r="CS40" s="65">
        <v>11</v>
      </c>
      <c r="CT40" s="65">
        <v>10</v>
      </c>
      <c r="CU40" s="65">
        <v>8</v>
      </c>
      <c r="CV40" s="65">
        <v>14</v>
      </c>
      <c r="CW40" s="65">
        <v>14</v>
      </c>
      <c r="CX40" s="65">
        <v>9</v>
      </c>
      <c r="CY40" s="65">
        <v>8</v>
      </c>
      <c r="CZ40" s="51"/>
      <c r="DA40" s="65">
        <v>8</v>
      </c>
      <c r="DB40" s="65">
        <v>8</v>
      </c>
      <c r="DC40" s="65">
        <v>10</v>
      </c>
      <c r="DD40" s="65">
        <v>7</v>
      </c>
      <c r="DE40" s="65">
        <v>12</v>
      </c>
      <c r="DF40" s="65">
        <v>8</v>
      </c>
      <c r="DG40" s="65"/>
      <c r="DH40" s="65"/>
      <c r="DI40" s="65"/>
      <c r="DJ40" s="65"/>
      <c r="DK40" s="65"/>
      <c r="DL40" s="65"/>
      <c r="DM40" s="51"/>
    </row>
    <row r="41" spans="2:117" s="33" customFormat="1" ht="15" customHeight="1" x14ac:dyDescent="0.2">
      <c r="C41" s="66"/>
    </row>
    <row r="42" spans="2:117" s="33" customFormat="1" ht="15" customHeight="1" x14ac:dyDescent="0.2">
      <c r="B42" s="40" t="s">
        <v>102</v>
      </c>
      <c r="C42" s="41"/>
    </row>
    <row r="43" spans="2:117" s="3" customFormat="1" ht="15" x14ac:dyDescent="0.25">
      <c r="B43" s="106" t="s">
        <v>92</v>
      </c>
      <c r="C43" s="100">
        <v>2013</v>
      </c>
      <c r="D43" s="100"/>
      <c r="E43" s="100"/>
      <c r="F43" s="100">
        <v>2014</v>
      </c>
      <c r="G43" s="100"/>
      <c r="H43" s="100"/>
      <c r="I43" s="100"/>
      <c r="J43" s="100"/>
      <c r="K43" s="100"/>
      <c r="L43" s="100"/>
      <c r="M43" s="100"/>
      <c r="N43" s="100"/>
      <c r="O43" s="100"/>
      <c r="P43" s="100"/>
      <c r="Q43" s="100"/>
      <c r="R43" s="100">
        <v>2015</v>
      </c>
      <c r="S43" s="100"/>
      <c r="T43" s="100"/>
      <c r="U43" s="100"/>
      <c r="V43" s="100"/>
      <c r="W43" s="100"/>
      <c r="X43" s="100"/>
      <c r="Y43" s="100"/>
      <c r="Z43" s="100"/>
      <c r="AA43" s="100"/>
      <c r="AB43" s="100"/>
      <c r="AC43" s="100"/>
      <c r="AD43" s="100">
        <v>2016</v>
      </c>
      <c r="AE43" s="100"/>
      <c r="AF43" s="100"/>
      <c r="AG43" s="100"/>
      <c r="AH43" s="100"/>
      <c r="AI43" s="100"/>
      <c r="AJ43" s="100"/>
      <c r="AK43" s="100"/>
      <c r="AL43" s="100"/>
      <c r="AM43" s="100"/>
      <c r="AN43" s="100"/>
      <c r="AO43" s="100"/>
      <c r="AP43" s="100">
        <v>2017</v>
      </c>
      <c r="AQ43" s="100"/>
      <c r="AR43" s="100"/>
      <c r="AS43" s="100"/>
      <c r="AT43" s="100"/>
      <c r="AU43" s="100"/>
      <c r="AV43" s="100"/>
      <c r="AW43" s="100"/>
      <c r="AX43" s="100"/>
      <c r="AY43" s="100"/>
      <c r="AZ43" s="100"/>
      <c r="BA43" s="100"/>
      <c r="BB43" s="100">
        <v>2018</v>
      </c>
      <c r="BC43" s="100"/>
      <c r="BD43" s="100"/>
      <c r="BE43" s="100"/>
      <c r="BF43" s="100"/>
      <c r="BG43" s="100"/>
      <c r="BH43" s="100"/>
      <c r="BI43" s="100"/>
      <c r="BJ43" s="100"/>
      <c r="BK43" s="100"/>
      <c r="BL43" s="100"/>
      <c r="BM43" s="100"/>
      <c r="BN43" s="100">
        <v>2019</v>
      </c>
      <c r="BO43" s="100"/>
      <c r="BP43" s="100"/>
      <c r="BQ43" s="100"/>
      <c r="BR43" s="100"/>
      <c r="BS43" s="100"/>
      <c r="BT43" s="100"/>
      <c r="BU43" s="100"/>
      <c r="BV43" s="100"/>
      <c r="BW43" s="100"/>
      <c r="BX43" s="100"/>
      <c r="BY43" s="100"/>
      <c r="BZ43" s="101" t="s">
        <v>143</v>
      </c>
      <c r="CA43" s="100">
        <v>2020</v>
      </c>
      <c r="CB43" s="100"/>
      <c r="CC43" s="100"/>
      <c r="CD43" s="100"/>
      <c r="CE43" s="100"/>
      <c r="CF43" s="100"/>
      <c r="CG43" s="100"/>
      <c r="CH43" s="100"/>
      <c r="CI43" s="100"/>
      <c r="CJ43" s="100"/>
      <c r="CK43" s="100"/>
      <c r="CL43" s="100"/>
      <c r="CM43" s="101" t="s">
        <v>147</v>
      </c>
      <c r="CN43" s="100">
        <v>2021</v>
      </c>
      <c r="CO43" s="100"/>
      <c r="CP43" s="100"/>
      <c r="CQ43" s="100"/>
      <c r="CR43" s="100"/>
      <c r="CS43" s="100"/>
      <c r="CT43" s="100"/>
      <c r="CU43" s="100"/>
      <c r="CV43" s="100"/>
      <c r="CW43" s="100"/>
      <c r="CX43" s="100"/>
      <c r="CY43" s="100"/>
      <c r="CZ43" s="101" t="s">
        <v>150</v>
      </c>
      <c r="DA43" s="100">
        <v>2022</v>
      </c>
      <c r="DB43" s="100"/>
      <c r="DC43" s="100"/>
      <c r="DD43" s="100"/>
      <c r="DE43" s="100"/>
      <c r="DF43" s="100"/>
      <c r="DG43" s="100"/>
      <c r="DH43" s="100"/>
      <c r="DI43" s="100"/>
      <c r="DJ43" s="100"/>
      <c r="DK43" s="100"/>
      <c r="DL43" s="100"/>
      <c r="DM43" s="101" t="s">
        <v>151</v>
      </c>
    </row>
    <row r="44" spans="2:117" s="3" customFormat="1" ht="30" x14ac:dyDescent="0.2">
      <c r="B44" s="107"/>
      <c r="C44" s="11" t="s">
        <v>130</v>
      </c>
      <c r="D44" s="11" t="s">
        <v>131</v>
      </c>
      <c r="E44" s="11" t="s">
        <v>132</v>
      </c>
      <c r="F44" s="11" t="s">
        <v>121</v>
      </c>
      <c r="G44" s="11" t="s">
        <v>122</v>
      </c>
      <c r="H44" s="11" t="s">
        <v>123</v>
      </c>
      <c r="I44" s="11" t="s">
        <v>124</v>
      </c>
      <c r="J44" s="11" t="s">
        <v>125</v>
      </c>
      <c r="K44" s="11" t="s">
        <v>126</v>
      </c>
      <c r="L44" s="11" t="s">
        <v>127</v>
      </c>
      <c r="M44" s="11" t="s">
        <v>128</v>
      </c>
      <c r="N44" s="11" t="s">
        <v>129</v>
      </c>
      <c r="O44" s="11" t="s">
        <v>130</v>
      </c>
      <c r="P44" s="11" t="s">
        <v>131</v>
      </c>
      <c r="Q44" s="11" t="s">
        <v>132</v>
      </c>
      <c r="R44" s="11" t="s">
        <v>121</v>
      </c>
      <c r="S44" s="11" t="s">
        <v>122</v>
      </c>
      <c r="T44" s="11" t="s">
        <v>123</v>
      </c>
      <c r="U44" s="11" t="s">
        <v>124</v>
      </c>
      <c r="V44" s="11" t="s">
        <v>125</v>
      </c>
      <c r="W44" s="11" t="s">
        <v>126</v>
      </c>
      <c r="X44" s="11" t="s">
        <v>127</v>
      </c>
      <c r="Y44" s="11" t="s">
        <v>128</v>
      </c>
      <c r="Z44" s="11" t="s">
        <v>129</v>
      </c>
      <c r="AA44" s="11" t="s">
        <v>130</v>
      </c>
      <c r="AB44" s="11" t="s">
        <v>131</v>
      </c>
      <c r="AC44" s="11" t="s">
        <v>132</v>
      </c>
      <c r="AD44" s="11" t="s">
        <v>121</v>
      </c>
      <c r="AE44" s="11" t="s">
        <v>122</v>
      </c>
      <c r="AF44" s="11" t="s">
        <v>123</v>
      </c>
      <c r="AG44" s="11" t="s">
        <v>124</v>
      </c>
      <c r="AH44" s="11" t="s">
        <v>125</v>
      </c>
      <c r="AI44" s="11" t="s">
        <v>126</v>
      </c>
      <c r="AJ44" s="11" t="s">
        <v>127</v>
      </c>
      <c r="AK44" s="11" t="s">
        <v>128</v>
      </c>
      <c r="AL44" s="11" t="s">
        <v>129</v>
      </c>
      <c r="AM44" s="11" t="s">
        <v>130</v>
      </c>
      <c r="AN44" s="11" t="s">
        <v>131</v>
      </c>
      <c r="AO44" s="11" t="s">
        <v>132</v>
      </c>
      <c r="AP44" s="11" t="s">
        <v>121</v>
      </c>
      <c r="AQ44" s="11" t="s">
        <v>122</v>
      </c>
      <c r="AR44" s="11" t="s">
        <v>123</v>
      </c>
      <c r="AS44" s="11" t="s">
        <v>124</v>
      </c>
      <c r="AT44" s="11" t="s">
        <v>125</v>
      </c>
      <c r="AU44" s="11" t="s">
        <v>126</v>
      </c>
      <c r="AV44" s="11" t="s">
        <v>127</v>
      </c>
      <c r="AW44" s="11" t="s">
        <v>128</v>
      </c>
      <c r="AX44" s="11" t="s">
        <v>129</v>
      </c>
      <c r="AY44" s="11" t="s">
        <v>130</v>
      </c>
      <c r="AZ44" s="11" t="s">
        <v>131</v>
      </c>
      <c r="BA44" s="11" t="s">
        <v>132</v>
      </c>
      <c r="BB44" s="11" t="s">
        <v>121</v>
      </c>
      <c r="BC44" s="11" t="s">
        <v>122</v>
      </c>
      <c r="BD44" s="11" t="s">
        <v>123</v>
      </c>
      <c r="BE44" s="11" t="s">
        <v>124</v>
      </c>
      <c r="BF44" s="11" t="s">
        <v>125</v>
      </c>
      <c r="BG44" s="11" t="s">
        <v>126</v>
      </c>
      <c r="BH44" s="11" t="s">
        <v>127</v>
      </c>
      <c r="BI44" s="11" t="s">
        <v>128</v>
      </c>
      <c r="BJ44" s="11" t="s">
        <v>129</v>
      </c>
      <c r="BK44" s="11" t="s">
        <v>130</v>
      </c>
      <c r="BL44" s="11" t="s">
        <v>131</v>
      </c>
      <c r="BM44" s="11" t="s">
        <v>132</v>
      </c>
      <c r="BN44" s="11" t="s">
        <v>121</v>
      </c>
      <c r="BO44" s="11" t="s">
        <v>122</v>
      </c>
      <c r="BP44" s="11" t="s">
        <v>123</v>
      </c>
      <c r="BQ44" s="11" t="s">
        <v>124</v>
      </c>
      <c r="BR44" s="11" t="s">
        <v>125</v>
      </c>
      <c r="BS44" s="11" t="s">
        <v>126</v>
      </c>
      <c r="BT44" s="11" t="s">
        <v>127</v>
      </c>
      <c r="BU44" s="11" t="s">
        <v>128</v>
      </c>
      <c r="BV44" s="11" t="s">
        <v>129</v>
      </c>
      <c r="BW44" s="11" t="s">
        <v>130</v>
      </c>
      <c r="BX44" s="11" t="s">
        <v>131</v>
      </c>
      <c r="BY44" s="11" t="s">
        <v>132</v>
      </c>
      <c r="BZ44" s="102"/>
      <c r="CA44" s="88" t="s">
        <v>121</v>
      </c>
      <c r="CB44" s="88" t="s">
        <v>122</v>
      </c>
      <c r="CC44" s="88" t="s">
        <v>123</v>
      </c>
      <c r="CD44" s="88" t="s">
        <v>124</v>
      </c>
      <c r="CE44" s="88" t="s">
        <v>125</v>
      </c>
      <c r="CF44" s="88" t="s">
        <v>126</v>
      </c>
      <c r="CG44" s="88" t="s">
        <v>127</v>
      </c>
      <c r="CH44" s="88" t="s">
        <v>128</v>
      </c>
      <c r="CI44" s="88" t="s">
        <v>129</v>
      </c>
      <c r="CJ44" s="88" t="s">
        <v>130</v>
      </c>
      <c r="CK44" s="88" t="s">
        <v>131</v>
      </c>
      <c r="CL44" s="88" t="s">
        <v>132</v>
      </c>
      <c r="CM44" s="102"/>
      <c r="CN44" s="89" t="s">
        <v>121</v>
      </c>
      <c r="CO44" s="89" t="s">
        <v>122</v>
      </c>
      <c r="CP44" s="89" t="s">
        <v>123</v>
      </c>
      <c r="CQ44" s="89" t="s">
        <v>124</v>
      </c>
      <c r="CR44" s="89" t="s">
        <v>125</v>
      </c>
      <c r="CS44" s="89" t="s">
        <v>126</v>
      </c>
      <c r="CT44" s="89" t="s">
        <v>127</v>
      </c>
      <c r="CU44" s="89" t="s">
        <v>128</v>
      </c>
      <c r="CV44" s="89" t="s">
        <v>129</v>
      </c>
      <c r="CW44" s="89" t="s">
        <v>130</v>
      </c>
      <c r="CX44" s="89" t="s">
        <v>131</v>
      </c>
      <c r="CY44" s="89" t="s">
        <v>132</v>
      </c>
      <c r="CZ44" s="102"/>
      <c r="DA44" s="95" t="s">
        <v>121</v>
      </c>
      <c r="DB44" s="95" t="s">
        <v>122</v>
      </c>
      <c r="DC44" s="95" t="s">
        <v>123</v>
      </c>
      <c r="DD44" s="95" t="s">
        <v>124</v>
      </c>
      <c r="DE44" s="95" t="s">
        <v>125</v>
      </c>
      <c r="DF44" s="95" t="s">
        <v>126</v>
      </c>
      <c r="DG44" s="95" t="s">
        <v>127</v>
      </c>
      <c r="DH44" s="95" t="s">
        <v>128</v>
      </c>
      <c r="DI44" s="95" t="s">
        <v>129</v>
      </c>
      <c r="DJ44" s="95" t="s">
        <v>130</v>
      </c>
      <c r="DK44" s="95" t="s">
        <v>131</v>
      </c>
      <c r="DL44" s="95" t="s">
        <v>132</v>
      </c>
      <c r="DM44" s="102"/>
    </row>
    <row r="45" spans="2:117" s="33" customFormat="1" ht="15" customHeight="1" x14ac:dyDescent="0.2">
      <c r="B45" s="43" t="s">
        <v>48</v>
      </c>
      <c r="C45" s="67">
        <f>11+5</f>
        <v>16</v>
      </c>
      <c r="D45" s="67">
        <f>11+5</f>
        <v>16</v>
      </c>
      <c r="E45" s="67">
        <v>12</v>
      </c>
      <c r="F45" s="67">
        <v>15</v>
      </c>
      <c r="G45" s="67">
        <v>16</v>
      </c>
      <c r="H45" s="67">
        <v>16</v>
      </c>
      <c r="I45" s="67">
        <v>11</v>
      </c>
      <c r="J45" s="67">
        <v>12</v>
      </c>
      <c r="K45" s="67">
        <v>18</v>
      </c>
      <c r="L45" s="67">
        <v>23</v>
      </c>
      <c r="M45" s="67">
        <v>27</v>
      </c>
      <c r="N45" s="67">
        <v>21</v>
      </c>
      <c r="O45" s="67">
        <v>23</v>
      </c>
      <c r="P45" s="67">
        <v>20</v>
      </c>
      <c r="Q45" s="67">
        <v>21</v>
      </c>
      <c r="R45" s="67">
        <v>23</v>
      </c>
      <c r="S45" s="67">
        <v>26</v>
      </c>
      <c r="T45" s="67">
        <v>23</v>
      </c>
      <c r="U45" s="67">
        <v>21</v>
      </c>
      <c r="V45" s="67">
        <v>21</v>
      </c>
      <c r="W45" s="67">
        <v>23</v>
      </c>
      <c r="X45" s="67">
        <v>23</v>
      </c>
      <c r="Y45" s="67">
        <v>25</v>
      </c>
      <c r="Z45" s="67">
        <v>20</v>
      </c>
      <c r="AA45" s="67">
        <v>22</v>
      </c>
      <c r="AB45" s="67">
        <v>23</v>
      </c>
      <c r="AC45" s="67">
        <v>25</v>
      </c>
      <c r="AD45" s="67">
        <v>24</v>
      </c>
      <c r="AE45" s="67">
        <v>25</v>
      </c>
      <c r="AF45" s="67">
        <v>25</v>
      </c>
      <c r="AG45" s="67">
        <v>24</v>
      </c>
      <c r="AH45" s="67">
        <v>25</v>
      </c>
      <c r="AI45" s="67">
        <v>26</v>
      </c>
      <c r="AJ45" s="67">
        <v>27</v>
      </c>
      <c r="AK45" s="67">
        <v>24</v>
      </c>
      <c r="AL45" s="67">
        <v>20</v>
      </c>
      <c r="AM45" s="67">
        <v>26</v>
      </c>
      <c r="AN45" s="67">
        <v>23</v>
      </c>
      <c r="AO45" s="67">
        <v>21</v>
      </c>
      <c r="AP45" s="67">
        <v>27</v>
      </c>
      <c r="AQ45" s="67">
        <v>22</v>
      </c>
      <c r="AR45" s="67">
        <v>26</v>
      </c>
      <c r="AS45" s="67">
        <v>23</v>
      </c>
      <c r="AT45" s="67">
        <v>26</v>
      </c>
      <c r="AU45" s="67">
        <v>24</v>
      </c>
      <c r="AV45" s="67">
        <v>25</v>
      </c>
      <c r="AW45" s="67">
        <v>24</v>
      </c>
      <c r="AX45" s="67">
        <v>25</v>
      </c>
      <c r="AY45" s="67">
        <v>26</v>
      </c>
      <c r="AZ45" s="67">
        <v>25</v>
      </c>
      <c r="BA45" s="67">
        <v>25</v>
      </c>
      <c r="BB45" s="67">
        <v>25</v>
      </c>
      <c r="BC45" s="67">
        <v>28</v>
      </c>
      <c r="BD45" s="67">
        <v>29</v>
      </c>
      <c r="BE45" s="67">
        <v>29</v>
      </c>
      <c r="BF45" s="67">
        <v>29</v>
      </c>
      <c r="BG45" s="67">
        <v>31</v>
      </c>
      <c r="BH45" s="67">
        <v>32</v>
      </c>
      <c r="BI45" s="67">
        <v>35</v>
      </c>
      <c r="BJ45" s="67">
        <v>35</v>
      </c>
      <c r="BK45" s="67">
        <v>40</v>
      </c>
      <c r="BL45" s="67">
        <v>36</v>
      </c>
      <c r="BM45" s="67">
        <v>35</v>
      </c>
      <c r="BN45" s="67">
        <v>32</v>
      </c>
      <c r="BO45" s="67">
        <v>41</v>
      </c>
      <c r="BP45" s="67">
        <v>36</v>
      </c>
      <c r="BQ45" s="67">
        <v>45</v>
      </c>
      <c r="BR45" s="67">
        <v>37</v>
      </c>
      <c r="BS45" s="67">
        <v>30</v>
      </c>
      <c r="BT45" s="67">
        <v>40</v>
      </c>
      <c r="BU45" s="67">
        <v>46</v>
      </c>
      <c r="BV45" s="67">
        <v>133</v>
      </c>
      <c r="BW45" s="67">
        <v>34</v>
      </c>
      <c r="BX45" s="67">
        <v>38</v>
      </c>
      <c r="BY45" s="67">
        <v>44</v>
      </c>
      <c r="BZ45" s="67">
        <f>+SUM(BN45:BY45)</f>
        <v>556</v>
      </c>
      <c r="CA45" s="67">
        <v>42</v>
      </c>
      <c r="CB45" s="67">
        <v>36</v>
      </c>
      <c r="CC45" s="67">
        <v>45</v>
      </c>
      <c r="CD45" s="67">
        <v>36</v>
      </c>
      <c r="CE45" s="67">
        <v>46</v>
      </c>
      <c r="CF45" s="67">
        <v>35</v>
      </c>
      <c r="CG45" s="67">
        <v>36</v>
      </c>
      <c r="CH45" s="67">
        <v>46</v>
      </c>
      <c r="CI45" s="67">
        <v>38</v>
      </c>
      <c r="CJ45" s="67">
        <v>37</v>
      </c>
      <c r="CK45" s="67">
        <v>43</v>
      </c>
      <c r="CL45" s="67">
        <v>40</v>
      </c>
      <c r="CM45" s="67">
        <f>+SUM(CA45:CL45)</f>
        <v>480</v>
      </c>
      <c r="CN45" s="67">
        <v>49</v>
      </c>
      <c r="CO45" s="67">
        <v>44</v>
      </c>
      <c r="CP45" s="67">
        <v>44</v>
      </c>
      <c r="CQ45" s="67">
        <v>53</v>
      </c>
      <c r="CR45" s="67">
        <v>38</v>
      </c>
      <c r="CS45" s="67">
        <v>43</v>
      </c>
      <c r="CT45" s="67">
        <v>53</v>
      </c>
      <c r="CU45" s="67">
        <v>53</v>
      </c>
      <c r="CV45" s="67">
        <v>50</v>
      </c>
      <c r="CW45" s="67">
        <v>37</v>
      </c>
      <c r="CX45" s="67">
        <v>33</v>
      </c>
      <c r="CY45" s="67">
        <v>52</v>
      </c>
      <c r="CZ45" s="67"/>
      <c r="DA45" s="67">
        <v>42</v>
      </c>
      <c r="DB45" s="67">
        <v>34</v>
      </c>
      <c r="DC45" s="67">
        <v>42</v>
      </c>
      <c r="DD45" s="67">
        <v>40</v>
      </c>
      <c r="DE45" s="67">
        <v>39</v>
      </c>
      <c r="DF45" s="67">
        <v>42</v>
      </c>
      <c r="DG45" s="67"/>
      <c r="DH45" s="67"/>
      <c r="DI45" s="67"/>
      <c r="DJ45" s="67"/>
      <c r="DK45" s="67"/>
      <c r="DL45" s="67"/>
      <c r="DM45" s="67"/>
    </row>
    <row r="46" spans="2:117" s="33" customFormat="1" ht="15" customHeight="1" x14ac:dyDescent="0.2">
      <c r="B46" s="43" t="s">
        <v>49</v>
      </c>
      <c r="C46" s="67">
        <f>15+4</f>
        <v>19</v>
      </c>
      <c r="D46" s="67">
        <v>26</v>
      </c>
      <c r="E46" s="67">
        <v>25</v>
      </c>
      <c r="F46" s="67">
        <v>17</v>
      </c>
      <c r="G46" s="67">
        <v>13</v>
      </c>
      <c r="H46" s="67">
        <v>18</v>
      </c>
      <c r="I46" s="67">
        <v>13</v>
      </c>
      <c r="J46" s="67">
        <v>12</v>
      </c>
      <c r="K46" s="67">
        <v>14</v>
      </c>
      <c r="L46" s="67">
        <v>17</v>
      </c>
      <c r="M46" s="67">
        <v>22</v>
      </c>
      <c r="N46" s="67">
        <v>21</v>
      </c>
      <c r="O46" s="67">
        <v>23</v>
      </c>
      <c r="P46" s="67">
        <v>22</v>
      </c>
      <c r="Q46" s="67">
        <v>26</v>
      </c>
      <c r="R46" s="67">
        <v>24</v>
      </c>
      <c r="S46" s="67">
        <v>27</v>
      </c>
      <c r="T46" s="67">
        <v>22</v>
      </c>
      <c r="U46" s="67">
        <v>22</v>
      </c>
      <c r="V46" s="67">
        <v>25</v>
      </c>
      <c r="W46" s="67">
        <v>24</v>
      </c>
      <c r="X46" s="67">
        <v>24</v>
      </c>
      <c r="Y46" s="67">
        <v>24</v>
      </c>
      <c r="Z46" s="67">
        <v>25</v>
      </c>
      <c r="AA46" s="67">
        <v>25</v>
      </c>
      <c r="AB46" s="67">
        <v>25</v>
      </c>
      <c r="AC46" s="67">
        <v>24</v>
      </c>
      <c r="AD46" s="67">
        <v>26</v>
      </c>
      <c r="AE46" s="67">
        <v>25</v>
      </c>
      <c r="AF46" s="67">
        <v>27</v>
      </c>
      <c r="AG46" s="67">
        <v>23</v>
      </c>
      <c r="AH46" s="67">
        <v>27</v>
      </c>
      <c r="AI46" s="67">
        <v>19</v>
      </c>
      <c r="AJ46" s="67">
        <v>27</v>
      </c>
      <c r="AK46" s="67">
        <v>24</v>
      </c>
      <c r="AL46" s="67">
        <v>25</v>
      </c>
      <c r="AM46" s="67">
        <v>22</v>
      </c>
      <c r="AN46" s="67">
        <v>24</v>
      </c>
      <c r="AO46" s="67">
        <v>27</v>
      </c>
      <c r="AP46" s="67">
        <v>21</v>
      </c>
      <c r="AQ46" s="67">
        <v>27</v>
      </c>
      <c r="AR46" s="67">
        <v>22</v>
      </c>
      <c r="AS46" s="67">
        <v>26</v>
      </c>
      <c r="AT46" s="67">
        <v>26</v>
      </c>
      <c r="AU46" s="67">
        <v>26</v>
      </c>
      <c r="AV46" s="67">
        <v>24</v>
      </c>
      <c r="AW46" s="67">
        <v>26</v>
      </c>
      <c r="AX46" s="67">
        <v>24</v>
      </c>
      <c r="AY46" s="67">
        <v>25</v>
      </c>
      <c r="AZ46" s="67">
        <v>23</v>
      </c>
      <c r="BA46" s="67">
        <v>28</v>
      </c>
      <c r="BB46" s="67">
        <v>30</v>
      </c>
      <c r="BC46" s="67">
        <v>29</v>
      </c>
      <c r="BD46" s="67">
        <v>32</v>
      </c>
      <c r="BE46" s="67">
        <v>27</v>
      </c>
      <c r="BF46" s="67">
        <v>28</v>
      </c>
      <c r="BG46" s="67">
        <v>32</v>
      </c>
      <c r="BH46" s="67">
        <v>25</v>
      </c>
      <c r="BI46" s="67">
        <v>34</v>
      </c>
      <c r="BJ46" s="67">
        <v>36</v>
      </c>
      <c r="BK46" s="67">
        <v>27</v>
      </c>
      <c r="BL46" s="67">
        <v>44</v>
      </c>
      <c r="BM46" s="67">
        <v>43</v>
      </c>
      <c r="BN46" s="67">
        <v>35</v>
      </c>
      <c r="BO46" s="67">
        <v>36</v>
      </c>
      <c r="BP46" s="67">
        <v>40</v>
      </c>
      <c r="BQ46" s="67">
        <v>39</v>
      </c>
      <c r="BR46" s="67">
        <v>34</v>
      </c>
      <c r="BS46" s="67">
        <v>39</v>
      </c>
      <c r="BT46" s="67">
        <v>32</v>
      </c>
      <c r="BU46" s="67">
        <v>43</v>
      </c>
      <c r="BV46" s="67">
        <v>120</v>
      </c>
      <c r="BW46" s="67">
        <v>37</v>
      </c>
      <c r="BX46" s="67">
        <v>33</v>
      </c>
      <c r="BY46" s="67">
        <v>53</v>
      </c>
      <c r="BZ46" s="67">
        <f>+SUM(BN46:BY46)</f>
        <v>541</v>
      </c>
      <c r="CA46" s="67">
        <v>34</v>
      </c>
      <c r="CB46" s="67">
        <v>42</v>
      </c>
      <c r="CC46" s="67">
        <v>38</v>
      </c>
      <c r="CD46" s="67">
        <v>29</v>
      </c>
      <c r="CE46" s="67">
        <v>28</v>
      </c>
      <c r="CF46" s="67">
        <v>42</v>
      </c>
      <c r="CG46" s="67">
        <v>43</v>
      </c>
      <c r="CH46" s="67">
        <v>43</v>
      </c>
      <c r="CI46" s="67">
        <v>50</v>
      </c>
      <c r="CJ46" s="67">
        <v>49</v>
      </c>
      <c r="CK46" s="67">
        <v>48</v>
      </c>
      <c r="CL46" s="67">
        <v>45</v>
      </c>
      <c r="CM46" s="67">
        <f>+SUM(CA46:CL46)</f>
        <v>491</v>
      </c>
      <c r="CN46" s="67">
        <v>45</v>
      </c>
      <c r="CO46" s="67">
        <v>40</v>
      </c>
      <c r="CP46" s="67">
        <v>43</v>
      </c>
      <c r="CQ46" s="67">
        <v>38.5</v>
      </c>
      <c r="CR46" s="67">
        <v>38</v>
      </c>
      <c r="CS46" s="67">
        <v>42</v>
      </c>
      <c r="CT46" s="67">
        <v>37.5</v>
      </c>
      <c r="CU46" s="67">
        <v>37.5</v>
      </c>
      <c r="CV46" s="67">
        <v>39</v>
      </c>
      <c r="CW46" s="67">
        <v>38</v>
      </c>
      <c r="CX46" s="67">
        <v>41.5</v>
      </c>
      <c r="CY46" s="67">
        <v>49</v>
      </c>
      <c r="CZ46" s="67"/>
      <c r="DA46" s="67">
        <v>39</v>
      </c>
      <c r="DB46" s="67">
        <v>40</v>
      </c>
      <c r="DC46" s="67">
        <v>52</v>
      </c>
      <c r="DD46" s="67">
        <v>45</v>
      </c>
      <c r="DE46" s="67">
        <v>42</v>
      </c>
      <c r="DF46" s="67">
        <v>37</v>
      </c>
      <c r="DG46" s="67"/>
      <c r="DH46" s="67"/>
      <c r="DI46" s="67"/>
      <c r="DJ46" s="67"/>
      <c r="DK46" s="67"/>
      <c r="DL46" s="67"/>
      <c r="DM46" s="67"/>
    </row>
    <row r="47" spans="2:117" s="33" customFormat="1" ht="15" customHeight="1" x14ac:dyDescent="0.2">
      <c r="B47" s="43" t="s">
        <v>50</v>
      </c>
      <c r="C47" s="44">
        <f>+C46/C45</f>
        <v>1.1875</v>
      </c>
      <c r="D47" s="44">
        <f>+D46/D45</f>
        <v>1.625</v>
      </c>
      <c r="E47" s="44">
        <v>2.0833333333333335</v>
      </c>
      <c r="F47" s="44">
        <v>1.1333333333333333</v>
      </c>
      <c r="G47" s="44">
        <v>0.8125</v>
      </c>
      <c r="H47" s="44">
        <v>1.125</v>
      </c>
      <c r="I47" s="44">
        <v>1.1818181818181819</v>
      </c>
      <c r="J47" s="44">
        <v>1</v>
      </c>
      <c r="K47" s="44">
        <v>0.77777777777777779</v>
      </c>
      <c r="L47" s="44">
        <v>0.73913043478260865</v>
      </c>
      <c r="M47" s="44">
        <v>0.81481481481481477</v>
      </c>
      <c r="N47" s="44">
        <v>1</v>
      </c>
      <c r="O47" s="44">
        <v>1</v>
      </c>
      <c r="P47" s="44">
        <v>1.1000000000000001</v>
      </c>
      <c r="Q47" s="44">
        <v>1.2380952380952381</v>
      </c>
      <c r="R47" s="44">
        <v>1.0434782608695652</v>
      </c>
      <c r="S47" s="44">
        <v>1.0384615384615385</v>
      </c>
      <c r="T47" s="44">
        <v>0.95652173913043481</v>
      </c>
      <c r="U47" s="44">
        <v>1.0476190476190477</v>
      </c>
      <c r="V47" s="44">
        <v>1.1904761904761905</v>
      </c>
      <c r="W47" s="44">
        <v>1.0434782608695652</v>
      </c>
      <c r="X47" s="44">
        <v>1.0434782608695652</v>
      </c>
      <c r="Y47" s="44">
        <f>+Y46/Y45</f>
        <v>0.96</v>
      </c>
      <c r="Z47" s="44">
        <v>1.25</v>
      </c>
      <c r="AA47" s="44">
        <v>1.1363636363636365</v>
      </c>
      <c r="AB47" s="44">
        <f>+AB46/AB45</f>
        <v>1.0869565217391304</v>
      </c>
      <c r="AC47" s="44">
        <v>0.96</v>
      </c>
      <c r="AD47" s="44">
        <v>1.0833333333333333</v>
      </c>
      <c r="AE47" s="44">
        <v>1</v>
      </c>
      <c r="AF47" s="44">
        <v>1.08</v>
      </c>
      <c r="AG47" s="44">
        <v>0.95833333333333337</v>
      </c>
      <c r="AH47" s="44">
        <v>1.08</v>
      </c>
      <c r="AI47" s="44">
        <v>0.73076923076923073</v>
      </c>
      <c r="AJ47" s="44">
        <v>1</v>
      </c>
      <c r="AK47" s="44">
        <v>1</v>
      </c>
      <c r="AL47" s="44">
        <v>1.25</v>
      </c>
      <c r="AM47" s="44">
        <v>0.84615384615384615</v>
      </c>
      <c r="AN47" s="44">
        <v>1.0434782608695652</v>
      </c>
      <c r="AO47" s="44">
        <v>1.2857142857142858</v>
      </c>
      <c r="AP47" s="44">
        <v>0.77777777777777779</v>
      </c>
      <c r="AQ47" s="44">
        <v>1.2272727272727273</v>
      </c>
      <c r="AR47" s="44">
        <v>0.84615384615384615</v>
      </c>
      <c r="AS47" s="44">
        <v>1.1304347826086956</v>
      </c>
      <c r="AT47" s="44">
        <v>1</v>
      </c>
      <c r="AU47" s="44">
        <v>1.0833333333333333</v>
      </c>
      <c r="AV47" s="44">
        <v>0.96</v>
      </c>
      <c r="AW47" s="44">
        <v>1.0833333333333333</v>
      </c>
      <c r="AX47" s="44">
        <v>0.96</v>
      </c>
      <c r="AY47" s="44">
        <v>0.96153846153846156</v>
      </c>
      <c r="AZ47" s="44">
        <v>0.92</v>
      </c>
      <c r="BA47" s="44">
        <v>1.1200000000000001</v>
      </c>
      <c r="BB47" s="44">
        <v>1.2</v>
      </c>
      <c r="BC47" s="44">
        <v>1.0357142857142858</v>
      </c>
      <c r="BD47" s="44">
        <v>1.103448275862069</v>
      </c>
      <c r="BE47" s="44">
        <v>0.93103448275862066</v>
      </c>
      <c r="BF47" s="44">
        <v>0.96551724137931039</v>
      </c>
      <c r="BG47" s="44">
        <v>1.032258064516129</v>
      </c>
      <c r="BH47" s="44">
        <v>0.78125</v>
      </c>
      <c r="BI47" s="44">
        <v>0.97142857142857142</v>
      </c>
      <c r="BJ47" s="44">
        <v>1.0285714285714285</v>
      </c>
      <c r="BK47" s="44">
        <v>0.67500000000000004</v>
      </c>
      <c r="BL47" s="44">
        <v>1.2222222222222223</v>
      </c>
      <c r="BM47" s="44">
        <v>1.2285714285714286</v>
      </c>
      <c r="BN47" s="44">
        <v>1.09375</v>
      </c>
      <c r="BO47" s="44">
        <v>0.87804878048780488</v>
      </c>
      <c r="BP47" s="44">
        <v>1.1111111111111112</v>
      </c>
      <c r="BQ47" s="44">
        <v>0.8666666666666667</v>
      </c>
      <c r="BR47" s="44">
        <v>0.91891891891891897</v>
      </c>
      <c r="BS47" s="44">
        <v>1.3</v>
      </c>
      <c r="BT47" s="44">
        <v>0.8</v>
      </c>
      <c r="BU47" s="44">
        <v>0.93478260869565222</v>
      </c>
      <c r="BV47" s="44">
        <v>0.90225563909774431</v>
      </c>
      <c r="BW47" s="44">
        <v>1.088235294117647</v>
      </c>
      <c r="BX47" s="44">
        <v>0.86842105263157898</v>
      </c>
      <c r="BY47" s="44">
        <v>1.2045454545454546</v>
      </c>
      <c r="BZ47" s="44">
        <f>+AVERAGE(BN47:BY47)</f>
        <v>0.9972279605227149</v>
      </c>
      <c r="CA47" s="44">
        <v>0.80952380952380953</v>
      </c>
      <c r="CB47" s="44">
        <v>1.1666666666666667</v>
      </c>
      <c r="CC47" s="44">
        <v>0.84444444444444444</v>
      </c>
      <c r="CD47" s="44">
        <v>0.80555555555555558</v>
      </c>
      <c r="CE47" s="44">
        <v>0.60869565217391308</v>
      </c>
      <c r="CF47" s="44">
        <v>1.2</v>
      </c>
      <c r="CG47" s="44">
        <v>1.1944444444444444</v>
      </c>
      <c r="CH47" s="44">
        <v>0.93478260869565222</v>
      </c>
      <c r="CI47" s="44">
        <v>1.3157894736842106</v>
      </c>
      <c r="CJ47" s="44">
        <v>1.3243243243243243</v>
      </c>
      <c r="CK47" s="44">
        <v>1.1162790697674418</v>
      </c>
      <c r="CL47" s="44">
        <v>1.125</v>
      </c>
      <c r="CM47" s="44">
        <f>+AVERAGE(CA47:CL47)</f>
        <v>1.0371255041067053</v>
      </c>
      <c r="CN47" s="44">
        <v>0.91836734693877553</v>
      </c>
      <c r="CO47" s="44">
        <v>0.90909090909090906</v>
      </c>
      <c r="CP47" s="44">
        <v>0.97727272727272729</v>
      </c>
      <c r="CQ47" s="44">
        <v>0.72641509433962259</v>
      </c>
      <c r="CR47" s="44">
        <v>1</v>
      </c>
      <c r="CS47" s="44">
        <v>0.97674418604651159</v>
      </c>
      <c r="CT47" s="44">
        <v>0.70754716981132071</v>
      </c>
      <c r="CU47" s="44">
        <v>0.70754716981132071</v>
      </c>
      <c r="CV47" s="44">
        <v>0.78</v>
      </c>
      <c r="CW47" s="44">
        <v>1.027027027027027</v>
      </c>
      <c r="CX47" s="44">
        <v>1.2575757575757576</v>
      </c>
      <c r="CY47" s="44">
        <v>0.94230769230769229</v>
      </c>
      <c r="CZ47" s="44"/>
      <c r="DA47" s="44">
        <v>0.9285714285714286</v>
      </c>
      <c r="DB47" s="44">
        <v>1.1764705882352942</v>
      </c>
      <c r="DC47" s="44">
        <v>1.2380952380952381</v>
      </c>
      <c r="DD47" s="44">
        <v>1.125</v>
      </c>
      <c r="DE47" s="44">
        <v>1.0769230769230769</v>
      </c>
      <c r="DF47" s="44">
        <v>0.88095238095238093</v>
      </c>
      <c r="DG47" s="44"/>
      <c r="DH47" s="44"/>
      <c r="DI47" s="44"/>
      <c r="DJ47" s="44"/>
      <c r="DK47" s="44"/>
      <c r="DL47" s="44"/>
      <c r="DM47" s="44"/>
    </row>
    <row r="48" spans="2:117" s="33" customFormat="1" ht="15" customHeight="1" x14ac:dyDescent="0.2">
      <c r="B48" s="43" t="s">
        <v>51</v>
      </c>
      <c r="C48" s="67">
        <v>335868</v>
      </c>
      <c r="D48" s="67">
        <v>280378</v>
      </c>
      <c r="E48" s="67">
        <v>290781</v>
      </c>
      <c r="F48" s="67">
        <v>354</v>
      </c>
      <c r="G48" s="67">
        <v>260696</v>
      </c>
      <c r="H48" s="67">
        <v>238930</v>
      </c>
      <c r="I48" s="67">
        <v>296636</v>
      </c>
      <c r="J48" s="67">
        <v>387602</v>
      </c>
      <c r="K48" s="67">
        <v>339429</v>
      </c>
      <c r="L48" s="67">
        <v>306160</v>
      </c>
      <c r="M48" s="67">
        <v>400024</v>
      </c>
      <c r="N48" s="67">
        <v>244046</v>
      </c>
      <c r="O48" s="67">
        <v>498159</v>
      </c>
      <c r="P48" s="67">
        <v>553759</v>
      </c>
      <c r="Q48" s="67">
        <v>409698</v>
      </c>
      <c r="R48" s="67">
        <v>563427</v>
      </c>
      <c r="S48" s="67">
        <v>444090</v>
      </c>
      <c r="T48" s="67">
        <v>422111</v>
      </c>
      <c r="U48" s="67">
        <v>671351</v>
      </c>
      <c r="V48" s="67">
        <v>555876</v>
      </c>
      <c r="W48" s="67">
        <v>471682</v>
      </c>
      <c r="X48" s="67">
        <v>546509</v>
      </c>
      <c r="Y48" s="67">
        <v>425341</v>
      </c>
      <c r="Z48" s="67">
        <v>443701</v>
      </c>
      <c r="AA48" s="67">
        <v>613275</v>
      </c>
      <c r="AB48" s="67">
        <v>478573</v>
      </c>
      <c r="AC48" s="67">
        <v>582000</v>
      </c>
      <c r="AD48" s="67">
        <v>476383</v>
      </c>
      <c r="AE48" s="67">
        <v>431066</v>
      </c>
      <c r="AF48" s="67">
        <v>506268</v>
      </c>
      <c r="AG48" s="67">
        <v>435323</v>
      </c>
      <c r="AH48" s="67">
        <v>444457</v>
      </c>
      <c r="AI48" s="67">
        <v>732784</v>
      </c>
      <c r="AJ48" s="67">
        <v>531027</v>
      </c>
      <c r="AK48" s="67">
        <v>454599</v>
      </c>
      <c r="AL48" s="67">
        <v>443701</v>
      </c>
      <c r="AM48" s="67">
        <v>452573</v>
      </c>
      <c r="AN48" s="67">
        <v>419275</v>
      </c>
      <c r="AO48" s="67">
        <v>507797</v>
      </c>
      <c r="AP48" s="67">
        <v>1958</v>
      </c>
      <c r="AQ48" s="67">
        <v>2741</v>
      </c>
      <c r="AR48" s="67">
        <v>2808.7359999999999</v>
      </c>
      <c r="AS48" s="67">
        <v>1900.704</v>
      </c>
      <c r="AT48" s="67">
        <v>2153.6060000000002</v>
      </c>
      <c r="AU48" s="67">
        <v>2466</v>
      </c>
      <c r="AV48" s="67">
        <v>2390</v>
      </c>
      <c r="AW48" s="67">
        <v>3069</v>
      </c>
      <c r="AX48" s="67">
        <v>2729</v>
      </c>
      <c r="AY48" s="67">
        <v>1942.13</v>
      </c>
      <c r="AZ48" s="67">
        <v>2229</v>
      </c>
      <c r="BA48" s="67">
        <v>1855.088</v>
      </c>
      <c r="BB48" s="67">
        <v>1640</v>
      </c>
      <c r="BC48" s="67">
        <v>1580</v>
      </c>
      <c r="BD48" s="67">
        <v>2123.46029</v>
      </c>
      <c r="BE48" s="67">
        <v>2730</v>
      </c>
      <c r="BF48" s="67">
        <v>2041</v>
      </c>
      <c r="BG48" s="67">
        <v>2502</v>
      </c>
      <c r="BH48" s="67">
        <v>1887.96</v>
      </c>
      <c r="BI48" s="67">
        <v>1902</v>
      </c>
      <c r="BJ48" s="67">
        <v>1810</v>
      </c>
      <c r="BK48" s="67">
        <v>2353</v>
      </c>
      <c r="BL48" s="67">
        <v>1860</v>
      </c>
      <c r="BM48" s="67">
        <v>3717</v>
      </c>
      <c r="BN48" s="67">
        <v>1667</v>
      </c>
      <c r="BO48" s="67">
        <v>2107</v>
      </c>
      <c r="BP48" s="67">
        <v>4056</v>
      </c>
      <c r="BQ48" s="67">
        <v>2932</v>
      </c>
      <c r="BR48" s="67">
        <v>2690</v>
      </c>
      <c r="BS48" s="67">
        <v>2034</v>
      </c>
      <c r="BT48" s="67">
        <v>2205</v>
      </c>
      <c r="BU48" s="67">
        <v>2496</v>
      </c>
      <c r="BV48" s="67">
        <v>2721</v>
      </c>
      <c r="BW48" s="67">
        <v>2148</v>
      </c>
      <c r="BX48" s="67">
        <v>2238</v>
      </c>
      <c r="BY48" s="67">
        <v>2305</v>
      </c>
      <c r="BZ48" s="67">
        <f>+SUM(BN48:BY48)</f>
        <v>29599</v>
      </c>
      <c r="CA48" s="67">
        <v>1973</v>
      </c>
      <c r="CB48" s="67">
        <v>2847.76</v>
      </c>
      <c r="CC48" s="67">
        <v>2613</v>
      </c>
      <c r="CD48" s="67">
        <v>2003</v>
      </c>
      <c r="CE48" s="67">
        <v>2204</v>
      </c>
      <c r="CF48" s="67">
        <v>2363</v>
      </c>
      <c r="CG48" s="67">
        <v>2450</v>
      </c>
      <c r="CH48" s="67">
        <v>3157</v>
      </c>
      <c r="CI48" s="67">
        <v>2617</v>
      </c>
      <c r="CJ48" s="67">
        <v>1993</v>
      </c>
      <c r="CK48" s="67">
        <v>2168</v>
      </c>
      <c r="CL48" s="67">
        <v>4698</v>
      </c>
      <c r="CM48" s="67">
        <f>+SUM(CA48:CL48)</f>
        <v>31086.760000000002</v>
      </c>
      <c r="CN48" s="67">
        <v>1936</v>
      </c>
      <c r="CO48" s="67">
        <v>2358</v>
      </c>
      <c r="CP48" s="67">
        <v>2578</v>
      </c>
      <c r="CQ48" s="67">
        <v>2024</v>
      </c>
      <c r="CR48" s="67">
        <v>2252</v>
      </c>
      <c r="CS48" s="67">
        <v>2285</v>
      </c>
      <c r="CT48" s="67">
        <v>2588.164338</v>
      </c>
      <c r="CU48" s="67">
        <v>2588.164338</v>
      </c>
      <c r="CV48" s="67">
        <v>2936.09</v>
      </c>
      <c r="CW48" s="67">
        <v>2068.9499999999998</v>
      </c>
      <c r="CX48" s="67">
        <v>2196.311338</v>
      </c>
      <c r="CY48" s="67">
        <v>2299.0513380000002</v>
      </c>
      <c r="CZ48" s="67"/>
      <c r="DA48" s="67">
        <v>2312</v>
      </c>
      <c r="DB48" s="67">
        <v>2583.4173380000002</v>
      </c>
      <c r="DC48" s="67">
        <v>2659.507838</v>
      </c>
      <c r="DD48" s="67">
        <v>2183</v>
      </c>
      <c r="DE48" s="67">
        <v>2263</v>
      </c>
      <c r="DF48" s="67">
        <v>6493</v>
      </c>
      <c r="DG48" s="67"/>
      <c r="DH48" s="67"/>
      <c r="DI48" s="67"/>
      <c r="DJ48" s="67"/>
      <c r="DK48" s="67"/>
      <c r="DL48" s="67"/>
      <c r="DM48" s="67"/>
    </row>
    <row r="49" spans="2:117" s="33" customFormat="1" ht="15" customHeight="1" x14ac:dyDescent="0.2">
      <c r="B49" s="43" t="s">
        <v>52</v>
      </c>
      <c r="C49" s="67">
        <v>351489</v>
      </c>
      <c r="D49" s="67">
        <v>257502</v>
      </c>
      <c r="E49" s="67">
        <v>323699</v>
      </c>
      <c r="F49" s="67">
        <v>359</v>
      </c>
      <c r="G49" s="67">
        <v>277742</v>
      </c>
      <c r="H49" s="67">
        <v>239018</v>
      </c>
      <c r="I49" s="67">
        <v>306888</v>
      </c>
      <c r="J49" s="67">
        <v>387660</v>
      </c>
      <c r="K49" s="67">
        <v>339587</v>
      </c>
      <c r="L49" s="67">
        <v>306571.5</v>
      </c>
      <c r="M49" s="67">
        <v>383164</v>
      </c>
      <c r="N49" s="67">
        <v>444688</v>
      </c>
      <c r="O49" s="67">
        <v>555284</v>
      </c>
      <c r="P49" s="67">
        <v>450587</v>
      </c>
      <c r="Q49" s="67">
        <v>538913</v>
      </c>
      <c r="R49" s="67">
        <v>551920</v>
      </c>
      <c r="S49" s="67">
        <v>441500</v>
      </c>
      <c r="T49" s="67">
        <v>434931</v>
      </c>
      <c r="U49" s="67">
        <v>674130</v>
      </c>
      <c r="V49" s="67">
        <v>578390</v>
      </c>
      <c r="W49" s="67">
        <v>507940</v>
      </c>
      <c r="X49" s="67">
        <v>537005</v>
      </c>
      <c r="Y49" s="67">
        <v>437107</v>
      </c>
      <c r="Z49" s="67">
        <v>459163</v>
      </c>
      <c r="AA49" s="67">
        <v>444718</v>
      </c>
      <c r="AB49" s="67">
        <v>398385</v>
      </c>
      <c r="AC49" s="67">
        <v>515881</v>
      </c>
      <c r="AD49" s="67">
        <v>476372</v>
      </c>
      <c r="AE49" s="67">
        <v>409237</v>
      </c>
      <c r="AF49" s="67">
        <v>506310</v>
      </c>
      <c r="AG49" s="67">
        <v>435218</v>
      </c>
      <c r="AH49" s="67">
        <v>444466</v>
      </c>
      <c r="AI49" s="67">
        <v>665510</v>
      </c>
      <c r="AJ49" s="67">
        <v>607687.80000000005</v>
      </c>
      <c r="AK49" s="67">
        <v>469541</v>
      </c>
      <c r="AL49" s="67">
        <v>459163</v>
      </c>
      <c r="AM49" s="67">
        <v>452524</v>
      </c>
      <c r="AN49" s="67">
        <v>424568</v>
      </c>
      <c r="AO49" s="67">
        <v>524996.25</v>
      </c>
      <c r="AP49" s="67">
        <v>1941</v>
      </c>
      <c r="AQ49" s="67">
        <v>2559</v>
      </c>
      <c r="AR49" s="67">
        <v>2972.7359999999999</v>
      </c>
      <c r="AS49" s="67">
        <v>1804.85</v>
      </c>
      <c r="AT49" s="67">
        <v>2204.4589999999998</v>
      </c>
      <c r="AU49" s="67">
        <v>2297</v>
      </c>
      <c r="AV49" s="67">
        <v>2493</v>
      </c>
      <c r="AW49" s="67">
        <v>3069</v>
      </c>
      <c r="AX49" s="67">
        <v>2718</v>
      </c>
      <c r="AY49" s="67">
        <v>1988.13</v>
      </c>
      <c r="AZ49" s="67">
        <v>2235</v>
      </c>
      <c r="BA49" s="67">
        <v>1933.088</v>
      </c>
      <c r="BB49" s="67">
        <v>1592</v>
      </c>
      <c r="BC49" s="67">
        <v>1546</v>
      </c>
      <c r="BD49" s="67">
        <v>2121.730943333333</v>
      </c>
      <c r="BE49" s="67">
        <v>2208</v>
      </c>
      <c r="BF49" s="67">
        <v>2223</v>
      </c>
      <c r="BG49" s="67">
        <v>2224</v>
      </c>
      <c r="BH49" s="67">
        <v>2075.0100000000002</v>
      </c>
      <c r="BI49" s="67">
        <v>1901</v>
      </c>
      <c r="BJ49" s="67">
        <v>1802</v>
      </c>
      <c r="BK49" s="67">
        <v>2000</v>
      </c>
      <c r="BL49" s="67">
        <v>2091</v>
      </c>
      <c r="BM49" s="67">
        <v>3793</v>
      </c>
      <c r="BN49" s="67">
        <v>1612</v>
      </c>
      <c r="BO49" s="67">
        <v>2004</v>
      </c>
      <c r="BP49" s="67">
        <v>4097</v>
      </c>
      <c r="BQ49" s="67">
        <v>2757</v>
      </c>
      <c r="BR49" s="67">
        <v>2152</v>
      </c>
      <c r="BS49" s="67">
        <v>1870</v>
      </c>
      <c r="BT49" s="67">
        <v>2096</v>
      </c>
      <c r="BU49" s="67">
        <v>3353</v>
      </c>
      <c r="BV49" s="67">
        <v>2876</v>
      </c>
      <c r="BW49" s="67">
        <v>1987</v>
      </c>
      <c r="BX49" s="67">
        <v>1980</v>
      </c>
      <c r="BY49" s="67">
        <v>2471</v>
      </c>
      <c r="BZ49" s="67">
        <f>+SUM(BN49:BY49)</f>
        <v>29255</v>
      </c>
      <c r="CA49" s="67">
        <v>1875</v>
      </c>
      <c r="CB49" s="67">
        <v>3124</v>
      </c>
      <c r="CC49" s="67">
        <v>2145</v>
      </c>
      <c r="CD49" s="67">
        <v>2049</v>
      </c>
      <c r="CE49" s="67">
        <v>2174</v>
      </c>
      <c r="CF49" s="67">
        <v>1921</v>
      </c>
      <c r="CG49" s="67">
        <v>2103</v>
      </c>
      <c r="CH49" s="67">
        <v>2874</v>
      </c>
      <c r="CI49" s="67">
        <v>2821</v>
      </c>
      <c r="CJ49" s="67">
        <v>2464</v>
      </c>
      <c r="CK49" s="67">
        <v>2182</v>
      </c>
      <c r="CL49" s="67">
        <v>4847</v>
      </c>
      <c r="CM49" s="67">
        <f>+SUM(CA49:CL49)</f>
        <v>30579</v>
      </c>
      <c r="CN49" s="67">
        <v>1901</v>
      </c>
      <c r="CO49" s="67">
        <v>2676</v>
      </c>
      <c r="CP49" s="67">
        <v>2386</v>
      </c>
      <c r="CQ49" s="67">
        <v>1836</v>
      </c>
      <c r="CR49" s="67">
        <v>2124</v>
      </c>
      <c r="CS49" s="67">
        <v>1955</v>
      </c>
      <c r="CT49" s="67">
        <v>2455.6293380000002</v>
      </c>
      <c r="CU49" s="67">
        <v>2455.6293380000002</v>
      </c>
      <c r="CV49" s="67">
        <v>2107.89</v>
      </c>
      <c r="CW49" s="67">
        <v>1959.55</v>
      </c>
      <c r="CX49" s="67">
        <v>2165.378757</v>
      </c>
      <c r="CY49" s="67">
        <v>2067.5099190000001</v>
      </c>
      <c r="CZ49" s="67"/>
      <c r="DA49" s="67">
        <v>2105</v>
      </c>
      <c r="DB49" s="67">
        <v>2628.4153379999998</v>
      </c>
      <c r="DC49" s="67">
        <v>2709.507838</v>
      </c>
      <c r="DD49" s="67">
        <v>2177</v>
      </c>
      <c r="DE49" s="67">
        <v>2227</v>
      </c>
      <c r="DF49" s="67">
        <v>6327</v>
      </c>
      <c r="DG49" s="67"/>
      <c r="DH49" s="67"/>
      <c r="DI49" s="67"/>
      <c r="DJ49" s="67"/>
      <c r="DK49" s="67"/>
      <c r="DL49" s="67"/>
      <c r="DM49" s="67"/>
    </row>
    <row r="50" spans="2:117" s="33" customFormat="1" ht="15" customHeight="1" x14ac:dyDescent="0.2">
      <c r="B50" s="43" t="s">
        <v>53</v>
      </c>
      <c r="C50" s="44">
        <f>+C49/C48</f>
        <v>1.0465093429561614</v>
      </c>
      <c r="D50" s="44">
        <f>+D49/D48</f>
        <v>0.91841014630249163</v>
      </c>
      <c r="E50" s="44">
        <v>1.1132054707838546</v>
      </c>
      <c r="F50" s="44">
        <v>1.0141242937853108</v>
      </c>
      <c r="G50" s="44">
        <v>1.0653865038205419</v>
      </c>
      <c r="H50" s="44">
        <v>1.000368308709664</v>
      </c>
      <c r="I50" s="44">
        <v>1.0345608759557168</v>
      </c>
      <c r="J50" s="44">
        <v>1.0001496380307635</v>
      </c>
      <c r="K50" s="44">
        <v>1.0004654876277512</v>
      </c>
      <c r="L50" s="44">
        <v>1.0013440684609354</v>
      </c>
      <c r="M50" s="44">
        <v>0.9578525288482691</v>
      </c>
      <c r="N50" s="44">
        <v>1.82214828352032</v>
      </c>
      <c r="O50" s="44">
        <v>1.1146722231255484</v>
      </c>
      <c r="P50" s="44">
        <v>0.81368790394377333</v>
      </c>
      <c r="Q50" s="44">
        <v>1.315390848869167</v>
      </c>
      <c r="R50" s="44">
        <v>0.97957676859646414</v>
      </c>
      <c r="S50" s="44">
        <v>0.99416784885946541</v>
      </c>
      <c r="T50" s="44">
        <v>1.030371158297225</v>
      </c>
      <c r="U50" s="44">
        <v>1.0041394144046856</v>
      </c>
      <c r="V50" s="44">
        <v>1.0405018385395304</v>
      </c>
      <c r="W50" s="44">
        <v>1.0768695858650532</v>
      </c>
      <c r="X50" s="44">
        <v>0.98260961850582518</v>
      </c>
      <c r="Y50" s="44">
        <f>+Y49/Y48</f>
        <v>1.027662510785464</v>
      </c>
      <c r="Z50" s="44">
        <v>1.0348477916434715</v>
      </c>
      <c r="AA50" s="44">
        <v>1.03</v>
      </c>
      <c r="AB50" s="44">
        <v>1.03</v>
      </c>
      <c r="AC50" s="44">
        <v>0.886393470790378</v>
      </c>
      <c r="AD50" s="44">
        <v>0.99997690933555561</v>
      </c>
      <c r="AE50" s="44">
        <v>0.94936042276588739</v>
      </c>
      <c r="AF50" s="44">
        <v>1.0000829600132737</v>
      </c>
      <c r="AG50" s="44">
        <v>0.99975879978774385</v>
      </c>
      <c r="AH50" s="44">
        <v>1.0000202494279538</v>
      </c>
      <c r="AI50" s="44">
        <v>0.90819395619991705</v>
      </c>
      <c r="AJ50" s="44">
        <v>1.144363280963115</v>
      </c>
      <c r="AK50" s="44">
        <v>1.0328685280873913</v>
      </c>
      <c r="AL50" s="44">
        <v>1.0348477916434715</v>
      </c>
      <c r="AM50" s="44">
        <v>0.99989173017391675</v>
      </c>
      <c r="AN50" s="44">
        <v>1.0126241726790293</v>
      </c>
      <c r="AO50" s="44">
        <v>1.0338703261342623</v>
      </c>
      <c r="AP50" s="44">
        <v>0.99131767109295199</v>
      </c>
      <c r="AQ50" s="44">
        <v>0.93360087559284932</v>
      </c>
      <c r="AR50" s="44">
        <v>1.0583892540986408</v>
      </c>
      <c r="AS50" s="44">
        <v>0.94956921224977686</v>
      </c>
      <c r="AT50" s="44">
        <v>1.0236129542729726</v>
      </c>
      <c r="AU50" s="44">
        <v>0.9314679643146796</v>
      </c>
      <c r="AV50" s="44">
        <v>1.0430962343096235</v>
      </c>
      <c r="AW50" s="44">
        <v>1</v>
      </c>
      <c r="AX50" s="44">
        <v>0.99596921949432027</v>
      </c>
      <c r="AY50" s="44">
        <v>1.0236853351732376</v>
      </c>
      <c r="AZ50" s="44">
        <v>1.0026917900403769</v>
      </c>
      <c r="BA50" s="44">
        <v>1.042046522860371</v>
      </c>
      <c r="BB50" s="44">
        <v>0.97073170731707314</v>
      </c>
      <c r="BC50" s="44">
        <v>0.97848101265822784</v>
      </c>
      <c r="BD50" s="44">
        <v>0.99918559971438559</v>
      </c>
      <c r="BE50" s="44">
        <v>0.8087912087912088</v>
      </c>
      <c r="BF50" s="44">
        <v>1.089171974522293</v>
      </c>
      <c r="BG50" s="44">
        <v>0.88888888888888884</v>
      </c>
      <c r="BH50" s="44">
        <v>1.0990751922710227</v>
      </c>
      <c r="BI50" s="44">
        <v>0.99947423764458465</v>
      </c>
      <c r="BJ50" s="44">
        <v>0.9955801104972376</v>
      </c>
      <c r="BK50" s="44">
        <v>0.84997875053123673</v>
      </c>
      <c r="BL50" s="44">
        <v>1.1241935483870968</v>
      </c>
      <c r="BM50" s="44">
        <v>1.0204465967177831</v>
      </c>
      <c r="BN50" s="44">
        <v>0.96700659868026395</v>
      </c>
      <c r="BO50" s="44">
        <v>0.95111532985287139</v>
      </c>
      <c r="BP50" s="44">
        <v>1.0101084812623273</v>
      </c>
      <c r="BQ50" s="44">
        <v>0.94031377899045021</v>
      </c>
      <c r="BR50" s="44">
        <v>0.8</v>
      </c>
      <c r="BS50" s="44">
        <v>0.91937069813176009</v>
      </c>
      <c r="BT50" s="44">
        <v>0.95056689342403633</v>
      </c>
      <c r="BU50" s="44">
        <v>1.343349358974359</v>
      </c>
      <c r="BV50" s="44">
        <v>1.0569643513414186</v>
      </c>
      <c r="BW50" s="44">
        <v>0.92504655493482313</v>
      </c>
      <c r="BX50" s="44">
        <v>0.88471849865951746</v>
      </c>
      <c r="BY50" s="44">
        <v>1.0720173535791757</v>
      </c>
      <c r="BZ50" s="44">
        <f>+AVERAGE(BN50:BY50)</f>
        <v>0.98504815815258351</v>
      </c>
      <c r="CA50" s="44">
        <v>0.95032944754181448</v>
      </c>
      <c r="CB50" s="44">
        <v>1.0970025563952017</v>
      </c>
      <c r="CC50" s="44">
        <v>0.82089552238805974</v>
      </c>
      <c r="CD50" s="44">
        <v>1.0229655516724914</v>
      </c>
      <c r="CE50" s="44">
        <v>0.98638838475499091</v>
      </c>
      <c r="CF50" s="44">
        <v>0.81294964028776984</v>
      </c>
      <c r="CG50" s="44">
        <v>0.85836734693877548</v>
      </c>
      <c r="CH50" s="44">
        <v>0.91035793474817861</v>
      </c>
      <c r="CI50" s="44">
        <v>1.0779518532670997</v>
      </c>
      <c r="CJ50" s="44">
        <v>1.2363271450075264</v>
      </c>
      <c r="CK50" s="44">
        <v>1.0064575645756457</v>
      </c>
      <c r="CL50" s="44">
        <v>1.0317156236696468</v>
      </c>
      <c r="CM50" s="44">
        <f>+AVERAGE(CA50:CL50)</f>
        <v>0.98430904760393345</v>
      </c>
      <c r="CN50" s="44">
        <v>0.98192148760330578</v>
      </c>
      <c r="CO50" s="44">
        <v>1.1348600508905853</v>
      </c>
      <c r="CP50" s="44">
        <v>0.92552366175329714</v>
      </c>
      <c r="CQ50" s="44">
        <v>0.90711462450592883</v>
      </c>
      <c r="CR50" s="44">
        <v>0.94316163410301956</v>
      </c>
      <c r="CS50" s="44">
        <v>0.85557986870897151</v>
      </c>
      <c r="CT50" s="44">
        <v>0.94879189159123645</v>
      </c>
      <c r="CU50" s="44">
        <v>0.94879189159123645</v>
      </c>
      <c r="CV50" s="44">
        <v>0.71792417807356035</v>
      </c>
      <c r="CW50" s="44">
        <v>0.94712293675535908</v>
      </c>
      <c r="CX50" s="44">
        <v>0.98591612197013567</v>
      </c>
      <c r="CY50" s="44">
        <v>0.89928827809411882</v>
      </c>
      <c r="CZ50" s="44"/>
      <c r="DA50" s="44">
        <v>0.9104671280276817</v>
      </c>
      <c r="DB50" s="44">
        <v>1.0174180142472975</v>
      </c>
      <c r="DC50" s="44">
        <v>1.0188004710065457</v>
      </c>
      <c r="DD50" s="44">
        <v>0.9972514887769125</v>
      </c>
      <c r="DE50" s="44">
        <v>0.98409191338930624</v>
      </c>
      <c r="DF50" s="44">
        <v>0.97443400585245654</v>
      </c>
      <c r="DG50" s="44"/>
      <c r="DH50" s="44"/>
      <c r="DI50" s="44"/>
      <c r="DJ50" s="44"/>
      <c r="DK50" s="44"/>
      <c r="DL50" s="44"/>
      <c r="DM50" s="44"/>
    </row>
    <row r="51" spans="2:117" s="33" customFormat="1" ht="15" customHeight="1" x14ac:dyDescent="0.2">
      <c r="B51" s="43" t="s">
        <v>54</v>
      </c>
      <c r="C51" s="44">
        <f>+(C46+C49)/(C45+C48)</f>
        <v>1.046516059115647</v>
      </c>
      <c r="D51" s="44">
        <f>+(D46+D49)/(D45+D48)</f>
        <v>0.91845046612980308</v>
      </c>
      <c r="E51" s="44">
        <v>1.1132455045341532</v>
      </c>
      <c r="F51" s="44">
        <v>1.018970189701897</v>
      </c>
      <c r="G51" s="44">
        <v>1.065370984074381</v>
      </c>
      <c r="H51" s="44">
        <v>1.000376654139429</v>
      </c>
      <c r="I51" s="44">
        <v>1.0345663364200548</v>
      </c>
      <c r="J51" s="44">
        <v>1.0001496333981745</v>
      </c>
      <c r="K51" s="44">
        <v>1.0004536790721379</v>
      </c>
      <c r="L51" s="44">
        <v>1.0013243713726758</v>
      </c>
      <c r="M51" s="44">
        <v>0.95784287503343324</v>
      </c>
      <c r="N51" s="44">
        <v>1.8220775442808737</v>
      </c>
      <c r="O51" s="44">
        <v>1.1146669289536755</v>
      </c>
      <c r="P51" s="44">
        <v>0.81369824424544812</v>
      </c>
      <c r="Q51" s="44">
        <v>1.2767430434822025</v>
      </c>
      <c r="R51" s="44">
        <v>1.0115275147330147</v>
      </c>
      <c r="S51" s="44">
        <v>1.0163146936605019</v>
      </c>
      <c r="T51" s="44">
        <v>0.99344644871382992</v>
      </c>
      <c r="U51" s="44">
        <v>1.0258792310118667</v>
      </c>
      <c r="V51" s="44">
        <v>1.1154890145078604</v>
      </c>
      <c r="W51" s="44">
        <v>1.0601739233673091</v>
      </c>
      <c r="X51" s="44">
        <v>1.0130439396876951</v>
      </c>
      <c r="Y51" s="44">
        <f>+AVERAGE(Y50,Y47)</f>
        <v>0.99383125539273198</v>
      </c>
      <c r="Z51" s="44">
        <v>1.1424238958217359</v>
      </c>
      <c r="AA51" s="44">
        <v>1.1399999999999999</v>
      </c>
      <c r="AB51" s="44">
        <v>1.1399999999999999</v>
      </c>
      <c r="AC51" s="44">
        <v>0.92319673539518898</v>
      </c>
      <c r="AD51" s="44">
        <v>1.0416551213344445</v>
      </c>
      <c r="AE51" s="44">
        <v>0.9746802113829437</v>
      </c>
      <c r="AF51" s="44">
        <v>1.0400414800066369</v>
      </c>
      <c r="AG51" s="44">
        <v>0.97904606656053861</v>
      </c>
      <c r="AH51" s="44">
        <v>1.040010124713977</v>
      </c>
      <c r="AI51" s="44">
        <v>0.81948159348457383</v>
      </c>
      <c r="AJ51" s="44">
        <v>1.0721816404815576</v>
      </c>
      <c r="AK51" s="44">
        <v>1.0164342640436956</v>
      </c>
      <c r="AL51" s="44">
        <v>1.1424238958217359</v>
      </c>
      <c r="AM51" s="44">
        <v>0.9230227881638815</v>
      </c>
      <c r="AN51" s="44">
        <v>1.0280512167742972</v>
      </c>
      <c r="AO51" s="44">
        <v>1.1597923059242741</v>
      </c>
      <c r="AP51" s="44">
        <v>0.88454772443536489</v>
      </c>
      <c r="AQ51" s="44">
        <v>1.0804368014327883</v>
      </c>
      <c r="AR51" s="44">
        <v>0.95227155012624354</v>
      </c>
      <c r="AS51" s="44">
        <v>1.0400019974292363</v>
      </c>
      <c r="AT51" s="44">
        <v>1.0118064771364863</v>
      </c>
      <c r="AU51" s="44">
        <v>1.0074006488240064</v>
      </c>
      <c r="AV51" s="44">
        <v>1.0015481171548117</v>
      </c>
      <c r="AW51" s="44">
        <v>1.0416666666666665</v>
      </c>
      <c r="AX51" s="44">
        <v>0.97798460974716006</v>
      </c>
      <c r="AY51" s="44">
        <v>0.99261189835584962</v>
      </c>
      <c r="AZ51" s="44">
        <v>0.96134589502018852</v>
      </c>
      <c r="BA51" s="44">
        <v>1.0810232614301856</v>
      </c>
      <c r="BB51" s="44">
        <v>1.0853658536585367</v>
      </c>
      <c r="BC51" s="44">
        <v>1.0070976491862569</v>
      </c>
      <c r="BD51" s="44">
        <v>1.0513169377882272</v>
      </c>
      <c r="BE51" s="44">
        <v>0.86991284577491479</v>
      </c>
      <c r="BF51" s="44">
        <v>1.0273446079508017</v>
      </c>
      <c r="BG51" s="44">
        <v>0.96057347670250892</v>
      </c>
      <c r="BH51" s="44">
        <v>0.94016259613551134</v>
      </c>
      <c r="BI51" s="44">
        <v>0.98545140453657809</v>
      </c>
      <c r="BJ51" s="44">
        <v>1.012075769534333</v>
      </c>
      <c r="BK51" s="44">
        <v>0.76248937526561833</v>
      </c>
      <c r="BL51" s="44">
        <v>1.1732078853046595</v>
      </c>
      <c r="BM51" s="44">
        <v>1.124509012644606</v>
      </c>
      <c r="BN51" s="44">
        <v>1.030378299340132</v>
      </c>
      <c r="BO51" s="44">
        <v>0.91458205517033808</v>
      </c>
      <c r="BP51" s="44">
        <v>1.0606097961867191</v>
      </c>
      <c r="BQ51" s="44">
        <v>0.9034902228285584</v>
      </c>
      <c r="BR51" s="44">
        <v>0.85945945945945956</v>
      </c>
      <c r="BS51" s="44">
        <v>1.10968534906588</v>
      </c>
      <c r="BT51" s="44">
        <v>0.87528344671201819</v>
      </c>
      <c r="BU51" s="44">
        <v>1.1390659838350057</v>
      </c>
      <c r="BV51" s="44">
        <v>0.97960999521958148</v>
      </c>
      <c r="BW51" s="44">
        <v>1.0066409245262351</v>
      </c>
      <c r="BX51" s="44">
        <v>0.87656977564554817</v>
      </c>
      <c r="BY51" s="44">
        <v>1.1382814040623153</v>
      </c>
      <c r="BZ51" s="44">
        <f>+AVERAGE(BN51:BY51)</f>
        <v>0.99113805933764931</v>
      </c>
      <c r="CA51" s="44">
        <v>0.87992662853281201</v>
      </c>
      <c r="CB51" s="44">
        <v>1.1318346115309343</v>
      </c>
      <c r="CC51" s="44">
        <v>0.83266998341625209</v>
      </c>
      <c r="CD51" s="44">
        <v>0.91426055361402347</v>
      </c>
      <c r="CE51" s="44">
        <v>0.79754201846445194</v>
      </c>
      <c r="CF51" s="44">
        <v>1.0064748201438849</v>
      </c>
      <c r="CG51" s="44">
        <v>1.02640589569161</v>
      </c>
      <c r="CH51" s="44">
        <v>0.92257027172191541</v>
      </c>
      <c r="CI51" s="44">
        <v>1.1968706634756552</v>
      </c>
      <c r="CJ51" s="44">
        <v>1.2803257346659254</v>
      </c>
      <c r="CK51" s="44">
        <v>1.0613683171715438</v>
      </c>
      <c r="CL51" s="44">
        <v>1.0783578118348234</v>
      </c>
      <c r="CM51" s="44">
        <f>+AVERAGE(CA51:CL51)</f>
        <v>1.0107172758553193</v>
      </c>
      <c r="CN51" s="44">
        <v>0.95014441727104071</v>
      </c>
      <c r="CO51" s="44">
        <v>1.0219754799907472</v>
      </c>
      <c r="CP51" s="44">
        <v>0.95139819451301222</v>
      </c>
      <c r="CQ51" s="44">
        <v>0.81676485942277566</v>
      </c>
      <c r="CR51" s="44">
        <v>0.97158081705150978</v>
      </c>
      <c r="CS51" s="44">
        <v>0.91616202737774155</v>
      </c>
      <c r="CT51" s="44">
        <v>0.82816953070127863</v>
      </c>
      <c r="CU51" s="44">
        <v>0.82816953070127863</v>
      </c>
      <c r="CV51" s="44">
        <v>0.74896208903678019</v>
      </c>
      <c r="CW51" s="44">
        <v>0.98707498189119303</v>
      </c>
      <c r="CX51" s="44">
        <v>1.1217459397729466</v>
      </c>
      <c r="CY51" s="44">
        <v>0.92079798520090561</v>
      </c>
      <c r="CZ51" s="44"/>
      <c r="DA51" s="44">
        <v>0.91951927829955515</v>
      </c>
      <c r="DB51" s="44">
        <v>1.0969443012412958</v>
      </c>
      <c r="DC51" s="44">
        <v>1.1284478545508918</v>
      </c>
      <c r="DD51" s="44">
        <v>1.0611257443884563</v>
      </c>
      <c r="DE51" s="44">
        <v>1.0305074951561917</v>
      </c>
      <c r="DF51" s="44">
        <v>0.92769319340241874</v>
      </c>
      <c r="DG51" s="44"/>
      <c r="DH51" s="44"/>
      <c r="DI51" s="44"/>
      <c r="DJ51" s="44"/>
      <c r="DK51" s="44"/>
      <c r="DL51" s="44"/>
      <c r="DM51" s="44"/>
    </row>
    <row r="52" spans="2:117" s="33" customFormat="1" ht="15" customHeight="1" x14ac:dyDescent="0.2">
      <c r="C52" s="66"/>
    </row>
    <row r="53" spans="2:117" s="33" customFormat="1" ht="15" customHeight="1" x14ac:dyDescent="0.2">
      <c r="B53" s="40" t="s">
        <v>103</v>
      </c>
      <c r="C53" s="41"/>
    </row>
    <row r="54" spans="2:117" s="3" customFormat="1" ht="15" x14ac:dyDescent="0.25">
      <c r="B54" s="106" t="s">
        <v>92</v>
      </c>
      <c r="C54" s="100">
        <v>2013</v>
      </c>
      <c r="D54" s="100"/>
      <c r="E54" s="100"/>
      <c r="F54" s="100">
        <v>2014</v>
      </c>
      <c r="G54" s="100"/>
      <c r="H54" s="100"/>
      <c r="I54" s="100"/>
      <c r="J54" s="100"/>
      <c r="K54" s="100"/>
      <c r="L54" s="100"/>
      <c r="M54" s="100"/>
      <c r="N54" s="100"/>
      <c r="O54" s="100"/>
      <c r="P54" s="100"/>
      <c r="Q54" s="100"/>
      <c r="R54" s="100">
        <v>2015</v>
      </c>
      <c r="S54" s="100"/>
      <c r="T54" s="100"/>
      <c r="U54" s="100"/>
      <c r="V54" s="100"/>
      <c r="W54" s="100"/>
      <c r="X54" s="100"/>
      <c r="Y54" s="100"/>
      <c r="Z54" s="100"/>
      <c r="AA54" s="100"/>
      <c r="AB54" s="100"/>
      <c r="AC54" s="100"/>
      <c r="AD54" s="100">
        <v>2016</v>
      </c>
      <c r="AE54" s="100"/>
      <c r="AF54" s="100"/>
      <c r="AG54" s="100"/>
      <c r="AH54" s="100"/>
      <c r="AI54" s="100"/>
      <c r="AJ54" s="100"/>
      <c r="AK54" s="100"/>
      <c r="AL54" s="100"/>
      <c r="AM54" s="100"/>
      <c r="AN54" s="100"/>
      <c r="AO54" s="100"/>
      <c r="AP54" s="100">
        <v>2017</v>
      </c>
      <c r="AQ54" s="100"/>
      <c r="AR54" s="100"/>
      <c r="AS54" s="100"/>
      <c r="AT54" s="100"/>
      <c r="AU54" s="100"/>
      <c r="AV54" s="100"/>
      <c r="AW54" s="100"/>
      <c r="AX54" s="100"/>
      <c r="AY54" s="100"/>
      <c r="AZ54" s="100"/>
      <c r="BA54" s="100"/>
      <c r="BB54" s="100">
        <v>2018</v>
      </c>
      <c r="BC54" s="100"/>
      <c r="BD54" s="100"/>
      <c r="BE54" s="100"/>
      <c r="BF54" s="100"/>
      <c r="BG54" s="100"/>
      <c r="BH54" s="100"/>
      <c r="BI54" s="100"/>
      <c r="BJ54" s="100"/>
      <c r="BK54" s="100"/>
      <c r="BL54" s="100"/>
      <c r="BM54" s="100"/>
      <c r="BN54" s="100">
        <v>2019</v>
      </c>
      <c r="BO54" s="100"/>
      <c r="BP54" s="100"/>
      <c r="BQ54" s="100"/>
      <c r="BR54" s="100"/>
      <c r="BS54" s="100"/>
      <c r="BT54" s="100"/>
      <c r="BU54" s="100"/>
      <c r="BV54" s="100"/>
      <c r="BW54" s="100"/>
      <c r="BX54" s="100"/>
      <c r="BY54" s="100"/>
      <c r="BZ54" s="101" t="s">
        <v>143</v>
      </c>
      <c r="CA54" s="100">
        <v>2020</v>
      </c>
      <c r="CB54" s="100"/>
      <c r="CC54" s="100"/>
      <c r="CD54" s="100"/>
      <c r="CE54" s="100"/>
      <c r="CF54" s="100"/>
      <c r="CG54" s="100"/>
      <c r="CH54" s="100"/>
      <c r="CI54" s="100"/>
      <c r="CJ54" s="100"/>
      <c r="CK54" s="100"/>
      <c r="CL54" s="100"/>
      <c r="CM54" s="101" t="s">
        <v>147</v>
      </c>
      <c r="CN54" s="100">
        <v>2021</v>
      </c>
      <c r="CO54" s="100"/>
      <c r="CP54" s="100"/>
      <c r="CQ54" s="100"/>
      <c r="CR54" s="100"/>
      <c r="CS54" s="100"/>
      <c r="CT54" s="100"/>
      <c r="CU54" s="100"/>
      <c r="CV54" s="100"/>
      <c r="CW54" s="100"/>
      <c r="CX54" s="100"/>
      <c r="CY54" s="100"/>
      <c r="CZ54" s="101" t="s">
        <v>150</v>
      </c>
      <c r="DA54" s="100">
        <v>2022</v>
      </c>
      <c r="DB54" s="100"/>
      <c r="DC54" s="100"/>
      <c r="DD54" s="100"/>
      <c r="DE54" s="100"/>
      <c r="DF54" s="100"/>
      <c r="DG54" s="100"/>
      <c r="DH54" s="100"/>
      <c r="DI54" s="100"/>
      <c r="DJ54" s="100"/>
      <c r="DK54" s="100"/>
      <c r="DL54" s="100"/>
      <c r="DM54" s="101" t="s">
        <v>151</v>
      </c>
    </row>
    <row r="55" spans="2:117" s="3" customFormat="1" ht="30" x14ac:dyDescent="0.2">
      <c r="B55" s="107"/>
      <c r="C55" s="11" t="s">
        <v>130</v>
      </c>
      <c r="D55" s="11" t="s">
        <v>131</v>
      </c>
      <c r="E55" s="11" t="s">
        <v>132</v>
      </c>
      <c r="F55" s="11" t="s">
        <v>121</v>
      </c>
      <c r="G55" s="11" t="s">
        <v>122</v>
      </c>
      <c r="H55" s="11" t="s">
        <v>123</v>
      </c>
      <c r="I55" s="11" t="s">
        <v>124</v>
      </c>
      <c r="J55" s="11" t="s">
        <v>125</v>
      </c>
      <c r="K55" s="11" t="s">
        <v>126</v>
      </c>
      <c r="L55" s="11" t="s">
        <v>127</v>
      </c>
      <c r="M55" s="11" t="s">
        <v>128</v>
      </c>
      <c r="N55" s="11" t="s">
        <v>129</v>
      </c>
      <c r="O55" s="11" t="s">
        <v>130</v>
      </c>
      <c r="P55" s="11" t="s">
        <v>131</v>
      </c>
      <c r="Q55" s="11" t="s">
        <v>132</v>
      </c>
      <c r="R55" s="11" t="s">
        <v>121</v>
      </c>
      <c r="S55" s="11" t="s">
        <v>122</v>
      </c>
      <c r="T55" s="11" t="s">
        <v>123</v>
      </c>
      <c r="U55" s="11" t="s">
        <v>124</v>
      </c>
      <c r="V55" s="11" t="s">
        <v>125</v>
      </c>
      <c r="W55" s="11" t="s">
        <v>126</v>
      </c>
      <c r="X55" s="11" t="s">
        <v>127</v>
      </c>
      <c r="Y55" s="11" t="s">
        <v>128</v>
      </c>
      <c r="Z55" s="11" t="s">
        <v>129</v>
      </c>
      <c r="AA55" s="11" t="s">
        <v>130</v>
      </c>
      <c r="AB55" s="11" t="s">
        <v>131</v>
      </c>
      <c r="AC55" s="11" t="s">
        <v>132</v>
      </c>
      <c r="AD55" s="11" t="s">
        <v>121</v>
      </c>
      <c r="AE55" s="11" t="s">
        <v>122</v>
      </c>
      <c r="AF55" s="11" t="s">
        <v>123</v>
      </c>
      <c r="AG55" s="11" t="s">
        <v>124</v>
      </c>
      <c r="AH55" s="11" t="s">
        <v>125</v>
      </c>
      <c r="AI55" s="11" t="s">
        <v>126</v>
      </c>
      <c r="AJ55" s="11" t="s">
        <v>127</v>
      </c>
      <c r="AK55" s="11" t="s">
        <v>128</v>
      </c>
      <c r="AL55" s="11" t="s">
        <v>129</v>
      </c>
      <c r="AM55" s="11" t="s">
        <v>130</v>
      </c>
      <c r="AN55" s="11" t="s">
        <v>131</v>
      </c>
      <c r="AO55" s="11" t="s">
        <v>132</v>
      </c>
      <c r="AP55" s="11" t="s">
        <v>121</v>
      </c>
      <c r="AQ55" s="11" t="s">
        <v>122</v>
      </c>
      <c r="AR55" s="11" t="s">
        <v>123</v>
      </c>
      <c r="AS55" s="11" t="s">
        <v>124</v>
      </c>
      <c r="AT55" s="11" t="s">
        <v>125</v>
      </c>
      <c r="AU55" s="11" t="s">
        <v>126</v>
      </c>
      <c r="AV55" s="11" t="s">
        <v>127</v>
      </c>
      <c r="AW55" s="11" t="s">
        <v>128</v>
      </c>
      <c r="AX55" s="11" t="s">
        <v>129</v>
      </c>
      <c r="AY55" s="11" t="s">
        <v>130</v>
      </c>
      <c r="AZ55" s="11" t="s">
        <v>131</v>
      </c>
      <c r="BA55" s="11" t="s">
        <v>132</v>
      </c>
      <c r="BB55" s="11" t="s">
        <v>121</v>
      </c>
      <c r="BC55" s="11" t="s">
        <v>122</v>
      </c>
      <c r="BD55" s="11" t="s">
        <v>123</v>
      </c>
      <c r="BE55" s="11" t="s">
        <v>124</v>
      </c>
      <c r="BF55" s="11" t="s">
        <v>125</v>
      </c>
      <c r="BG55" s="11" t="s">
        <v>126</v>
      </c>
      <c r="BH55" s="11" t="s">
        <v>127</v>
      </c>
      <c r="BI55" s="11" t="s">
        <v>128</v>
      </c>
      <c r="BJ55" s="11" t="s">
        <v>129</v>
      </c>
      <c r="BK55" s="11" t="s">
        <v>130</v>
      </c>
      <c r="BL55" s="11" t="s">
        <v>131</v>
      </c>
      <c r="BM55" s="11" t="s">
        <v>132</v>
      </c>
      <c r="BN55" s="11" t="s">
        <v>121</v>
      </c>
      <c r="BO55" s="11" t="s">
        <v>122</v>
      </c>
      <c r="BP55" s="11" t="s">
        <v>123</v>
      </c>
      <c r="BQ55" s="11" t="s">
        <v>124</v>
      </c>
      <c r="BR55" s="11" t="s">
        <v>125</v>
      </c>
      <c r="BS55" s="11" t="s">
        <v>126</v>
      </c>
      <c r="BT55" s="11" t="s">
        <v>127</v>
      </c>
      <c r="BU55" s="11" t="s">
        <v>128</v>
      </c>
      <c r="BV55" s="11" t="s">
        <v>129</v>
      </c>
      <c r="BW55" s="11" t="s">
        <v>130</v>
      </c>
      <c r="BX55" s="11" t="s">
        <v>131</v>
      </c>
      <c r="BY55" s="11" t="s">
        <v>132</v>
      </c>
      <c r="BZ55" s="102"/>
      <c r="CA55" s="88" t="s">
        <v>121</v>
      </c>
      <c r="CB55" s="88" t="s">
        <v>122</v>
      </c>
      <c r="CC55" s="88" t="s">
        <v>123</v>
      </c>
      <c r="CD55" s="88" t="s">
        <v>124</v>
      </c>
      <c r="CE55" s="88" t="s">
        <v>125</v>
      </c>
      <c r="CF55" s="88" t="s">
        <v>126</v>
      </c>
      <c r="CG55" s="88" t="s">
        <v>127</v>
      </c>
      <c r="CH55" s="88" t="s">
        <v>128</v>
      </c>
      <c r="CI55" s="88" t="s">
        <v>129</v>
      </c>
      <c r="CJ55" s="88" t="s">
        <v>130</v>
      </c>
      <c r="CK55" s="88" t="s">
        <v>131</v>
      </c>
      <c r="CL55" s="88" t="s">
        <v>132</v>
      </c>
      <c r="CM55" s="102"/>
      <c r="CN55" s="89" t="s">
        <v>121</v>
      </c>
      <c r="CO55" s="89" t="s">
        <v>122</v>
      </c>
      <c r="CP55" s="89" t="s">
        <v>123</v>
      </c>
      <c r="CQ55" s="89" t="s">
        <v>124</v>
      </c>
      <c r="CR55" s="89" t="s">
        <v>125</v>
      </c>
      <c r="CS55" s="89" t="s">
        <v>126</v>
      </c>
      <c r="CT55" s="89" t="s">
        <v>127</v>
      </c>
      <c r="CU55" s="89" t="s">
        <v>128</v>
      </c>
      <c r="CV55" s="89" t="s">
        <v>129</v>
      </c>
      <c r="CW55" s="89" t="s">
        <v>130</v>
      </c>
      <c r="CX55" s="89" t="s">
        <v>131</v>
      </c>
      <c r="CY55" s="89" t="s">
        <v>132</v>
      </c>
      <c r="CZ55" s="102"/>
      <c r="DA55" s="95" t="s">
        <v>121</v>
      </c>
      <c r="DB55" s="95" t="s">
        <v>122</v>
      </c>
      <c r="DC55" s="95" t="s">
        <v>123</v>
      </c>
      <c r="DD55" s="95" t="s">
        <v>124</v>
      </c>
      <c r="DE55" s="95" t="s">
        <v>125</v>
      </c>
      <c r="DF55" s="95" t="s">
        <v>126</v>
      </c>
      <c r="DG55" s="95" t="s">
        <v>127</v>
      </c>
      <c r="DH55" s="95" t="s">
        <v>128</v>
      </c>
      <c r="DI55" s="95" t="s">
        <v>129</v>
      </c>
      <c r="DJ55" s="95" t="s">
        <v>130</v>
      </c>
      <c r="DK55" s="95" t="s">
        <v>131</v>
      </c>
      <c r="DL55" s="95" t="s">
        <v>132</v>
      </c>
      <c r="DM55" s="102"/>
    </row>
    <row r="56" spans="2:117" s="69" customFormat="1" ht="15" customHeight="1" x14ac:dyDescent="0.2">
      <c r="B56" s="68" t="s">
        <v>55</v>
      </c>
      <c r="C56" s="51">
        <v>1091421</v>
      </c>
      <c r="D56" s="51">
        <v>1158293</v>
      </c>
      <c r="E56" s="51">
        <v>608585</v>
      </c>
      <c r="F56" s="51">
        <v>668684</v>
      </c>
      <c r="G56" s="51">
        <v>1083656</v>
      </c>
      <c r="H56" s="51">
        <v>1207057</v>
      </c>
      <c r="I56" s="51">
        <v>1200784</v>
      </c>
      <c r="J56" s="51">
        <v>1360327</v>
      </c>
      <c r="K56" s="51">
        <v>1302573</v>
      </c>
      <c r="L56" s="51">
        <v>1429015</v>
      </c>
      <c r="M56" s="51">
        <v>2161283</v>
      </c>
      <c r="N56" s="51">
        <v>2202845</v>
      </c>
      <c r="O56" s="51">
        <v>2323919</v>
      </c>
      <c r="P56" s="51">
        <v>2254038</v>
      </c>
      <c r="Q56" s="51">
        <v>2390945</v>
      </c>
      <c r="R56" s="51">
        <v>2154836</v>
      </c>
      <c r="S56" s="51">
        <v>2032087</v>
      </c>
      <c r="T56" s="51">
        <v>2287263</v>
      </c>
      <c r="U56" s="51">
        <v>2209172</v>
      </c>
      <c r="V56" s="51">
        <v>2286533</v>
      </c>
      <c r="W56" s="51">
        <v>2175806</v>
      </c>
      <c r="X56" s="51">
        <v>2152770</v>
      </c>
      <c r="Y56" s="51">
        <v>2161246</v>
      </c>
      <c r="Z56" s="51">
        <v>2098382</v>
      </c>
      <c r="AA56" s="51">
        <v>2124532</v>
      </c>
      <c r="AB56" s="51">
        <v>2145743</v>
      </c>
      <c r="AC56" s="51">
        <v>2262923</v>
      </c>
      <c r="AD56" s="51">
        <v>2081481</v>
      </c>
      <c r="AE56" s="51">
        <v>2021597</v>
      </c>
      <c r="AF56" s="51">
        <v>2086051</v>
      </c>
      <c r="AG56" s="51">
        <v>2089615</v>
      </c>
      <c r="AH56" s="51">
        <v>2158430</v>
      </c>
      <c r="AI56" s="51">
        <v>2104143</v>
      </c>
      <c r="AJ56" s="51">
        <v>2107699</v>
      </c>
      <c r="AK56" s="51">
        <v>2144115</v>
      </c>
      <c r="AL56" s="51">
        <v>2098382</v>
      </c>
      <c r="AM56" s="51">
        <v>2211131</v>
      </c>
      <c r="AN56" s="51">
        <v>2119360</v>
      </c>
      <c r="AO56" s="51">
        <v>2248059</v>
      </c>
      <c r="AP56" s="51">
        <v>2082802</v>
      </c>
      <c r="AQ56" s="51">
        <v>1955149</v>
      </c>
      <c r="AR56" s="51">
        <v>2144650</v>
      </c>
      <c r="AS56" s="51">
        <v>2046737</v>
      </c>
      <c r="AT56" s="51">
        <v>2192150</v>
      </c>
      <c r="AU56" s="51">
        <v>2081006</v>
      </c>
      <c r="AV56" s="51">
        <v>2093248</v>
      </c>
      <c r="AW56" s="51">
        <v>2101357</v>
      </c>
      <c r="AX56" s="51">
        <v>2021.229</v>
      </c>
      <c r="AY56" s="51">
        <v>2052853</v>
      </c>
      <c r="AZ56" s="51">
        <v>2011832</v>
      </c>
      <c r="BA56" s="51">
        <v>2055436</v>
      </c>
      <c r="BB56" s="51">
        <v>1883016</v>
      </c>
      <c r="BC56" s="51">
        <v>1809467</v>
      </c>
      <c r="BD56" s="51">
        <v>1996189</v>
      </c>
      <c r="BE56" s="51">
        <v>1936344</v>
      </c>
      <c r="BF56" s="51">
        <v>2062536</v>
      </c>
      <c r="BG56" s="51">
        <v>2002040</v>
      </c>
      <c r="BH56" s="51">
        <v>2100599</v>
      </c>
      <c r="BI56" s="51">
        <v>2100599</v>
      </c>
      <c r="BJ56" s="51">
        <v>2241430</v>
      </c>
      <c r="BK56" s="51">
        <v>2364158</v>
      </c>
      <c r="BL56" s="51">
        <v>2320079</v>
      </c>
      <c r="BM56" s="51">
        <v>2473355</v>
      </c>
      <c r="BN56" s="51">
        <v>2315913</v>
      </c>
      <c r="BO56" s="51">
        <v>5058</v>
      </c>
      <c r="BP56" s="51">
        <v>2487545</v>
      </c>
      <c r="BQ56" s="51"/>
      <c r="BR56" s="51">
        <v>2767962</v>
      </c>
      <c r="BS56" s="51">
        <v>2717123</v>
      </c>
      <c r="BT56" s="51">
        <v>2977197</v>
      </c>
      <c r="BU56" s="51">
        <v>3116123</v>
      </c>
      <c r="BV56" s="51">
        <v>3061278</v>
      </c>
      <c r="BW56" s="51">
        <v>3263451</v>
      </c>
      <c r="BX56" s="51">
        <v>3254727</v>
      </c>
      <c r="BY56" s="51">
        <v>3409213</v>
      </c>
      <c r="BZ56" s="51">
        <f>+SUM(BN56:BY56)</f>
        <v>29375590</v>
      </c>
      <c r="CA56" s="51">
        <v>3192247</v>
      </c>
      <c r="CB56" s="51">
        <v>3173057</v>
      </c>
      <c r="CC56" s="51">
        <v>1904031</v>
      </c>
      <c r="CD56" s="51">
        <v>518097</v>
      </c>
      <c r="CE56" s="51">
        <v>755933</v>
      </c>
      <c r="CF56" s="51">
        <v>880676</v>
      </c>
      <c r="CG56" s="51">
        <v>985456</v>
      </c>
      <c r="CH56" s="51">
        <v>1004562</v>
      </c>
      <c r="CI56" s="51">
        <v>1011883</v>
      </c>
      <c r="CJ56" s="51">
        <v>1090763</v>
      </c>
      <c r="CK56" s="51">
        <v>1062330</v>
      </c>
      <c r="CL56" s="51">
        <v>1461278</v>
      </c>
      <c r="CM56" s="67">
        <f>+SUM(CA56:CL56)</f>
        <v>17040313</v>
      </c>
      <c r="CN56" s="51">
        <v>1595051</v>
      </c>
      <c r="CO56" s="51">
        <v>1085670</v>
      </c>
      <c r="CP56" s="51">
        <v>1620805</v>
      </c>
      <c r="CQ56" s="51">
        <v>1578264</v>
      </c>
      <c r="CR56" s="51">
        <v>1854637</v>
      </c>
      <c r="CS56" s="51">
        <v>1886558</v>
      </c>
      <c r="CT56" s="51">
        <v>1923814</v>
      </c>
      <c r="CU56" s="51">
        <v>1860537</v>
      </c>
      <c r="CV56" s="51">
        <v>1873483</v>
      </c>
      <c r="CW56" s="51">
        <v>1883120</v>
      </c>
      <c r="CX56" s="51">
        <v>1903367</v>
      </c>
      <c r="CY56" s="51">
        <v>2157466</v>
      </c>
      <c r="CZ56" s="67"/>
      <c r="DA56" s="51">
        <v>1876599</v>
      </c>
      <c r="DB56" s="51">
        <v>1931145</v>
      </c>
      <c r="DC56" s="51">
        <v>2158419</v>
      </c>
      <c r="DD56" s="51">
        <v>2181278</v>
      </c>
      <c r="DE56" s="51">
        <v>2604535</v>
      </c>
      <c r="DF56" s="51">
        <v>2611832</v>
      </c>
      <c r="DG56" s="51"/>
      <c r="DH56" s="51"/>
      <c r="DI56" s="51"/>
      <c r="DJ56" s="51"/>
      <c r="DK56" s="51"/>
      <c r="DL56" s="51"/>
      <c r="DM56" s="67"/>
    </row>
    <row r="57" spans="2:117" s="69" customFormat="1" ht="15" customHeight="1" x14ac:dyDescent="0.2">
      <c r="B57" s="68" t="s">
        <v>139</v>
      </c>
      <c r="C57" s="51">
        <v>5388883.2800000003</v>
      </c>
      <c r="D57" s="51">
        <v>5727089.79</v>
      </c>
      <c r="E57" s="51">
        <v>6754013.9100000011</v>
      </c>
      <c r="F57" s="51">
        <v>5400881.2200000007</v>
      </c>
      <c r="G57" s="51">
        <v>5037554.58</v>
      </c>
      <c r="H57" s="51">
        <v>5717835.3700000001</v>
      </c>
      <c r="I57" s="51">
        <v>5501251.1500000004</v>
      </c>
      <c r="J57" s="51">
        <v>6189012.1200000001</v>
      </c>
      <c r="K57" s="51">
        <v>5841108.9800000004</v>
      </c>
      <c r="L57" s="51">
        <v>7503016.7800000012</v>
      </c>
      <c r="M57" s="51">
        <v>12342396.93</v>
      </c>
      <c r="N57" s="51">
        <v>12385453.380000001</v>
      </c>
      <c r="O57" s="51">
        <v>13030115.93</v>
      </c>
      <c r="P57" s="51">
        <v>12974278.109999999</v>
      </c>
      <c r="Q57" s="51">
        <v>14669640.08</v>
      </c>
      <c r="R57" s="51">
        <v>12845356.6</v>
      </c>
      <c r="S57" s="51">
        <v>12081058.450000001</v>
      </c>
      <c r="T57" s="51">
        <v>13467753.949999999</v>
      </c>
      <c r="U57" s="51">
        <v>12684603.439999999</v>
      </c>
      <c r="V57" s="51">
        <v>13445643.65</v>
      </c>
      <c r="W57" s="51">
        <v>12956704.550000001</v>
      </c>
      <c r="X57" s="51">
        <v>13007500.359999999</v>
      </c>
      <c r="Y57" s="51">
        <v>13269197.6</v>
      </c>
      <c r="Z57" s="51">
        <v>12835193.75</v>
      </c>
      <c r="AA57" s="51">
        <v>12784056.58</v>
      </c>
      <c r="AB57" s="51">
        <v>13346045.59</v>
      </c>
      <c r="AC57" s="51">
        <v>14646072.100000003</v>
      </c>
      <c r="AD57" s="51">
        <v>13298311.5</v>
      </c>
      <c r="AE57" s="51">
        <v>12916468.360000005</v>
      </c>
      <c r="AF57" s="51">
        <v>13004853.84</v>
      </c>
      <c r="AG57" s="51">
        <v>12910483.949999999</v>
      </c>
      <c r="AH57" s="51">
        <v>13496156.4</v>
      </c>
      <c r="AI57" s="51">
        <v>12950913.76</v>
      </c>
      <c r="AJ57" s="51">
        <v>13157609.83</v>
      </c>
      <c r="AK57" s="51">
        <v>13081679.689999999</v>
      </c>
      <c r="AL57" s="51">
        <v>12835193.75</v>
      </c>
      <c r="AM57" s="51">
        <v>13168084.619999999</v>
      </c>
      <c r="AN57" s="51">
        <v>12612529.57</v>
      </c>
      <c r="AO57" s="51">
        <v>14307586.639999997</v>
      </c>
      <c r="AP57" s="51">
        <v>13117970.369999999</v>
      </c>
      <c r="AQ57" s="51">
        <v>12317692.52</v>
      </c>
      <c r="AR57" s="51">
        <v>13381843.210000001</v>
      </c>
      <c r="AS57" s="51">
        <v>12573245.24</v>
      </c>
      <c r="AT57" s="51">
        <v>13580901.109999999</v>
      </c>
      <c r="AU57" s="51">
        <v>12729836.210000005</v>
      </c>
      <c r="AV57" s="51">
        <v>13221070.310000001</v>
      </c>
      <c r="AW57" s="51">
        <v>13327934.460000001</v>
      </c>
      <c r="AX57" s="51">
        <v>12807426.289999999</v>
      </c>
      <c r="AY57" s="51">
        <v>13246086.030000001</v>
      </c>
      <c r="AZ57" s="51">
        <v>13116212.640000001</v>
      </c>
      <c r="BA57" s="51">
        <v>14394843.269999998</v>
      </c>
      <c r="BB57" s="51">
        <v>13054861.99</v>
      </c>
      <c r="BC57" s="51">
        <v>12680576.33</v>
      </c>
      <c r="BD57" s="51">
        <v>13985045.630000003</v>
      </c>
      <c r="BE57" s="51">
        <v>13492548.129999999</v>
      </c>
      <c r="BF57" s="51">
        <v>14648237.249999998</v>
      </c>
      <c r="BG57" s="51">
        <v>14450418.890000002</v>
      </c>
      <c r="BH57" s="51">
        <v>15497501.77</v>
      </c>
      <c r="BI57" s="51">
        <v>15776419.300000001</v>
      </c>
      <c r="BJ57" s="51">
        <v>15914031.66</v>
      </c>
      <c r="BK57" s="51">
        <v>16671581.149999999</v>
      </c>
      <c r="BL57" s="51">
        <v>16768877.189999998</v>
      </c>
      <c r="BM57" s="51">
        <v>19061014</v>
      </c>
      <c r="BN57" s="51">
        <v>17418685.460000001</v>
      </c>
      <c r="BO57" s="51">
        <v>16792227.359999999</v>
      </c>
      <c r="BP57" s="51">
        <v>18559540.41</v>
      </c>
      <c r="BQ57" s="51"/>
      <c r="BR57" s="51">
        <v>20390244.489999998</v>
      </c>
      <c r="BS57" s="51">
        <v>19550884.559999999</v>
      </c>
      <c r="BT57" s="51">
        <v>20700114.249999996</v>
      </c>
      <c r="BU57" s="51">
        <v>21323714.77</v>
      </c>
      <c r="BV57" s="51">
        <v>20671893.359999999</v>
      </c>
      <c r="BW57" s="51">
        <v>20775994.949999999</v>
      </c>
      <c r="BX57" s="51">
        <v>20815519.5</v>
      </c>
      <c r="BY57" s="51">
        <v>22341437.409999996</v>
      </c>
      <c r="BZ57" s="51">
        <f t="shared" ref="BZ57:BZ63" si="3">+SUM(BN57:BY57)</f>
        <v>219340256.52000001</v>
      </c>
      <c r="CA57" s="51">
        <v>19780202.189999994</v>
      </c>
      <c r="CB57" s="51">
        <v>19785750.469999999</v>
      </c>
      <c r="CC57" s="51">
        <v>11582945.25</v>
      </c>
      <c r="CD57" s="51">
        <v>2763181.7800000007</v>
      </c>
      <c r="CE57" s="51">
        <v>3959091.2500000005</v>
      </c>
      <c r="CF57" s="51">
        <v>4625190.5200000014</v>
      </c>
      <c r="CG57" s="51">
        <v>5198541.1100000013</v>
      </c>
      <c r="CH57" s="51">
        <v>5242820.53</v>
      </c>
      <c r="CI57" s="51">
        <v>5208289.84</v>
      </c>
      <c r="CJ57" s="51">
        <v>5596451.0599999987</v>
      </c>
      <c r="CK57" s="51">
        <v>5523258.3899999997</v>
      </c>
      <c r="CL57" s="51">
        <v>7715471.5700000003</v>
      </c>
      <c r="CM57" s="67">
        <f t="shared" ref="CM57:CM63" si="4">+SUM(CA57:CL57)</f>
        <v>96981193.960000008</v>
      </c>
      <c r="CN57" s="51">
        <v>8548818.1100000013</v>
      </c>
      <c r="CO57" s="51">
        <v>5784798.5600000005</v>
      </c>
      <c r="CP57" s="51">
        <v>8695207.2799999993</v>
      </c>
      <c r="CQ57" s="51">
        <v>8469160.7800000012</v>
      </c>
      <c r="CR57" s="51">
        <v>10263831.949999999</v>
      </c>
      <c r="CS57" s="51">
        <v>10307075.689999998</v>
      </c>
      <c r="CT57" s="51">
        <v>10874420.370000001</v>
      </c>
      <c r="CU57" s="51">
        <v>10461580.130000001</v>
      </c>
      <c r="CV57" s="51">
        <v>10427445.850000001</v>
      </c>
      <c r="CW57" s="51">
        <v>10483430.780000001</v>
      </c>
      <c r="CX57" s="51">
        <v>10775812.100000001</v>
      </c>
      <c r="CY57" s="51">
        <v>12225656.220000003</v>
      </c>
      <c r="CZ57" s="67"/>
      <c r="DA57" s="51">
        <v>10528122.92</v>
      </c>
      <c r="DB57" s="51">
        <v>10817083.93</v>
      </c>
      <c r="DC57" s="51">
        <v>12107636</v>
      </c>
      <c r="DD57" s="51">
        <v>12074309.209999999</v>
      </c>
      <c r="DE57" s="51">
        <v>14910748.979999999</v>
      </c>
      <c r="DF57" s="51">
        <v>14923991.27</v>
      </c>
      <c r="DG57" s="51"/>
      <c r="DH57" s="51"/>
      <c r="DI57" s="51"/>
      <c r="DJ57" s="51"/>
      <c r="DK57" s="51"/>
      <c r="DL57" s="51"/>
      <c r="DM57" s="67"/>
    </row>
    <row r="58" spans="2:117" s="33" customFormat="1" ht="15" customHeight="1" x14ac:dyDescent="0.2">
      <c r="B58" s="43" t="s">
        <v>56</v>
      </c>
      <c r="C58" s="51">
        <v>7</v>
      </c>
      <c r="D58" s="51">
        <v>11</v>
      </c>
      <c r="E58" s="51">
        <v>0</v>
      </c>
      <c r="F58" s="51">
        <v>9</v>
      </c>
      <c r="G58" s="51">
        <v>5</v>
      </c>
      <c r="H58" s="51">
        <v>10</v>
      </c>
      <c r="I58" s="51">
        <v>9</v>
      </c>
      <c r="J58" s="51">
        <v>9</v>
      </c>
      <c r="K58" s="51">
        <v>10</v>
      </c>
      <c r="L58" s="51">
        <v>10</v>
      </c>
      <c r="M58" s="51">
        <v>17</v>
      </c>
      <c r="N58" s="51">
        <v>17</v>
      </c>
      <c r="O58" s="51">
        <v>14</v>
      </c>
      <c r="P58" s="51">
        <v>14</v>
      </c>
      <c r="Q58" s="51">
        <v>14</v>
      </c>
      <c r="R58" s="51">
        <v>14</v>
      </c>
      <c r="S58" s="51">
        <v>4</v>
      </c>
      <c r="T58" s="51">
        <v>12</v>
      </c>
      <c r="U58" s="51">
        <v>12</v>
      </c>
      <c r="V58" s="51">
        <v>15</v>
      </c>
      <c r="W58" s="51">
        <v>13</v>
      </c>
      <c r="X58" s="51">
        <v>16</v>
      </c>
      <c r="Y58" s="51">
        <v>15</v>
      </c>
      <c r="Z58" s="51">
        <v>17</v>
      </c>
      <c r="AA58" s="51">
        <v>16</v>
      </c>
      <c r="AB58" s="51">
        <v>17</v>
      </c>
      <c r="AC58" s="51">
        <v>13</v>
      </c>
      <c r="AD58" s="51">
        <v>16</v>
      </c>
      <c r="AE58" s="51">
        <v>13</v>
      </c>
      <c r="AF58" s="51">
        <v>19</v>
      </c>
      <c r="AG58" s="51">
        <v>15</v>
      </c>
      <c r="AH58" s="51">
        <v>14</v>
      </c>
      <c r="AI58" s="51">
        <v>14</v>
      </c>
      <c r="AJ58" s="51">
        <v>14</v>
      </c>
      <c r="AK58" s="51">
        <v>15</v>
      </c>
      <c r="AL58" s="51">
        <v>17</v>
      </c>
      <c r="AM58" s="51">
        <v>16</v>
      </c>
      <c r="AN58" s="51">
        <v>16</v>
      </c>
      <c r="AO58" s="51">
        <v>21</v>
      </c>
      <c r="AP58" s="51">
        <v>15</v>
      </c>
      <c r="AQ58" s="51">
        <v>12</v>
      </c>
      <c r="AR58" s="51">
        <v>14</v>
      </c>
      <c r="AS58" s="51">
        <v>13</v>
      </c>
      <c r="AT58" s="51">
        <v>12</v>
      </c>
      <c r="AU58" s="51">
        <v>15</v>
      </c>
      <c r="AV58" s="51">
        <v>15</v>
      </c>
      <c r="AW58" s="51">
        <v>14</v>
      </c>
      <c r="AX58" s="51">
        <v>12</v>
      </c>
      <c r="AY58" s="51">
        <v>19</v>
      </c>
      <c r="AZ58" s="51">
        <v>16</v>
      </c>
      <c r="BA58" s="51">
        <v>18</v>
      </c>
      <c r="BB58" s="51">
        <v>14</v>
      </c>
      <c r="BC58" s="51">
        <v>13</v>
      </c>
      <c r="BD58" s="51">
        <v>16</v>
      </c>
      <c r="BE58" s="51">
        <v>16</v>
      </c>
      <c r="BF58" s="51">
        <v>13</v>
      </c>
      <c r="BG58" s="51">
        <v>13</v>
      </c>
      <c r="BH58" s="51">
        <v>14</v>
      </c>
      <c r="BI58" s="51">
        <v>4</v>
      </c>
      <c r="BJ58" s="51">
        <v>15</v>
      </c>
      <c r="BK58" s="51">
        <v>15</v>
      </c>
      <c r="BL58" s="51">
        <v>14</v>
      </c>
      <c r="BM58" s="51">
        <v>19</v>
      </c>
      <c r="BN58" s="51">
        <v>17</v>
      </c>
      <c r="BO58" s="51">
        <v>12</v>
      </c>
      <c r="BP58" s="51"/>
      <c r="BQ58" s="51"/>
      <c r="BR58" s="51"/>
      <c r="BS58" s="51"/>
      <c r="BT58" s="51">
        <v>18</v>
      </c>
      <c r="BU58" s="51"/>
      <c r="BV58" s="51">
        <v>25</v>
      </c>
      <c r="BW58" s="51">
        <v>24</v>
      </c>
      <c r="BX58" s="51">
        <v>24</v>
      </c>
      <c r="BY58" s="51">
        <v>24</v>
      </c>
      <c r="BZ58" s="51">
        <f t="shared" si="3"/>
        <v>144</v>
      </c>
      <c r="CA58" s="51">
        <v>26</v>
      </c>
      <c r="CB58" s="51">
        <v>23</v>
      </c>
      <c r="CC58" s="51">
        <v>14</v>
      </c>
      <c r="CD58" s="51">
        <v>6</v>
      </c>
      <c r="CE58" s="51">
        <v>5</v>
      </c>
      <c r="CF58" s="51">
        <v>9</v>
      </c>
      <c r="CG58" s="51">
        <v>9</v>
      </c>
      <c r="CH58" s="51">
        <v>10</v>
      </c>
      <c r="CI58" s="51">
        <v>10</v>
      </c>
      <c r="CJ58" s="51">
        <v>11</v>
      </c>
      <c r="CK58" s="51">
        <v>10</v>
      </c>
      <c r="CL58" s="51">
        <v>18</v>
      </c>
      <c r="CM58" s="67">
        <f t="shared" si="4"/>
        <v>151</v>
      </c>
      <c r="CN58" s="51">
        <v>14</v>
      </c>
      <c r="CO58" s="51">
        <v>9</v>
      </c>
      <c r="CP58" s="51">
        <v>14</v>
      </c>
      <c r="CQ58" s="51">
        <v>17</v>
      </c>
      <c r="CR58" s="51">
        <v>16</v>
      </c>
      <c r="CS58" s="51">
        <v>16</v>
      </c>
      <c r="CT58" s="51">
        <v>17</v>
      </c>
      <c r="CU58" s="51">
        <v>19</v>
      </c>
      <c r="CV58" s="51">
        <v>18</v>
      </c>
      <c r="CW58" s="51">
        <v>18</v>
      </c>
      <c r="CX58" s="51">
        <v>16</v>
      </c>
      <c r="CY58" s="51">
        <v>19</v>
      </c>
      <c r="CZ58" s="67"/>
      <c r="DA58" s="51">
        <v>20</v>
      </c>
      <c r="DB58" s="51">
        <v>18</v>
      </c>
      <c r="DC58" s="51">
        <v>18</v>
      </c>
      <c r="DD58" s="51">
        <v>14</v>
      </c>
      <c r="DE58" s="51">
        <v>16</v>
      </c>
      <c r="DF58" s="51">
        <v>20</v>
      </c>
      <c r="DG58" s="51"/>
      <c r="DH58" s="51"/>
      <c r="DI58" s="51"/>
      <c r="DJ58" s="51"/>
      <c r="DK58" s="51"/>
      <c r="DL58" s="51"/>
      <c r="DM58" s="67"/>
    </row>
    <row r="59" spans="2:117" s="33" customFormat="1" ht="15" customHeight="1" x14ac:dyDescent="0.2">
      <c r="B59" s="43" t="s">
        <v>140</v>
      </c>
      <c r="C59" s="51">
        <v>1707247</v>
      </c>
      <c r="D59" s="51">
        <v>2098285.31</v>
      </c>
      <c r="E59" s="51">
        <v>3792672.51</v>
      </c>
      <c r="F59" s="51">
        <v>2501757.75</v>
      </c>
      <c r="G59" s="51">
        <v>2242451.38</v>
      </c>
      <c r="H59" s="51">
        <v>2508979.5699999998</v>
      </c>
      <c r="I59" s="51">
        <v>2416071.9</v>
      </c>
      <c r="J59" s="51">
        <v>2784709.28</v>
      </c>
      <c r="K59" s="51">
        <v>2591485.63</v>
      </c>
      <c r="L59" s="51">
        <v>3691751.68</v>
      </c>
      <c r="M59" s="51">
        <v>5756198.2300000004</v>
      </c>
      <c r="N59" s="51">
        <v>4829487.45</v>
      </c>
      <c r="O59" s="51">
        <v>4822070.75</v>
      </c>
      <c r="P59" s="51">
        <v>4774542.21</v>
      </c>
      <c r="Q59" s="51">
        <v>5649435.9999999981</v>
      </c>
      <c r="R59" s="51">
        <v>4086143.2</v>
      </c>
      <c r="S59" s="51">
        <v>4028181.25</v>
      </c>
      <c r="T59" s="51">
        <v>4330434.9000000004</v>
      </c>
      <c r="U59" s="51">
        <v>3974925.1</v>
      </c>
      <c r="V59" s="51">
        <v>3582184.4499999997</v>
      </c>
      <c r="W59" s="51">
        <v>2521789.4</v>
      </c>
      <c r="X59" s="51">
        <v>2126573.3199999998</v>
      </c>
      <c r="Y59" s="51">
        <v>2027112.5</v>
      </c>
      <c r="Z59" s="51">
        <v>1700028.25</v>
      </c>
      <c r="AA59" s="51">
        <v>1925313.95</v>
      </c>
      <c r="AB59" s="51">
        <v>2319881.1799999992</v>
      </c>
      <c r="AC59" s="51">
        <v>2419467</v>
      </c>
      <c r="AD59" s="51">
        <v>2428929.9500000002</v>
      </c>
      <c r="AE59" s="51">
        <v>2388178.6</v>
      </c>
      <c r="AF59" s="51">
        <v>2310471.75</v>
      </c>
      <c r="AG59" s="51">
        <v>2694341.45</v>
      </c>
      <c r="AH59" s="51">
        <v>2719065.34</v>
      </c>
      <c r="AI59" s="51">
        <v>2530147.5499999998</v>
      </c>
      <c r="AJ59" s="51">
        <v>3772911.75</v>
      </c>
      <c r="AK59" s="51">
        <v>2835725.5</v>
      </c>
      <c r="AL59" s="51">
        <v>1700028.25</v>
      </c>
      <c r="AM59" s="51">
        <v>3219854.18</v>
      </c>
      <c r="AN59" s="51">
        <v>2927060.8</v>
      </c>
      <c r="AO59" s="51">
        <v>3205182.5000000005</v>
      </c>
      <c r="AP59" s="51">
        <v>2700521.65</v>
      </c>
      <c r="AQ59" s="51">
        <v>2871061.4</v>
      </c>
      <c r="AR59" s="51">
        <v>3095323.4499999997</v>
      </c>
      <c r="AS59" s="51">
        <v>3104243.65</v>
      </c>
      <c r="AT59" s="51">
        <v>3329187.3</v>
      </c>
      <c r="AU59" s="51">
        <v>3054374.1199999996</v>
      </c>
      <c r="AV59" s="51">
        <v>3634241.45</v>
      </c>
      <c r="AW59" s="51">
        <v>3459714.07</v>
      </c>
      <c r="AX59" s="51">
        <v>3296911.17</v>
      </c>
      <c r="AY59" s="51">
        <v>3377056.41</v>
      </c>
      <c r="AZ59" s="51">
        <v>3215718.65</v>
      </c>
      <c r="BA59" s="51">
        <v>3240962.45</v>
      </c>
      <c r="BB59" s="51">
        <v>3220860.78</v>
      </c>
      <c r="BC59" s="51">
        <v>3460006.15</v>
      </c>
      <c r="BD59" s="51">
        <v>3458317.26</v>
      </c>
      <c r="BE59" s="51">
        <v>3364899.85</v>
      </c>
      <c r="BF59" s="51">
        <v>3461000.5299999989</v>
      </c>
      <c r="BG59" s="51">
        <v>3422635.0999999996</v>
      </c>
      <c r="BH59" s="51">
        <v>4126543.05</v>
      </c>
      <c r="BI59" s="51">
        <v>5101906.6500000004</v>
      </c>
      <c r="BJ59" s="51">
        <v>6347575.29</v>
      </c>
      <c r="BK59" s="51">
        <v>6159469.5499999998</v>
      </c>
      <c r="BL59" s="51">
        <v>6337595.7000000002</v>
      </c>
      <c r="BM59" s="51">
        <v>7433262.4500000002</v>
      </c>
      <c r="BN59" s="51">
        <v>6599352.4299999997</v>
      </c>
      <c r="BO59" s="51">
        <v>7197714.7500000009</v>
      </c>
      <c r="BP59" s="51">
        <v>7804349.6500000004</v>
      </c>
      <c r="BQ59" s="51"/>
      <c r="BR59" s="51">
        <v>8133947.4999999972</v>
      </c>
      <c r="BS59" s="51">
        <v>8641743.8000000026</v>
      </c>
      <c r="BT59" s="51">
        <v>10195930.32</v>
      </c>
      <c r="BU59" s="51">
        <v>11081752.851400001</v>
      </c>
      <c r="BV59" s="51">
        <v>11180697.460000001</v>
      </c>
      <c r="BW59" s="51">
        <v>11186171.800000001</v>
      </c>
      <c r="BX59" s="51">
        <v>11305932.15</v>
      </c>
      <c r="BY59" s="51">
        <v>12064073.799999999</v>
      </c>
      <c r="BZ59" s="51">
        <f t="shared" si="3"/>
        <v>105391666.5114</v>
      </c>
      <c r="CA59" s="51">
        <v>11159855.569999998</v>
      </c>
      <c r="CB59" s="51">
        <v>11263163.6</v>
      </c>
      <c r="CC59" s="51">
        <v>6326334.709999999</v>
      </c>
      <c r="CD59" s="51">
        <v>1162031.9000000001</v>
      </c>
      <c r="CE59" s="51">
        <v>1658775.2000000002</v>
      </c>
      <c r="CF59" s="51">
        <v>1873042.2999999998</v>
      </c>
      <c r="CG59" s="51">
        <v>12488599.699999999</v>
      </c>
      <c r="CH59" s="51">
        <v>2260254.5500000003</v>
      </c>
      <c r="CI59" s="51">
        <v>2292959.9499999997</v>
      </c>
      <c r="CJ59" s="51">
        <v>2691604.0999999996</v>
      </c>
      <c r="CK59" s="51">
        <v>2853335.93</v>
      </c>
      <c r="CL59" s="51">
        <v>3970913.52</v>
      </c>
      <c r="CM59" s="67">
        <f t="shared" si="4"/>
        <v>60000871.029999994</v>
      </c>
      <c r="CN59" s="51">
        <v>4424144.25</v>
      </c>
      <c r="CO59" s="51">
        <v>3001357.2</v>
      </c>
      <c r="CP59" s="51">
        <v>4543440.4000000004</v>
      </c>
      <c r="CQ59" s="51">
        <v>4385873.91</v>
      </c>
      <c r="CR59" s="51">
        <v>5402994.540000001</v>
      </c>
      <c r="CS59" s="51">
        <v>5566906.8700000001</v>
      </c>
      <c r="CT59" s="51">
        <v>6177298.4499999993</v>
      </c>
      <c r="CU59" s="51">
        <v>5802983.0800000001</v>
      </c>
      <c r="CV59" s="51">
        <v>5832217.0599999996</v>
      </c>
      <c r="CW59" s="51">
        <v>4534381</v>
      </c>
      <c r="CX59" s="51">
        <v>6141082.2699999996</v>
      </c>
      <c r="CY59" s="51">
        <v>5406819.4499999993</v>
      </c>
      <c r="CZ59" s="67"/>
      <c r="DA59" s="51">
        <v>5697188.1100000003</v>
      </c>
      <c r="DB59" s="51">
        <v>6055926.4500000002</v>
      </c>
      <c r="DC59" s="51">
        <v>6922095</v>
      </c>
      <c r="DD59" s="51">
        <v>6853388.5310000014</v>
      </c>
      <c r="DE59" s="51">
        <v>8681904.3999999985</v>
      </c>
      <c r="DF59" s="51">
        <v>8733823.4699999988</v>
      </c>
      <c r="DG59" s="51"/>
      <c r="DH59" s="51"/>
      <c r="DI59" s="51"/>
      <c r="DJ59" s="51"/>
      <c r="DK59" s="51"/>
      <c r="DL59" s="51"/>
      <c r="DM59" s="67"/>
    </row>
    <row r="60" spans="2:117" s="33" customFormat="1" ht="14.25" x14ac:dyDescent="0.2">
      <c r="B60" s="43" t="s">
        <v>57</v>
      </c>
      <c r="C60" s="51">
        <v>9</v>
      </c>
      <c r="D60" s="51">
        <v>11</v>
      </c>
      <c r="E60" s="51">
        <v>0</v>
      </c>
      <c r="F60" s="51">
        <v>9</v>
      </c>
      <c r="G60" s="51">
        <v>6</v>
      </c>
      <c r="H60" s="51">
        <v>11</v>
      </c>
      <c r="I60" s="51">
        <v>10</v>
      </c>
      <c r="J60" s="51">
        <v>10</v>
      </c>
      <c r="K60" s="51">
        <v>12</v>
      </c>
      <c r="L60" s="51">
        <v>12</v>
      </c>
      <c r="M60" s="51">
        <v>21</v>
      </c>
      <c r="N60" s="51">
        <v>22</v>
      </c>
      <c r="O60" s="51">
        <v>14</v>
      </c>
      <c r="P60" s="51">
        <v>14</v>
      </c>
      <c r="Q60" s="51">
        <v>15</v>
      </c>
      <c r="R60" s="51">
        <v>14</v>
      </c>
      <c r="S60" s="51">
        <v>2</v>
      </c>
      <c r="T60" s="51">
        <v>12</v>
      </c>
      <c r="U60" s="51">
        <v>12</v>
      </c>
      <c r="V60" s="51">
        <v>14</v>
      </c>
      <c r="W60" s="51">
        <v>13</v>
      </c>
      <c r="X60" s="51">
        <v>16</v>
      </c>
      <c r="Y60" s="51">
        <v>15</v>
      </c>
      <c r="Z60" s="51">
        <v>17</v>
      </c>
      <c r="AA60" s="51">
        <v>16</v>
      </c>
      <c r="AB60" s="51">
        <v>17</v>
      </c>
      <c r="AC60" s="51">
        <v>13</v>
      </c>
      <c r="AD60" s="51">
        <v>15</v>
      </c>
      <c r="AE60" s="51">
        <v>12</v>
      </c>
      <c r="AF60" s="51">
        <v>16</v>
      </c>
      <c r="AG60" s="51">
        <v>15</v>
      </c>
      <c r="AH60" s="51">
        <v>10</v>
      </c>
      <c r="AI60" s="51">
        <v>14</v>
      </c>
      <c r="AJ60" s="51">
        <v>14</v>
      </c>
      <c r="AK60" s="51">
        <v>15</v>
      </c>
      <c r="AL60" s="51">
        <v>17</v>
      </c>
      <c r="AM60" s="51">
        <v>16</v>
      </c>
      <c r="AN60" s="51">
        <v>16</v>
      </c>
      <c r="AO60" s="51">
        <v>21</v>
      </c>
      <c r="AP60" s="51">
        <v>15</v>
      </c>
      <c r="AQ60" s="51">
        <v>12</v>
      </c>
      <c r="AR60" s="51">
        <v>15</v>
      </c>
      <c r="AS60" s="51">
        <v>13</v>
      </c>
      <c r="AT60" s="51">
        <v>12</v>
      </c>
      <c r="AU60" s="51">
        <v>14</v>
      </c>
      <c r="AV60" s="51">
        <v>14</v>
      </c>
      <c r="AW60" s="51">
        <v>13</v>
      </c>
      <c r="AX60" s="51">
        <v>12</v>
      </c>
      <c r="AY60" s="51">
        <v>19</v>
      </c>
      <c r="AZ60" s="51">
        <v>16</v>
      </c>
      <c r="BA60" s="51">
        <v>18</v>
      </c>
      <c r="BB60" s="51">
        <v>16</v>
      </c>
      <c r="BC60" s="51">
        <v>13</v>
      </c>
      <c r="BD60" s="51">
        <v>15</v>
      </c>
      <c r="BE60" s="51">
        <v>15</v>
      </c>
      <c r="BF60" s="51">
        <v>13</v>
      </c>
      <c r="BG60" s="51">
        <v>13</v>
      </c>
      <c r="BH60" s="51">
        <v>14</v>
      </c>
      <c r="BI60" s="51">
        <v>10</v>
      </c>
      <c r="BJ60" s="51">
        <v>16</v>
      </c>
      <c r="BK60" s="51">
        <v>18</v>
      </c>
      <c r="BL60" s="51">
        <v>14</v>
      </c>
      <c r="BM60" s="51">
        <v>19</v>
      </c>
      <c r="BN60" s="51">
        <v>17</v>
      </c>
      <c r="BO60" s="51">
        <v>12</v>
      </c>
      <c r="BP60" s="51"/>
      <c r="BQ60" s="51"/>
      <c r="BR60" s="51"/>
      <c r="BS60" s="51" t="s">
        <v>60</v>
      </c>
      <c r="BT60" s="51">
        <v>18</v>
      </c>
      <c r="BU60" s="51"/>
      <c r="BV60" s="51">
        <v>25</v>
      </c>
      <c r="BW60" s="51">
        <v>24</v>
      </c>
      <c r="BX60" s="51">
        <v>24</v>
      </c>
      <c r="BY60" s="51">
        <v>24</v>
      </c>
      <c r="BZ60" s="51">
        <f t="shared" si="3"/>
        <v>144</v>
      </c>
      <c r="CA60" s="51">
        <v>26</v>
      </c>
      <c r="CB60" s="51">
        <v>23</v>
      </c>
      <c r="CC60" s="51">
        <v>14</v>
      </c>
      <c r="CD60" s="51">
        <v>6</v>
      </c>
      <c r="CE60" s="51">
        <v>5</v>
      </c>
      <c r="CF60" s="51">
        <v>9</v>
      </c>
      <c r="CG60" s="51">
        <v>9</v>
      </c>
      <c r="CH60" s="51">
        <v>10</v>
      </c>
      <c r="CI60" s="51">
        <v>10</v>
      </c>
      <c r="CJ60" s="51">
        <v>11</v>
      </c>
      <c r="CK60" s="51">
        <v>10</v>
      </c>
      <c r="CL60" s="51">
        <v>18</v>
      </c>
      <c r="CM60" s="67">
        <f t="shared" si="4"/>
        <v>151</v>
      </c>
      <c r="CN60" s="51">
        <v>14</v>
      </c>
      <c r="CO60" s="51">
        <v>9</v>
      </c>
      <c r="CP60" s="51">
        <v>14</v>
      </c>
      <c r="CQ60" s="51">
        <v>17</v>
      </c>
      <c r="CR60" s="51">
        <v>16</v>
      </c>
      <c r="CS60" s="51">
        <v>16</v>
      </c>
      <c r="CT60" s="51">
        <v>17</v>
      </c>
      <c r="CU60" s="51">
        <v>19</v>
      </c>
      <c r="CV60" s="51">
        <v>18</v>
      </c>
      <c r="CW60" s="51">
        <v>18</v>
      </c>
      <c r="CX60" s="51">
        <v>16</v>
      </c>
      <c r="CY60" s="51">
        <v>19</v>
      </c>
      <c r="CZ60" s="67"/>
      <c r="DA60" s="51">
        <v>20</v>
      </c>
      <c r="DB60" s="51">
        <v>18</v>
      </c>
      <c r="DC60" s="51">
        <v>18</v>
      </c>
      <c r="DD60" s="51">
        <v>14</v>
      </c>
      <c r="DE60" s="51">
        <v>16</v>
      </c>
      <c r="DF60" s="51">
        <v>20</v>
      </c>
      <c r="DG60" s="51"/>
      <c r="DH60" s="51"/>
      <c r="DI60" s="51"/>
      <c r="DJ60" s="51"/>
      <c r="DK60" s="51"/>
      <c r="DL60" s="51"/>
      <c r="DM60" s="67"/>
    </row>
    <row r="61" spans="2:117" s="33" customFormat="1" ht="15" customHeight="1" x14ac:dyDescent="0.2">
      <c r="B61" s="43" t="s">
        <v>141</v>
      </c>
      <c r="C61" s="51">
        <v>3680746.7</v>
      </c>
      <c r="D61" s="51">
        <v>3648568.8</v>
      </c>
      <c r="E61" s="51">
        <v>3017341.2</v>
      </c>
      <c r="F61" s="51">
        <v>2887563.8</v>
      </c>
      <c r="G61" s="51">
        <v>2795103.2</v>
      </c>
      <c r="H61" s="51">
        <v>3209218.35</v>
      </c>
      <c r="I61" s="51">
        <v>3093152.1</v>
      </c>
      <c r="J61" s="51">
        <v>3403194.2</v>
      </c>
      <c r="K61" s="51">
        <v>3247004.2</v>
      </c>
      <c r="L61" s="51">
        <v>3800583.1000000006</v>
      </c>
      <c r="M61" s="51">
        <v>6623560.4000000004</v>
      </c>
      <c r="N61" s="51">
        <v>7547192.2000000002</v>
      </c>
      <c r="O61" s="51">
        <v>8198774.9000000004</v>
      </c>
      <c r="P61" s="51">
        <v>8188174.0999999996</v>
      </c>
      <c r="Q61" s="51">
        <v>9028856.9000000004</v>
      </c>
      <c r="R61" s="51">
        <v>8759626</v>
      </c>
      <c r="S61" s="51">
        <v>8041200.1000000006</v>
      </c>
      <c r="T61" s="51">
        <v>9111247.6999999993</v>
      </c>
      <c r="U61" s="51">
        <v>8685399.8000000007</v>
      </c>
      <c r="V61" s="51">
        <v>9846306.5</v>
      </c>
      <c r="W61" s="51">
        <v>10464935.4</v>
      </c>
      <c r="X61" s="51">
        <v>10848713.700000001</v>
      </c>
      <c r="Y61" s="51">
        <v>11201910.199999999</v>
      </c>
      <c r="Z61" s="51">
        <v>11076896.699999999</v>
      </c>
      <c r="AA61" s="51">
        <v>10825781.9</v>
      </c>
      <c r="AB61" s="51">
        <v>10993787.449999979</v>
      </c>
      <c r="AC61" s="51">
        <v>12191441.9</v>
      </c>
      <c r="AD61" s="51">
        <v>10821734.4</v>
      </c>
      <c r="AE61" s="51">
        <v>10498555.4</v>
      </c>
      <c r="AF61" s="51">
        <v>10661350.6</v>
      </c>
      <c r="AG61" s="51">
        <v>10204238.65</v>
      </c>
      <c r="AH61" s="51">
        <v>10749694.449999999</v>
      </c>
      <c r="AI61" s="51">
        <v>10425268.85</v>
      </c>
      <c r="AJ61" s="51">
        <v>9350206.3000000007</v>
      </c>
      <c r="AK61" s="51">
        <v>10305581.6</v>
      </c>
      <c r="AL61" s="51">
        <v>11076896.699999999</v>
      </c>
      <c r="AM61" s="51">
        <v>9926768.1999999993</v>
      </c>
      <c r="AN61" s="51">
        <v>9658132</v>
      </c>
      <c r="AO61" s="51">
        <v>11100525.550000003</v>
      </c>
      <c r="AP61" s="51">
        <v>10382376.699999999</v>
      </c>
      <c r="AQ61" s="51">
        <v>9421664</v>
      </c>
      <c r="AR61" s="51">
        <v>10241058.65</v>
      </c>
      <c r="AS61" s="51">
        <v>9439694.5999999996</v>
      </c>
      <c r="AT61" s="51">
        <v>10220204.9</v>
      </c>
      <c r="AU61" s="51">
        <v>9659832.3999999985</v>
      </c>
      <c r="AV61" s="51">
        <v>9564895.9499999993</v>
      </c>
      <c r="AW61" s="51">
        <v>9849991.0999999996</v>
      </c>
      <c r="AX61" s="51">
        <v>9491159.5</v>
      </c>
      <c r="AY61" s="51">
        <v>9850196.8099999987</v>
      </c>
      <c r="AZ61" s="51">
        <v>9887996.0099999998</v>
      </c>
      <c r="BA61" s="51">
        <v>11145930.600000001</v>
      </c>
      <c r="BB61" s="51">
        <v>9829796.4000000004</v>
      </c>
      <c r="BC61" s="51">
        <v>9258912.8000000007</v>
      </c>
      <c r="BD61" s="51">
        <v>10528209.699999999</v>
      </c>
      <c r="BE61" s="51">
        <v>10125608.6</v>
      </c>
      <c r="BF61" s="51">
        <v>11178340.049999982</v>
      </c>
      <c r="BG61" s="51">
        <v>11022229.050000019</v>
      </c>
      <c r="BH61" s="51">
        <v>11359362.9</v>
      </c>
      <c r="BI61" s="51">
        <v>10661694.9</v>
      </c>
      <c r="BJ61" s="51">
        <v>9549627.25</v>
      </c>
      <c r="BK61" s="51">
        <v>10501960.850000001</v>
      </c>
      <c r="BL61" s="51">
        <v>10418112.16</v>
      </c>
      <c r="BM61" s="51">
        <v>11630975.300000001</v>
      </c>
      <c r="BN61" s="51">
        <v>10798575.699999999</v>
      </c>
      <c r="BO61" s="51">
        <v>9570411.8999999892</v>
      </c>
      <c r="BP61" s="51">
        <v>10673548.699999975</v>
      </c>
      <c r="BQ61" s="51"/>
      <c r="BR61" s="51">
        <v>12246449.300000016</v>
      </c>
      <c r="BS61" s="51">
        <v>10908420.699999981</v>
      </c>
      <c r="BT61" s="51">
        <v>10553094.500000022</v>
      </c>
      <c r="BU61" s="51">
        <v>10195999.500000011</v>
      </c>
      <c r="BV61" s="51">
        <v>9454256.9000000004</v>
      </c>
      <c r="BW61" s="51">
        <v>9620234</v>
      </c>
      <c r="BX61" s="51">
        <v>9489549</v>
      </c>
      <c r="BY61" s="51">
        <v>10149994.600000013</v>
      </c>
      <c r="BZ61" s="51">
        <f t="shared" si="3"/>
        <v>113660534.80000001</v>
      </c>
      <c r="CA61" s="51">
        <v>8497031.8500000015</v>
      </c>
      <c r="CB61" s="51">
        <v>8405355.4000000004</v>
      </c>
      <c r="CC61" s="51">
        <v>5158523.8999999994</v>
      </c>
      <c r="CD61" s="51">
        <v>1603648.3000000003</v>
      </c>
      <c r="CE61" s="51">
        <v>2306317.5</v>
      </c>
      <c r="CF61" s="51">
        <v>2755704.1999999997</v>
      </c>
      <c r="CG61" s="51">
        <v>3125772.5499999989</v>
      </c>
      <c r="CH61" s="51">
        <v>2976485.7499999995</v>
      </c>
      <c r="CI61" s="51">
        <v>2901277.85</v>
      </c>
      <c r="CJ61" s="51">
        <v>2898967.5000000009</v>
      </c>
      <c r="CK61" s="51">
        <v>2666344.6000000006</v>
      </c>
      <c r="CL61" s="51">
        <v>3730807.15</v>
      </c>
      <c r="CM61" s="67">
        <f t="shared" si="4"/>
        <v>47026236.549999997</v>
      </c>
      <c r="CN61" s="51">
        <v>4108564.5</v>
      </c>
      <c r="CO61" s="51">
        <v>2796257.4000000004</v>
      </c>
      <c r="CP61" s="51">
        <v>4148196.65</v>
      </c>
      <c r="CQ61" s="51">
        <v>4084484.19</v>
      </c>
      <c r="CR61" s="51">
        <v>4863935.2</v>
      </c>
      <c r="CS61" s="51">
        <v>4719221.5999999996</v>
      </c>
      <c r="CT61" s="51">
        <v>4699081.1500000022</v>
      </c>
      <c r="CU61" s="51">
        <v>4655343.1000000006</v>
      </c>
      <c r="CV61" s="51">
        <v>4596722.2</v>
      </c>
      <c r="CW61" s="51">
        <v>5961363.9800000004</v>
      </c>
      <c r="CX61" s="51">
        <v>4630980.5500000007</v>
      </c>
      <c r="CY61" s="51">
        <v>6819241.1120000016</v>
      </c>
      <c r="CZ61" s="67"/>
      <c r="DA61" s="51">
        <v>4841386.9000000004</v>
      </c>
      <c r="DB61" s="51">
        <v>4758212.8000000017</v>
      </c>
      <c r="DC61" s="51">
        <v>5176742</v>
      </c>
      <c r="DD61" s="51">
        <v>5203341.5500000007</v>
      </c>
      <c r="DE61" s="51">
        <v>6205109.1999999983</v>
      </c>
      <c r="DF61" s="51">
        <v>6168448.0499999989</v>
      </c>
      <c r="DG61" s="51"/>
      <c r="DH61" s="51"/>
      <c r="DI61" s="51"/>
      <c r="DJ61" s="51"/>
      <c r="DK61" s="51"/>
      <c r="DL61" s="51"/>
      <c r="DM61" s="67"/>
    </row>
    <row r="62" spans="2:117" s="33" customFormat="1" ht="15" customHeight="1" x14ac:dyDescent="0.2">
      <c r="B62" s="43" t="s">
        <v>58</v>
      </c>
      <c r="C62" s="51">
        <v>16</v>
      </c>
      <c r="D62" s="51">
        <v>22</v>
      </c>
      <c r="E62" s="51">
        <v>0</v>
      </c>
      <c r="F62" s="51">
        <v>18</v>
      </c>
      <c r="G62" s="51">
        <v>11</v>
      </c>
      <c r="H62" s="51">
        <v>21</v>
      </c>
      <c r="I62" s="51">
        <v>19</v>
      </c>
      <c r="J62" s="51">
        <v>19</v>
      </c>
      <c r="K62" s="51">
        <v>22</v>
      </c>
      <c r="L62" s="51">
        <v>22</v>
      </c>
      <c r="M62" s="51">
        <v>38</v>
      </c>
      <c r="N62" s="51">
        <v>39</v>
      </c>
      <c r="O62" s="51">
        <v>28</v>
      </c>
      <c r="P62" s="51">
        <v>28</v>
      </c>
      <c r="Q62" s="51">
        <v>29</v>
      </c>
      <c r="R62" s="51">
        <v>28</v>
      </c>
      <c r="S62" s="51">
        <v>6</v>
      </c>
      <c r="T62" s="51">
        <v>24</v>
      </c>
      <c r="U62" s="51">
        <v>24</v>
      </c>
      <c r="V62" s="51">
        <v>29</v>
      </c>
      <c r="W62" s="51">
        <v>26</v>
      </c>
      <c r="X62" s="51">
        <v>32</v>
      </c>
      <c r="Y62" s="51">
        <f>+Y60+Y58</f>
        <v>30</v>
      </c>
      <c r="Z62" s="51">
        <v>34</v>
      </c>
      <c r="AA62" s="51">
        <v>32</v>
      </c>
      <c r="AB62" s="51">
        <f>+AB60+AB58</f>
        <v>34</v>
      </c>
      <c r="AC62" s="51">
        <v>26</v>
      </c>
      <c r="AD62" s="51">
        <v>31</v>
      </c>
      <c r="AE62" s="51">
        <v>25</v>
      </c>
      <c r="AF62" s="51">
        <v>35</v>
      </c>
      <c r="AG62" s="51">
        <v>30</v>
      </c>
      <c r="AH62" s="51">
        <v>24</v>
      </c>
      <c r="AI62" s="51">
        <v>28</v>
      </c>
      <c r="AJ62" s="51">
        <v>28</v>
      </c>
      <c r="AK62" s="51">
        <v>30</v>
      </c>
      <c r="AL62" s="51">
        <v>34</v>
      </c>
      <c r="AM62" s="51">
        <v>32</v>
      </c>
      <c r="AN62" s="51">
        <v>32</v>
      </c>
      <c r="AO62" s="51">
        <v>42</v>
      </c>
      <c r="AP62" s="51">
        <v>30</v>
      </c>
      <c r="AQ62" s="51">
        <v>24</v>
      </c>
      <c r="AR62" s="51">
        <v>29</v>
      </c>
      <c r="AS62" s="51">
        <v>26</v>
      </c>
      <c r="AT62" s="51">
        <v>24</v>
      </c>
      <c r="AU62" s="51">
        <v>29</v>
      </c>
      <c r="AV62" s="51">
        <v>29</v>
      </c>
      <c r="AW62" s="51">
        <v>27</v>
      </c>
      <c r="AX62" s="51">
        <v>24</v>
      </c>
      <c r="AY62" s="51">
        <v>38</v>
      </c>
      <c r="AZ62" s="51">
        <v>32</v>
      </c>
      <c r="BA62" s="51">
        <v>36</v>
      </c>
      <c r="BB62" s="51">
        <v>30</v>
      </c>
      <c r="BC62" s="51">
        <v>26</v>
      </c>
      <c r="BD62" s="51">
        <v>31</v>
      </c>
      <c r="BE62" s="51">
        <v>31</v>
      </c>
      <c r="BF62" s="51">
        <v>26</v>
      </c>
      <c r="BG62" s="51">
        <v>26</v>
      </c>
      <c r="BH62" s="51">
        <v>28</v>
      </c>
      <c r="BI62" s="51">
        <v>14</v>
      </c>
      <c r="BJ62" s="51">
        <v>31</v>
      </c>
      <c r="BK62" s="51">
        <v>33</v>
      </c>
      <c r="BL62" s="51">
        <v>28</v>
      </c>
      <c r="BM62" s="51">
        <v>38</v>
      </c>
      <c r="BN62" s="51">
        <v>34</v>
      </c>
      <c r="BO62" s="51">
        <v>24</v>
      </c>
      <c r="BP62" s="51"/>
      <c r="BQ62" s="51"/>
      <c r="BR62" s="51"/>
      <c r="BS62" s="51" t="s">
        <v>60</v>
      </c>
      <c r="BT62" s="51">
        <v>36</v>
      </c>
      <c r="BU62" s="51"/>
      <c r="BV62" s="51">
        <v>50</v>
      </c>
      <c r="BW62" s="51">
        <v>50</v>
      </c>
      <c r="BX62" s="51">
        <v>48</v>
      </c>
      <c r="BY62" s="51">
        <v>48</v>
      </c>
      <c r="BZ62" s="51">
        <f t="shared" si="3"/>
        <v>290</v>
      </c>
      <c r="CA62" s="51">
        <v>52</v>
      </c>
      <c r="CB62" s="51">
        <v>46</v>
      </c>
      <c r="CC62" s="51">
        <v>28</v>
      </c>
      <c r="CD62" s="51">
        <v>12</v>
      </c>
      <c r="CE62" s="51">
        <v>10</v>
      </c>
      <c r="CF62" s="51">
        <v>18</v>
      </c>
      <c r="CG62" s="51">
        <v>18</v>
      </c>
      <c r="CH62" s="51">
        <v>20</v>
      </c>
      <c r="CI62" s="51">
        <v>20</v>
      </c>
      <c r="CJ62" s="51">
        <v>22</v>
      </c>
      <c r="CK62" s="51">
        <v>20</v>
      </c>
      <c r="CL62" s="51">
        <v>36</v>
      </c>
      <c r="CM62" s="67">
        <f t="shared" si="4"/>
        <v>302</v>
      </c>
      <c r="CN62" s="51">
        <v>28</v>
      </c>
      <c r="CO62" s="51">
        <v>18</v>
      </c>
      <c r="CP62" s="51">
        <v>28</v>
      </c>
      <c r="CQ62" s="51">
        <v>34</v>
      </c>
      <c r="CR62" s="51">
        <v>32</v>
      </c>
      <c r="CS62" s="51">
        <v>32</v>
      </c>
      <c r="CT62" s="51">
        <v>34</v>
      </c>
      <c r="CU62" s="51">
        <v>38</v>
      </c>
      <c r="CV62" s="51">
        <v>36</v>
      </c>
      <c r="CW62" s="51">
        <v>36</v>
      </c>
      <c r="CX62" s="51">
        <v>32</v>
      </c>
      <c r="CY62" s="51">
        <v>38</v>
      </c>
      <c r="CZ62" s="67"/>
      <c r="DA62" s="51">
        <v>10538575.010000002</v>
      </c>
      <c r="DB62" s="51">
        <v>36</v>
      </c>
      <c r="DC62" s="51">
        <v>36</v>
      </c>
      <c r="DD62" s="51">
        <v>28</v>
      </c>
      <c r="DE62" s="51">
        <v>32</v>
      </c>
      <c r="DF62" s="51">
        <v>40</v>
      </c>
      <c r="DG62" s="51"/>
      <c r="DH62" s="51"/>
      <c r="DI62" s="51"/>
      <c r="DJ62" s="51"/>
      <c r="DK62" s="51"/>
      <c r="DL62" s="51"/>
      <c r="DM62" s="67"/>
    </row>
    <row r="63" spans="2:117" s="33" customFormat="1" ht="15" customHeight="1" x14ac:dyDescent="0.2">
      <c r="B63" s="43" t="s">
        <v>142</v>
      </c>
      <c r="C63" s="51">
        <v>5387993.7000000002</v>
      </c>
      <c r="D63" s="51">
        <v>5746854.1100000003</v>
      </c>
      <c r="E63" s="51">
        <v>6810013.71</v>
      </c>
      <c r="F63" s="51">
        <v>5389321.5499999998</v>
      </c>
      <c r="G63" s="51">
        <v>5037554.58</v>
      </c>
      <c r="H63" s="51">
        <v>5718197.9199999999</v>
      </c>
      <c r="I63" s="51">
        <v>5509224</v>
      </c>
      <c r="J63" s="51">
        <v>6187903.4800000004</v>
      </c>
      <c r="K63" s="51">
        <v>5838489.8300000001</v>
      </c>
      <c r="L63" s="51">
        <v>7492334.7800000012</v>
      </c>
      <c r="M63" s="51">
        <v>12379758.630000001</v>
      </c>
      <c r="N63" s="51">
        <v>12376679.65</v>
      </c>
      <c r="O63" s="51">
        <v>13020845.65</v>
      </c>
      <c r="P63" s="51">
        <v>12962716.310000001</v>
      </c>
      <c r="Q63" s="51">
        <v>14678292.899999999</v>
      </c>
      <c r="R63" s="51">
        <v>12845769.199999999</v>
      </c>
      <c r="S63" s="51">
        <v>12069381.350000001</v>
      </c>
      <c r="T63" s="51">
        <v>13441682.6</v>
      </c>
      <c r="U63" s="51">
        <v>12660324.9</v>
      </c>
      <c r="V63" s="51">
        <v>13428490.949999999</v>
      </c>
      <c r="W63" s="51">
        <v>12986724.800000001</v>
      </c>
      <c r="X63" s="51">
        <v>12975287.020000001</v>
      </c>
      <c r="Y63" s="51">
        <f>+Y61+Y59</f>
        <v>13229022.699999999</v>
      </c>
      <c r="Z63" s="51">
        <v>12776924.949999999</v>
      </c>
      <c r="AA63" s="51">
        <v>12751095.85</v>
      </c>
      <c r="AB63" s="51">
        <f>+AB61+AB59</f>
        <v>13313668.629999978</v>
      </c>
      <c r="AC63" s="51">
        <v>14610908.9</v>
      </c>
      <c r="AD63" s="51">
        <v>13250664.350000001</v>
      </c>
      <c r="AE63" s="51">
        <v>12886734</v>
      </c>
      <c r="AF63" s="51">
        <v>12971822.35</v>
      </c>
      <c r="AG63" s="51">
        <v>12898580.1</v>
      </c>
      <c r="AH63" s="51">
        <v>13468759.789999999</v>
      </c>
      <c r="AI63" s="51">
        <v>12955416.399999999</v>
      </c>
      <c r="AJ63" s="51">
        <v>13123118.050000001</v>
      </c>
      <c r="AK63" s="51">
        <v>13141307.1</v>
      </c>
      <c r="AL63" s="51">
        <v>12776924.949999999</v>
      </c>
      <c r="AM63" s="51">
        <v>13146622.380000001</v>
      </c>
      <c r="AN63" s="51">
        <v>12585192.800000001</v>
      </c>
      <c r="AO63" s="51">
        <v>14305708.050000003</v>
      </c>
      <c r="AP63" s="51">
        <v>13082898.35</v>
      </c>
      <c r="AQ63" s="51">
        <v>12292725.4</v>
      </c>
      <c r="AR63" s="51">
        <v>13336382.1</v>
      </c>
      <c r="AS63" s="51">
        <f>+AS61+AS59</f>
        <v>12543938.25</v>
      </c>
      <c r="AT63" s="51">
        <f>+AT61+AT59</f>
        <v>13549392.199999999</v>
      </c>
      <c r="AU63" s="51">
        <v>12714206.519999998</v>
      </c>
      <c r="AV63" s="51">
        <v>13199137.399999999</v>
      </c>
      <c r="AW63" s="51">
        <v>13309705.17</v>
      </c>
      <c r="AX63" s="51">
        <v>12788070.67</v>
      </c>
      <c r="AY63" s="51">
        <v>13227253.219999999</v>
      </c>
      <c r="AZ63" s="51">
        <v>13103714.66</v>
      </c>
      <c r="BA63" s="51">
        <v>14388735.050000001</v>
      </c>
      <c r="BB63" s="51">
        <v>13052082.18</v>
      </c>
      <c r="BC63" s="51">
        <v>12718918.949999999</v>
      </c>
      <c r="BD63" s="51">
        <v>13986526.960000003</v>
      </c>
      <c r="BE63" s="51">
        <v>13490508.449999999</v>
      </c>
      <c r="BF63" s="51">
        <v>14639340.579999998</v>
      </c>
      <c r="BG63" s="51">
        <v>14444864.150000019</v>
      </c>
      <c r="BH63" s="51">
        <v>15485905.949999999</v>
      </c>
      <c r="BI63" s="51">
        <v>15763601.550000001</v>
      </c>
      <c r="BJ63" s="51">
        <v>15897202.539999999</v>
      </c>
      <c r="BK63" s="51">
        <v>16661430.400000002</v>
      </c>
      <c r="BL63" s="51">
        <v>16755707.859999999</v>
      </c>
      <c r="BM63" s="51">
        <v>19064237.75</v>
      </c>
      <c r="BN63" s="51">
        <v>17397928.129999999</v>
      </c>
      <c r="BO63" s="51">
        <v>16768126.649999991</v>
      </c>
      <c r="BP63" s="51"/>
      <c r="BQ63" s="51"/>
      <c r="BR63" s="51">
        <v>32636693.790000014</v>
      </c>
      <c r="BS63" s="51">
        <v>19550164.499999985</v>
      </c>
      <c r="BT63" s="51">
        <v>20749024.820000023</v>
      </c>
      <c r="BU63" s="51">
        <v>21277752.35140001</v>
      </c>
      <c r="BV63" s="51">
        <v>20634954.359999999</v>
      </c>
      <c r="BW63" s="51">
        <v>20806405.800000001</v>
      </c>
      <c r="BX63" s="51">
        <v>20795481.149999999</v>
      </c>
      <c r="BY63" s="51">
        <v>22214072.399999999</v>
      </c>
      <c r="BZ63" s="51">
        <f t="shared" si="3"/>
        <v>212830603.95140004</v>
      </c>
      <c r="CA63" s="51">
        <v>19656887.420000002</v>
      </c>
      <c r="CB63" s="51">
        <v>19668519</v>
      </c>
      <c r="CC63" s="51">
        <v>11484858.609999999</v>
      </c>
      <c r="CD63" s="51">
        <v>2765680.2</v>
      </c>
      <c r="CE63" s="51">
        <v>3965092.7</v>
      </c>
      <c r="CF63" s="51">
        <v>4628746.5</v>
      </c>
      <c r="CG63" s="51">
        <v>15614372.249999998</v>
      </c>
      <c r="CH63" s="51">
        <v>5236740.3</v>
      </c>
      <c r="CI63" s="51">
        <v>5194237.8</v>
      </c>
      <c r="CJ63" s="51">
        <v>5590571.6000000006</v>
      </c>
      <c r="CK63" s="51">
        <v>5519680.5300000012</v>
      </c>
      <c r="CL63" s="51">
        <v>7701720.6699999999</v>
      </c>
      <c r="CM63" s="67">
        <f t="shared" si="4"/>
        <v>107027107.58</v>
      </c>
      <c r="CN63" s="51">
        <v>8532708.75</v>
      </c>
      <c r="CO63" s="51">
        <v>5797614.6000000006</v>
      </c>
      <c r="CP63" s="51">
        <v>8691637.0500000007</v>
      </c>
      <c r="CQ63" s="51">
        <v>8470358.0999999996</v>
      </c>
      <c r="CR63" s="51">
        <v>10266929.740000002</v>
      </c>
      <c r="CS63" s="51">
        <v>10288478.27</v>
      </c>
      <c r="CT63" s="51">
        <v>10876814.600000001</v>
      </c>
      <c r="CU63" s="33">
        <v>10458326.18</v>
      </c>
      <c r="CV63" s="51">
        <v>10431160.76</v>
      </c>
      <c r="CW63" s="51">
        <v>10495771.98</v>
      </c>
      <c r="CX63" s="51">
        <v>10772062.82</v>
      </c>
      <c r="CY63" s="51">
        <v>12226398.062000001</v>
      </c>
      <c r="CZ63" s="67"/>
      <c r="DA63" s="51">
        <v>10538575.010000002</v>
      </c>
      <c r="DB63" s="51">
        <v>10814929.750000002</v>
      </c>
      <c r="DC63" s="51">
        <v>12099121.34</v>
      </c>
      <c r="DD63" s="51">
        <v>12056789.081000002</v>
      </c>
      <c r="DE63" s="51">
        <v>14887039.099999998</v>
      </c>
      <c r="DF63" s="51">
        <v>14902303.769999998</v>
      </c>
      <c r="DG63" s="51"/>
      <c r="DI63" s="51"/>
      <c r="DJ63" s="51"/>
      <c r="DK63" s="51"/>
      <c r="DL63" s="51"/>
      <c r="DM63" s="67"/>
    </row>
    <row r="64" spans="2:117" s="33" customFormat="1" ht="15" customHeight="1" x14ac:dyDescent="0.2">
      <c r="B64" s="63"/>
      <c r="C64" s="70"/>
      <c r="D64" s="70"/>
      <c r="E64" s="70"/>
      <c r="F64" s="70"/>
      <c r="G64" s="70"/>
      <c r="H64" s="70"/>
      <c r="I64" s="70"/>
      <c r="J64" s="70"/>
      <c r="K64" s="70"/>
      <c r="L64" s="70"/>
      <c r="M64" s="70"/>
      <c r="N64" s="70"/>
      <c r="O64" s="70"/>
      <c r="P64" s="70"/>
      <c r="Q64" s="70"/>
      <c r="R64" s="70"/>
      <c r="S64" s="70"/>
      <c r="T64" s="70"/>
      <c r="U64" s="70"/>
      <c r="V64" s="70"/>
      <c r="W64" s="70"/>
      <c r="X64" s="70"/>
      <c r="Y64" s="70"/>
      <c r="Z64" s="70"/>
      <c r="AA64" s="70"/>
      <c r="AB64" s="70"/>
      <c r="AC64" s="70"/>
      <c r="AD64" s="70"/>
      <c r="AE64" s="70"/>
      <c r="AF64" s="70"/>
      <c r="AG64" s="70"/>
      <c r="AH64" s="70"/>
      <c r="AI64" s="70"/>
      <c r="AJ64" s="70"/>
      <c r="AK64" s="70"/>
      <c r="AL64" s="70"/>
      <c r="AM64" s="70"/>
      <c r="AN64" s="70"/>
      <c r="AO64" s="56"/>
      <c r="AP64" s="56"/>
      <c r="AQ64" s="56"/>
      <c r="AR64" s="56"/>
      <c r="AS64" s="56"/>
      <c r="AT64" s="56"/>
      <c r="AU64" s="56"/>
      <c r="AV64" s="56"/>
      <c r="AW64" s="56"/>
      <c r="AX64" s="56"/>
      <c r="AY64" s="56"/>
      <c r="AZ64" s="56"/>
      <c r="BA64" s="56"/>
      <c r="BB64" s="56"/>
      <c r="BN64" s="56"/>
    </row>
    <row r="65" spans="2:117" s="33" customFormat="1" ht="15" customHeight="1" x14ac:dyDescent="0.2">
      <c r="B65" s="71" t="s">
        <v>104</v>
      </c>
      <c r="C65" s="41"/>
    </row>
    <row r="66" spans="2:117" s="3" customFormat="1" ht="15" x14ac:dyDescent="0.25">
      <c r="B66" s="106" t="s">
        <v>92</v>
      </c>
      <c r="C66" s="100">
        <v>2013</v>
      </c>
      <c r="D66" s="100"/>
      <c r="E66" s="100"/>
      <c r="F66" s="100">
        <v>2014</v>
      </c>
      <c r="G66" s="100"/>
      <c r="H66" s="100"/>
      <c r="I66" s="100"/>
      <c r="J66" s="100"/>
      <c r="K66" s="100"/>
      <c r="L66" s="100"/>
      <c r="M66" s="100"/>
      <c r="N66" s="100"/>
      <c r="O66" s="100"/>
      <c r="P66" s="100"/>
      <c r="Q66" s="100"/>
      <c r="R66" s="100">
        <v>2015</v>
      </c>
      <c r="S66" s="100"/>
      <c r="T66" s="100"/>
      <c r="U66" s="100"/>
      <c r="V66" s="100"/>
      <c r="W66" s="100"/>
      <c r="X66" s="100"/>
      <c r="Y66" s="100"/>
      <c r="Z66" s="100"/>
      <c r="AA66" s="100"/>
      <c r="AB66" s="100"/>
      <c r="AC66" s="100"/>
      <c r="AD66" s="100">
        <v>2016</v>
      </c>
      <c r="AE66" s="100"/>
      <c r="AF66" s="100"/>
      <c r="AG66" s="100"/>
      <c r="AH66" s="100"/>
      <c r="AI66" s="100"/>
      <c r="AJ66" s="100"/>
      <c r="AK66" s="100"/>
      <c r="AL66" s="100"/>
      <c r="AM66" s="100"/>
      <c r="AN66" s="100"/>
      <c r="AO66" s="100"/>
      <c r="AP66" s="100">
        <v>2017</v>
      </c>
      <c r="AQ66" s="100"/>
      <c r="AR66" s="100"/>
      <c r="AS66" s="100"/>
      <c r="AT66" s="100"/>
      <c r="AU66" s="100"/>
      <c r="AV66" s="100"/>
      <c r="AW66" s="100"/>
      <c r="AX66" s="100"/>
      <c r="AY66" s="100"/>
      <c r="AZ66" s="100"/>
      <c r="BA66" s="100"/>
      <c r="BB66" s="100">
        <v>2018</v>
      </c>
      <c r="BC66" s="100"/>
      <c r="BD66" s="100"/>
      <c r="BE66" s="100"/>
      <c r="BF66" s="100"/>
      <c r="BG66" s="100"/>
      <c r="BH66" s="100"/>
      <c r="BI66" s="100"/>
      <c r="BJ66" s="100"/>
      <c r="BK66" s="100"/>
      <c r="BL66" s="100"/>
      <c r="BM66" s="100"/>
      <c r="BN66" s="100">
        <v>2019</v>
      </c>
      <c r="BO66" s="100"/>
      <c r="BP66" s="100"/>
      <c r="BQ66" s="100"/>
      <c r="BR66" s="100"/>
      <c r="BS66" s="100"/>
      <c r="BT66" s="100"/>
      <c r="BU66" s="100"/>
      <c r="BV66" s="100"/>
      <c r="BW66" s="100"/>
      <c r="BX66" s="100"/>
      <c r="BY66" s="100"/>
      <c r="BZ66" s="101" t="s">
        <v>143</v>
      </c>
      <c r="CA66" s="100">
        <v>2020</v>
      </c>
      <c r="CB66" s="100"/>
      <c r="CC66" s="100"/>
      <c r="CD66" s="100"/>
      <c r="CE66" s="100"/>
      <c r="CF66" s="100"/>
      <c r="CG66" s="100"/>
      <c r="CH66" s="100"/>
      <c r="CI66" s="100"/>
      <c r="CJ66" s="100"/>
      <c r="CK66" s="100"/>
      <c r="CL66" s="100"/>
      <c r="CM66" s="101" t="s">
        <v>147</v>
      </c>
      <c r="CN66" s="100">
        <v>2021</v>
      </c>
      <c r="CO66" s="100"/>
      <c r="CP66" s="100"/>
      <c r="CQ66" s="100"/>
      <c r="CR66" s="100"/>
      <c r="CS66" s="100"/>
      <c r="CT66" s="100"/>
      <c r="CU66" s="100"/>
      <c r="CV66" s="100"/>
      <c r="CW66" s="100"/>
      <c r="CX66" s="100"/>
      <c r="CY66" s="100"/>
      <c r="CZ66" s="101" t="s">
        <v>150</v>
      </c>
      <c r="DA66" s="100">
        <v>2022</v>
      </c>
      <c r="DB66" s="100"/>
      <c r="DC66" s="100"/>
      <c r="DD66" s="100"/>
      <c r="DE66" s="100"/>
      <c r="DF66" s="100"/>
      <c r="DG66" s="100"/>
      <c r="DH66" s="100"/>
      <c r="DI66" s="100"/>
      <c r="DJ66" s="100"/>
      <c r="DK66" s="100"/>
      <c r="DL66" s="100"/>
      <c r="DM66" s="101" t="s">
        <v>150</v>
      </c>
    </row>
    <row r="67" spans="2:117" s="3" customFormat="1" ht="30" x14ac:dyDescent="0.2">
      <c r="B67" s="107"/>
      <c r="C67" s="11" t="s">
        <v>130</v>
      </c>
      <c r="D67" s="11" t="s">
        <v>131</v>
      </c>
      <c r="E67" s="11" t="s">
        <v>132</v>
      </c>
      <c r="F67" s="11" t="s">
        <v>121</v>
      </c>
      <c r="G67" s="11" t="s">
        <v>122</v>
      </c>
      <c r="H67" s="11" t="s">
        <v>123</v>
      </c>
      <c r="I67" s="11" t="s">
        <v>124</v>
      </c>
      <c r="J67" s="11" t="s">
        <v>125</v>
      </c>
      <c r="K67" s="11" t="s">
        <v>126</v>
      </c>
      <c r="L67" s="11" t="s">
        <v>127</v>
      </c>
      <c r="M67" s="11" t="s">
        <v>128</v>
      </c>
      <c r="N67" s="11" t="s">
        <v>129</v>
      </c>
      <c r="O67" s="11" t="s">
        <v>130</v>
      </c>
      <c r="P67" s="11" t="s">
        <v>131</v>
      </c>
      <c r="Q67" s="11" t="s">
        <v>132</v>
      </c>
      <c r="R67" s="11" t="s">
        <v>121</v>
      </c>
      <c r="S67" s="11" t="s">
        <v>122</v>
      </c>
      <c r="T67" s="11" t="s">
        <v>123</v>
      </c>
      <c r="U67" s="11" t="s">
        <v>124</v>
      </c>
      <c r="V67" s="11" t="s">
        <v>125</v>
      </c>
      <c r="W67" s="11" t="s">
        <v>126</v>
      </c>
      <c r="X67" s="11" t="s">
        <v>127</v>
      </c>
      <c r="Y67" s="11" t="s">
        <v>128</v>
      </c>
      <c r="Z67" s="11" t="s">
        <v>129</v>
      </c>
      <c r="AA67" s="11" t="s">
        <v>130</v>
      </c>
      <c r="AB67" s="11" t="s">
        <v>131</v>
      </c>
      <c r="AC67" s="11" t="s">
        <v>132</v>
      </c>
      <c r="AD67" s="11" t="s">
        <v>121</v>
      </c>
      <c r="AE67" s="11" t="s">
        <v>122</v>
      </c>
      <c r="AF67" s="11" t="s">
        <v>123</v>
      </c>
      <c r="AG67" s="11" t="s">
        <v>124</v>
      </c>
      <c r="AH67" s="11" t="s">
        <v>125</v>
      </c>
      <c r="AI67" s="11" t="s">
        <v>126</v>
      </c>
      <c r="AJ67" s="11" t="s">
        <v>127</v>
      </c>
      <c r="AK67" s="11" t="s">
        <v>128</v>
      </c>
      <c r="AL67" s="11" t="s">
        <v>129</v>
      </c>
      <c r="AM67" s="11" t="s">
        <v>130</v>
      </c>
      <c r="AN67" s="11" t="s">
        <v>131</v>
      </c>
      <c r="AO67" s="11" t="s">
        <v>132</v>
      </c>
      <c r="AP67" s="11" t="s">
        <v>121</v>
      </c>
      <c r="AQ67" s="11" t="s">
        <v>122</v>
      </c>
      <c r="AR67" s="11" t="s">
        <v>123</v>
      </c>
      <c r="AS67" s="11" t="s">
        <v>124</v>
      </c>
      <c r="AT67" s="11" t="s">
        <v>125</v>
      </c>
      <c r="AU67" s="11" t="s">
        <v>126</v>
      </c>
      <c r="AV67" s="11" t="s">
        <v>127</v>
      </c>
      <c r="AW67" s="11" t="s">
        <v>128</v>
      </c>
      <c r="AX67" s="11" t="s">
        <v>129</v>
      </c>
      <c r="AY67" s="11" t="s">
        <v>130</v>
      </c>
      <c r="AZ67" s="11" t="s">
        <v>131</v>
      </c>
      <c r="BA67" s="11" t="s">
        <v>132</v>
      </c>
      <c r="BB67" s="11" t="s">
        <v>121</v>
      </c>
      <c r="BC67" s="11" t="s">
        <v>122</v>
      </c>
      <c r="BD67" s="11" t="s">
        <v>123</v>
      </c>
      <c r="BE67" s="11" t="s">
        <v>124</v>
      </c>
      <c r="BF67" s="11" t="s">
        <v>125</v>
      </c>
      <c r="BG67" s="11" t="s">
        <v>126</v>
      </c>
      <c r="BH67" s="11" t="s">
        <v>127</v>
      </c>
      <c r="BI67" s="11" t="s">
        <v>128</v>
      </c>
      <c r="BJ67" s="11" t="s">
        <v>129</v>
      </c>
      <c r="BK67" s="11" t="s">
        <v>130</v>
      </c>
      <c r="BL67" s="11" t="s">
        <v>131</v>
      </c>
      <c r="BM67" s="11" t="s">
        <v>132</v>
      </c>
      <c r="BN67" s="11" t="s">
        <v>121</v>
      </c>
      <c r="BO67" s="11" t="s">
        <v>122</v>
      </c>
      <c r="BP67" s="11" t="s">
        <v>123</v>
      </c>
      <c r="BQ67" s="11" t="s">
        <v>124</v>
      </c>
      <c r="BR67" s="11" t="s">
        <v>125</v>
      </c>
      <c r="BS67" s="11" t="s">
        <v>126</v>
      </c>
      <c r="BT67" s="11" t="s">
        <v>127</v>
      </c>
      <c r="BU67" s="11" t="s">
        <v>128</v>
      </c>
      <c r="BV67" s="11" t="s">
        <v>129</v>
      </c>
      <c r="BW67" s="11" t="s">
        <v>130</v>
      </c>
      <c r="BX67" s="11" t="s">
        <v>131</v>
      </c>
      <c r="BY67" s="11" t="s">
        <v>132</v>
      </c>
      <c r="BZ67" s="102"/>
      <c r="CA67" s="88" t="s">
        <v>121</v>
      </c>
      <c r="CB67" s="88" t="s">
        <v>122</v>
      </c>
      <c r="CC67" s="88" t="s">
        <v>123</v>
      </c>
      <c r="CD67" s="88" t="s">
        <v>124</v>
      </c>
      <c r="CE67" s="88" t="s">
        <v>125</v>
      </c>
      <c r="CF67" s="88" t="s">
        <v>126</v>
      </c>
      <c r="CG67" s="88" t="s">
        <v>127</v>
      </c>
      <c r="CH67" s="88" t="s">
        <v>128</v>
      </c>
      <c r="CI67" s="88" t="s">
        <v>129</v>
      </c>
      <c r="CJ67" s="88" t="s">
        <v>130</v>
      </c>
      <c r="CK67" s="88" t="s">
        <v>131</v>
      </c>
      <c r="CL67" s="88" t="s">
        <v>132</v>
      </c>
      <c r="CM67" s="102"/>
      <c r="CN67" s="89" t="s">
        <v>121</v>
      </c>
      <c r="CO67" s="89" t="s">
        <v>122</v>
      </c>
      <c r="CP67" s="89" t="s">
        <v>123</v>
      </c>
      <c r="CQ67" s="89" t="s">
        <v>124</v>
      </c>
      <c r="CR67" s="89" t="s">
        <v>125</v>
      </c>
      <c r="CS67" s="89" t="s">
        <v>126</v>
      </c>
      <c r="CT67" s="89" t="s">
        <v>127</v>
      </c>
      <c r="CU67" s="89" t="s">
        <v>128</v>
      </c>
      <c r="CV67" s="89" t="s">
        <v>129</v>
      </c>
      <c r="CW67" s="89" t="s">
        <v>130</v>
      </c>
      <c r="CX67" s="89" t="s">
        <v>131</v>
      </c>
      <c r="CY67" s="89" t="s">
        <v>132</v>
      </c>
      <c r="CZ67" s="102"/>
      <c r="DA67" s="95" t="s">
        <v>121</v>
      </c>
      <c r="DB67" s="95" t="s">
        <v>122</v>
      </c>
      <c r="DC67" s="95" t="s">
        <v>123</v>
      </c>
      <c r="DD67" s="95" t="s">
        <v>124</v>
      </c>
      <c r="DE67" s="95" t="s">
        <v>125</v>
      </c>
      <c r="DF67" s="95" t="s">
        <v>126</v>
      </c>
      <c r="DG67" s="95" t="s">
        <v>127</v>
      </c>
      <c r="DH67" s="95" t="s">
        <v>128</v>
      </c>
      <c r="DI67" s="95" t="s">
        <v>129</v>
      </c>
      <c r="DJ67" s="95" t="s">
        <v>130</v>
      </c>
      <c r="DK67" s="95" t="s">
        <v>131</v>
      </c>
      <c r="DL67" s="95" t="s">
        <v>132</v>
      </c>
      <c r="DM67" s="102"/>
    </row>
    <row r="68" spans="2:117" s="33" customFormat="1" ht="15" customHeight="1" x14ac:dyDescent="0.2">
      <c r="B68" s="72" t="s">
        <v>59</v>
      </c>
      <c r="C68" s="51">
        <v>0</v>
      </c>
      <c r="D68" s="51">
        <v>0</v>
      </c>
      <c r="E68" s="51">
        <v>0</v>
      </c>
      <c r="F68" s="51">
        <v>369105</v>
      </c>
      <c r="G68" s="51">
        <v>258575</v>
      </c>
      <c r="H68" s="51">
        <v>255695</v>
      </c>
      <c r="I68" s="51">
        <v>231090</v>
      </c>
      <c r="J68" s="51">
        <v>269290</v>
      </c>
      <c r="K68" s="51">
        <v>228505</v>
      </c>
      <c r="L68" s="51">
        <v>752515</v>
      </c>
      <c r="M68" s="51">
        <v>1114170</v>
      </c>
      <c r="N68" s="51">
        <v>621235</v>
      </c>
      <c r="O68" s="51">
        <v>558585</v>
      </c>
      <c r="P68" s="51">
        <v>493450</v>
      </c>
      <c r="Q68" s="51">
        <v>578220</v>
      </c>
      <c r="R68" s="51">
        <v>458510</v>
      </c>
      <c r="S68" s="51">
        <v>366305</v>
      </c>
      <c r="T68" s="51">
        <v>401045</v>
      </c>
      <c r="U68" s="51">
        <v>351150</v>
      </c>
      <c r="V68" s="51">
        <v>352790</v>
      </c>
      <c r="W68" s="51">
        <v>310065</v>
      </c>
      <c r="X68" s="51" t="s">
        <v>60</v>
      </c>
      <c r="Y68" s="51" t="s">
        <v>61</v>
      </c>
      <c r="Z68" s="51">
        <v>295715</v>
      </c>
      <c r="AA68" s="51">
        <v>306920</v>
      </c>
      <c r="AB68" s="51">
        <v>314350</v>
      </c>
      <c r="AC68" s="51">
        <v>383610</v>
      </c>
      <c r="AD68" s="51">
        <v>356130</v>
      </c>
      <c r="AE68" s="51">
        <v>329630</v>
      </c>
      <c r="AF68" s="51">
        <v>314575</v>
      </c>
      <c r="AG68" s="51">
        <v>290850</v>
      </c>
      <c r="AH68" s="51">
        <v>291770</v>
      </c>
      <c r="AI68" s="51">
        <v>291650</v>
      </c>
      <c r="AJ68" s="51">
        <v>323090</v>
      </c>
      <c r="AK68" s="51">
        <v>318160</v>
      </c>
      <c r="AL68" s="51">
        <v>295715</v>
      </c>
      <c r="AM68" s="51">
        <v>305295</v>
      </c>
      <c r="AN68" s="51">
        <v>278985</v>
      </c>
      <c r="AO68" s="51">
        <v>336215</v>
      </c>
      <c r="AP68" s="51">
        <v>320135</v>
      </c>
      <c r="AQ68" s="51">
        <v>290770</v>
      </c>
      <c r="AR68" s="51">
        <v>287260</v>
      </c>
      <c r="AS68" s="51">
        <v>258560</v>
      </c>
      <c r="AT68" s="51">
        <v>279445</v>
      </c>
      <c r="AU68" s="51">
        <v>257245</v>
      </c>
      <c r="AV68" s="51">
        <v>290450</v>
      </c>
      <c r="AW68" s="51">
        <v>286055</v>
      </c>
      <c r="AX68" s="51">
        <v>248970</v>
      </c>
      <c r="AY68" s="51">
        <v>251430</v>
      </c>
      <c r="AZ68" s="51">
        <v>245775</v>
      </c>
      <c r="BA68" s="51">
        <v>288120</v>
      </c>
      <c r="BB68" s="51">
        <v>272165</v>
      </c>
      <c r="BC68" s="51">
        <v>270000</v>
      </c>
      <c r="BD68" s="51">
        <v>276360</v>
      </c>
      <c r="BE68" s="51">
        <v>243245</v>
      </c>
      <c r="BF68" s="51">
        <v>254020</v>
      </c>
      <c r="BG68" s="51">
        <v>254520</v>
      </c>
      <c r="BH68" s="51">
        <v>293575</v>
      </c>
      <c r="BI68" s="51">
        <v>334065</v>
      </c>
      <c r="BJ68" s="51">
        <v>325420</v>
      </c>
      <c r="BK68" s="51">
        <v>354035</v>
      </c>
      <c r="BL68" s="51">
        <v>328920</v>
      </c>
      <c r="BM68" s="51">
        <v>413630</v>
      </c>
      <c r="BN68" s="51">
        <v>338730</v>
      </c>
      <c r="BO68" s="51">
        <v>338730</v>
      </c>
      <c r="BP68" s="51">
        <v>389455</v>
      </c>
      <c r="BQ68" s="51">
        <v>389455</v>
      </c>
      <c r="BR68" s="51">
        <v>347310</v>
      </c>
      <c r="BS68" s="51">
        <v>352010</v>
      </c>
      <c r="BT68" s="51">
        <v>387750</v>
      </c>
      <c r="BU68" s="51">
        <v>457945</v>
      </c>
      <c r="BV68" s="51">
        <v>394775</v>
      </c>
      <c r="BW68" s="51">
        <v>372215</v>
      </c>
      <c r="BX68" s="51">
        <v>366225</v>
      </c>
      <c r="BY68" s="51">
        <v>508990</v>
      </c>
      <c r="BZ68" s="51">
        <f>+SUM(BN68:BY68)</f>
        <v>4643590</v>
      </c>
      <c r="CA68" s="51">
        <v>500730</v>
      </c>
      <c r="CB68" s="51">
        <v>393360.17</v>
      </c>
      <c r="CC68" s="51">
        <v>243420</v>
      </c>
      <c r="CD68" s="51">
        <v>81875</v>
      </c>
      <c r="CE68" s="51">
        <v>138760</v>
      </c>
      <c r="CF68" s="51">
        <v>160710</v>
      </c>
      <c r="CG68" s="51">
        <v>174015</v>
      </c>
      <c r="CH68" s="51">
        <v>164525</v>
      </c>
      <c r="CI68" s="51">
        <v>161185</v>
      </c>
      <c r="CJ68" s="51">
        <v>157500</v>
      </c>
      <c r="CK68" s="51">
        <v>160597.45762711865</v>
      </c>
      <c r="CL68" s="51">
        <v>290435</v>
      </c>
      <c r="CM68" s="67">
        <f>+SUM(CA68:CL68)</f>
        <v>2627112.6276271185</v>
      </c>
      <c r="CN68" s="51">
        <v>236540</v>
      </c>
      <c r="CO68" s="51">
        <v>112419.49</v>
      </c>
      <c r="CP68" s="51">
        <v>205225</v>
      </c>
      <c r="CQ68" s="51">
        <v>211895</v>
      </c>
      <c r="CR68" s="51">
        <v>225211.86</v>
      </c>
      <c r="CS68" s="51">
        <v>249495</v>
      </c>
      <c r="CT68" s="51">
        <v>295240</v>
      </c>
      <c r="CU68" s="51">
        <v>295565</v>
      </c>
      <c r="CV68" s="51">
        <v>239139.83100000001</v>
      </c>
      <c r="CW68" s="51">
        <v>245614.41</v>
      </c>
      <c r="CX68" s="51">
        <v>245614.41</v>
      </c>
      <c r="CY68" s="51">
        <v>296894.06779661018</v>
      </c>
      <c r="CZ68" s="67"/>
      <c r="DA68" s="51">
        <v>194059.32203389829</v>
      </c>
      <c r="DB68" s="51">
        <v>236305.08</v>
      </c>
      <c r="DC68" s="51">
        <v>275406.77966101695</v>
      </c>
      <c r="DD68" s="51">
        <v>298350</v>
      </c>
      <c r="DE68" s="51">
        <v>295241.53000000003</v>
      </c>
      <c r="DF68" s="51">
        <v>273059.32203389832</v>
      </c>
      <c r="DG68" s="51"/>
      <c r="DH68" s="51"/>
      <c r="DI68" s="51"/>
      <c r="DJ68" s="51"/>
      <c r="DK68" s="51"/>
      <c r="DL68" s="51"/>
      <c r="DM68" s="67"/>
    </row>
    <row r="69" spans="2:117" s="33" customFormat="1" ht="15" customHeight="1" x14ac:dyDescent="0.2">
      <c r="B69" s="72" t="s">
        <v>138</v>
      </c>
      <c r="C69" s="51">
        <v>0</v>
      </c>
      <c r="D69" s="51">
        <v>0</v>
      </c>
      <c r="E69" s="51">
        <v>0</v>
      </c>
      <c r="F69" s="51">
        <v>0</v>
      </c>
      <c r="G69" s="51">
        <v>0</v>
      </c>
      <c r="H69" s="51">
        <v>84092.7</v>
      </c>
      <c r="I69" s="51">
        <v>0</v>
      </c>
      <c r="J69" s="51">
        <v>0</v>
      </c>
      <c r="K69" s="51">
        <v>84092.78</v>
      </c>
      <c r="L69" s="51">
        <v>0</v>
      </c>
      <c r="M69" s="51">
        <v>0</v>
      </c>
      <c r="N69" s="51">
        <v>84092.78</v>
      </c>
      <c r="O69" s="51"/>
      <c r="P69" s="51"/>
      <c r="Q69" s="51">
        <v>95053.86</v>
      </c>
      <c r="R69" s="51">
        <v>0</v>
      </c>
      <c r="S69" s="51">
        <v>0</v>
      </c>
      <c r="T69" s="51">
        <v>102846.72</v>
      </c>
      <c r="U69" s="51" t="s">
        <v>61</v>
      </c>
      <c r="V69" s="51" t="s">
        <v>61</v>
      </c>
      <c r="W69" s="51" t="s">
        <v>61</v>
      </c>
      <c r="X69" s="51" t="s">
        <v>61</v>
      </c>
      <c r="Y69" s="51" t="s">
        <v>61</v>
      </c>
      <c r="Z69" s="51">
        <v>102846.72</v>
      </c>
      <c r="AA69" s="51">
        <v>0</v>
      </c>
      <c r="AB69" s="51">
        <v>0</v>
      </c>
      <c r="AC69" s="51">
        <v>0</v>
      </c>
      <c r="AD69" s="51">
        <v>0</v>
      </c>
      <c r="AE69" s="51">
        <v>0</v>
      </c>
      <c r="AF69" s="51"/>
      <c r="AG69" s="51">
        <v>0</v>
      </c>
      <c r="AH69" s="51">
        <v>0</v>
      </c>
      <c r="AI69" s="51">
        <v>126696.23</v>
      </c>
      <c r="AJ69" s="51">
        <v>0</v>
      </c>
      <c r="AK69" s="51">
        <v>0</v>
      </c>
      <c r="AL69" s="51">
        <v>102846.72</v>
      </c>
      <c r="AM69" s="51">
        <v>0</v>
      </c>
      <c r="AN69" s="51">
        <v>0</v>
      </c>
      <c r="AO69" s="51">
        <v>107369.7</v>
      </c>
      <c r="AP69" s="51">
        <v>36945.550000000003</v>
      </c>
      <c r="AQ69" s="51">
        <v>36945.550000000003</v>
      </c>
      <c r="AR69" s="51">
        <v>0</v>
      </c>
      <c r="AS69" s="51">
        <v>0</v>
      </c>
      <c r="AT69" s="51">
        <v>0</v>
      </c>
      <c r="AU69" s="51"/>
      <c r="AV69" s="51">
        <v>130787.25</v>
      </c>
      <c r="AW69" s="51">
        <v>0</v>
      </c>
      <c r="AX69" s="51">
        <v>130787.25</v>
      </c>
      <c r="AY69" s="51">
        <v>0</v>
      </c>
      <c r="AZ69" s="51">
        <v>0</v>
      </c>
      <c r="BA69" s="51">
        <v>0</v>
      </c>
      <c r="BB69" s="51">
        <v>130787.25</v>
      </c>
      <c r="BC69" s="51">
        <v>0</v>
      </c>
      <c r="BD69" s="51">
        <v>0</v>
      </c>
      <c r="BE69" s="51">
        <v>0</v>
      </c>
      <c r="BF69" s="51">
        <v>277791.8</v>
      </c>
      <c r="BG69" s="51">
        <v>0</v>
      </c>
      <c r="BH69" s="51">
        <v>132572.32999999999</v>
      </c>
      <c r="BI69" s="51">
        <v>0</v>
      </c>
      <c r="BJ69" s="51">
        <v>0</v>
      </c>
      <c r="BK69" s="51">
        <v>0</v>
      </c>
      <c r="BL69" s="51">
        <v>0</v>
      </c>
      <c r="BM69" s="51">
        <v>132572.32999999999</v>
      </c>
      <c r="BN69" s="51">
        <v>0</v>
      </c>
      <c r="BO69" s="51">
        <v>0</v>
      </c>
      <c r="BP69" s="51">
        <v>0</v>
      </c>
      <c r="BQ69" s="51">
        <v>0</v>
      </c>
      <c r="BR69" s="51">
        <v>0</v>
      </c>
      <c r="BS69" s="51">
        <v>268051.33</v>
      </c>
      <c r="BT69" s="51">
        <v>0</v>
      </c>
      <c r="BU69" s="51">
        <v>0</v>
      </c>
      <c r="BV69" s="51">
        <v>0</v>
      </c>
      <c r="BW69" s="51">
        <v>270958</v>
      </c>
      <c r="BX69" s="51">
        <v>0</v>
      </c>
      <c r="BY69" s="51">
        <v>0</v>
      </c>
      <c r="BZ69" s="51">
        <f>+SUM(BN69:BY69)</f>
        <v>539009.33000000007</v>
      </c>
      <c r="CA69" s="51">
        <v>135479</v>
      </c>
      <c r="CB69" s="51">
        <v>0</v>
      </c>
      <c r="CD69" s="51">
        <v>0</v>
      </c>
      <c r="CE69" s="51">
        <v>0</v>
      </c>
      <c r="CF69" s="51">
        <v>115044.35</v>
      </c>
      <c r="CG69" s="51"/>
      <c r="CH69" s="51">
        <v>0</v>
      </c>
      <c r="CJ69" s="51"/>
      <c r="CK69" s="51"/>
      <c r="CL69" s="51"/>
      <c r="CM69" s="67">
        <f>+SUM(CA69:CL69)</f>
        <v>250523.35</v>
      </c>
      <c r="CN69" s="51"/>
      <c r="CO69" s="51"/>
      <c r="CP69" s="51">
        <v>531020.12</v>
      </c>
      <c r="CQ69" s="51"/>
      <c r="CR69" s="51">
        <v>46925.78</v>
      </c>
      <c r="CS69" s="51">
        <v>0</v>
      </c>
      <c r="CT69" s="51">
        <v>0</v>
      </c>
      <c r="CU69" s="51">
        <v>0</v>
      </c>
      <c r="CV69" s="33" t="s">
        <v>148</v>
      </c>
      <c r="CW69" s="51" t="s">
        <v>148</v>
      </c>
      <c r="CX69" s="51" t="s">
        <v>148</v>
      </c>
      <c r="CY69" s="51">
        <v>46925.78</v>
      </c>
      <c r="CZ69" s="67"/>
      <c r="DA69" s="51" t="s">
        <v>61</v>
      </c>
      <c r="DB69" s="51">
        <v>49943.29</v>
      </c>
      <c r="DC69" s="51">
        <v>99886.58</v>
      </c>
      <c r="DD69" s="51">
        <v>0</v>
      </c>
      <c r="DE69" s="51">
        <v>0</v>
      </c>
      <c r="DF69" s="51">
        <v>0</v>
      </c>
      <c r="DG69" s="51"/>
      <c r="DH69" s="51"/>
      <c r="DJ69" s="51"/>
      <c r="DK69" s="51"/>
      <c r="DL69" s="51"/>
      <c r="DM69" s="67"/>
    </row>
    <row r="70" spans="2:117" s="33" customFormat="1" ht="15" customHeight="1" x14ac:dyDescent="0.2">
      <c r="B70" s="72" t="s">
        <v>137</v>
      </c>
      <c r="C70" s="51">
        <v>0</v>
      </c>
      <c r="D70" s="51">
        <v>0</v>
      </c>
      <c r="E70" s="51">
        <v>0</v>
      </c>
      <c r="F70" s="51">
        <v>0</v>
      </c>
      <c r="G70" s="51">
        <v>0</v>
      </c>
      <c r="H70" s="51">
        <v>83522.759999999995</v>
      </c>
      <c r="I70" s="51">
        <v>0</v>
      </c>
      <c r="J70" s="51">
        <v>0</v>
      </c>
      <c r="K70" s="51">
        <v>83522.820000000007</v>
      </c>
      <c r="L70" s="51">
        <v>0</v>
      </c>
      <c r="M70" s="51">
        <v>0</v>
      </c>
      <c r="N70" s="51">
        <v>83522.820000000007</v>
      </c>
      <c r="O70" s="51"/>
      <c r="P70" s="51"/>
      <c r="Q70" s="51">
        <v>121074.6</v>
      </c>
      <c r="R70" s="51">
        <v>0</v>
      </c>
      <c r="S70" s="51">
        <v>0</v>
      </c>
      <c r="T70" s="51">
        <v>134969.47</v>
      </c>
      <c r="U70" s="51" t="s">
        <v>61</v>
      </c>
      <c r="V70" s="51" t="s">
        <v>61</v>
      </c>
      <c r="W70" s="51" t="s">
        <v>61</v>
      </c>
      <c r="X70" s="51" t="s">
        <v>61</v>
      </c>
      <c r="Y70" s="51" t="s">
        <v>61</v>
      </c>
      <c r="Z70" s="51">
        <v>134969.47</v>
      </c>
      <c r="AA70" s="51">
        <v>0</v>
      </c>
      <c r="AB70" s="51">
        <v>0</v>
      </c>
      <c r="AC70" s="51">
        <v>0</v>
      </c>
      <c r="AD70" s="51">
        <v>0</v>
      </c>
      <c r="AE70" s="51">
        <v>0</v>
      </c>
      <c r="AF70" s="51"/>
      <c r="AG70" s="51">
        <v>0</v>
      </c>
      <c r="AH70" s="51">
        <v>0</v>
      </c>
      <c r="AI70" s="51">
        <v>265463.96000000002</v>
      </c>
      <c r="AJ70" s="51">
        <v>0</v>
      </c>
      <c r="AK70" s="51">
        <v>0</v>
      </c>
      <c r="AL70" s="51">
        <v>134969.47</v>
      </c>
      <c r="AM70" s="51">
        <v>0</v>
      </c>
      <c r="AN70" s="51">
        <v>0</v>
      </c>
      <c r="AO70" s="51">
        <v>224969.46</v>
      </c>
      <c r="AP70" s="51">
        <v>77415.649999999994</v>
      </c>
      <c r="AQ70" s="51">
        <v>77415.649999999994</v>
      </c>
      <c r="AR70" s="51">
        <v>0</v>
      </c>
      <c r="AS70" s="51">
        <v>0</v>
      </c>
      <c r="AT70" s="51">
        <v>0</v>
      </c>
      <c r="AU70" s="51"/>
      <c r="AV70" s="51">
        <v>274051.40000000002</v>
      </c>
      <c r="AW70" s="51">
        <v>0</v>
      </c>
      <c r="AX70" s="51">
        <v>274051.40000000002</v>
      </c>
      <c r="AY70" s="51">
        <v>0</v>
      </c>
      <c r="AZ70" s="51">
        <v>0</v>
      </c>
      <c r="BA70" s="51">
        <v>0</v>
      </c>
      <c r="BB70" s="51">
        <v>274051.40000000002</v>
      </c>
      <c r="BC70" s="51">
        <v>0</v>
      </c>
      <c r="BD70" s="51">
        <v>0</v>
      </c>
      <c r="BE70" s="51">
        <v>0</v>
      </c>
      <c r="BF70" s="51">
        <v>132572.32999999999</v>
      </c>
      <c r="BG70" s="51">
        <v>0</v>
      </c>
      <c r="BH70" s="51">
        <v>277791.8</v>
      </c>
      <c r="BI70" s="51">
        <v>0</v>
      </c>
      <c r="BJ70" s="51">
        <v>0</v>
      </c>
      <c r="BK70" s="51">
        <v>0</v>
      </c>
      <c r="BL70" s="51">
        <v>0</v>
      </c>
      <c r="BM70" s="51">
        <v>277791.8</v>
      </c>
      <c r="BN70" s="51">
        <v>0</v>
      </c>
      <c r="BO70" s="51">
        <v>0</v>
      </c>
      <c r="BP70" s="51">
        <v>0</v>
      </c>
      <c r="BQ70" s="51">
        <v>0</v>
      </c>
      <c r="BR70" s="51">
        <v>0</v>
      </c>
      <c r="BS70" s="51">
        <v>561674.26</v>
      </c>
      <c r="BT70" s="51">
        <v>0</v>
      </c>
      <c r="BU70" s="51">
        <v>0</v>
      </c>
      <c r="BV70" s="51">
        <v>0</v>
      </c>
      <c r="BW70" s="51">
        <v>567764.93000000005</v>
      </c>
      <c r="BX70" s="51">
        <v>0</v>
      </c>
      <c r="BY70" s="51">
        <v>0</v>
      </c>
      <c r="BZ70" s="51">
        <f>+SUM(BN70:BY70)</f>
        <v>1129439.19</v>
      </c>
      <c r="CA70" s="51">
        <v>283882.46000000002</v>
      </c>
      <c r="CB70" s="51">
        <v>0</v>
      </c>
      <c r="CC70" s="51"/>
      <c r="CD70" s="51">
        <v>0</v>
      </c>
      <c r="CE70" s="51">
        <v>0</v>
      </c>
      <c r="CF70" s="51">
        <v>241063.75</v>
      </c>
      <c r="CG70" s="51"/>
      <c r="CH70" s="51">
        <v>0</v>
      </c>
      <c r="CI70" s="51">
        <v>119.68</v>
      </c>
      <c r="CJ70" s="51"/>
      <c r="CK70" s="51"/>
      <c r="CL70" s="51">
        <v>96</v>
      </c>
      <c r="CM70" s="67">
        <f>+SUM(CA70:CL70)</f>
        <v>525161.89</v>
      </c>
      <c r="CN70" s="51"/>
      <c r="CO70" s="51"/>
      <c r="CP70" s="51">
        <v>1112698.6100000001</v>
      </c>
      <c r="CQ70" s="51"/>
      <c r="CR70" s="51">
        <v>98328.2</v>
      </c>
      <c r="CS70" s="51">
        <v>0</v>
      </c>
      <c r="CT70" s="51">
        <v>0</v>
      </c>
      <c r="CU70" s="51">
        <v>0</v>
      </c>
      <c r="CV70" s="51" t="s">
        <v>148</v>
      </c>
      <c r="CW70" s="51" t="s">
        <v>148</v>
      </c>
      <c r="CX70" s="51" t="s">
        <v>148</v>
      </c>
      <c r="CY70" s="51">
        <v>98328.2</v>
      </c>
      <c r="CZ70" s="67"/>
      <c r="DA70" s="51" t="s">
        <v>61</v>
      </c>
      <c r="DB70" s="51">
        <v>104651.09</v>
      </c>
      <c r="DC70" s="51">
        <v>209302.17</v>
      </c>
      <c r="DD70" s="51">
        <v>0</v>
      </c>
      <c r="DE70" s="51">
        <v>0</v>
      </c>
      <c r="DF70" s="51">
        <v>0</v>
      </c>
      <c r="DG70" s="51"/>
      <c r="DH70" s="51"/>
      <c r="DI70" s="51"/>
      <c r="DJ70" s="51"/>
      <c r="DK70" s="51"/>
      <c r="DL70" s="51"/>
      <c r="DM70" s="67"/>
    </row>
    <row r="71" spans="2:117" s="33" customFormat="1" ht="15" customHeight="1" x14ac:dyDescent="0.2">
      <c r="B71" s="72" t="s">
        <v>20</v>
      </c>
      <c r="C71" s="51">
        <v>0</v>
      </c>
      <c r="D71" s="51">
        <v>0</v>
      </c>
      <c r="E71" s="51">
        <v>0</v>
      </c>
      <c r="F71" s="51">
        <v>0</v>
      </c>
      <c r="G71" s="51">
        <v>0</v>
      </c>
      <c r="H71" s="51">
        <v>0</v>
      </c>
      <c r="I71" s="51">
        <v>0</v>
      </c>
      <c r="J71" s="51">
        <v>0</v>
      </c>
      <c r="K71" s="51">
        <v>0</v>
      </c>
      <c r="L71" s="51">
        <v>0</v>
      </c>
      <c r="M71" s="51">
        <v>0</v>
      </c>
      <c r="N71" s="51">
        <v>0</v>
      </c>
      <c r="O71" s="51">
        <v>0</v>
      </c>
      <c r="P71" s="51">
        <v>0</v>
      </c>
      <c r="Q71" s="51">
        <v>0</v>
      </c>
      <c r="R71" s="51">
        <v>0</v>
      </c>
      <c r="S71" s="51">
        <v>0</v>
      </c>
      <c r="T71" s="51">
        <v>0</v>
      </c>
      <c r="U71" s="51">
        <v>0</v>
      </c>
      <c r="V71" s="51">
        <v>0</v>
      </c>
      <c r="W71" s="51" t="s">
        <v>61</v>
      </c>
      <c r="X71" s="51"/>
      <c r="Y71" s="51"/>
      <c r="Z71" s="51"/>
      <c r="AA71" s="51"/>
      <c r="AB71" s="51"/>
      <c r="AC71" s="51"/>
      <c r="AD71" s="51"/>
      <c r="AE71" s="51"/>
      <c r="AF71" s="51"/>
      <c r="AG71" s="51"/>
      <c r="AH71" s="51"/>
      <c r="AI71" s="51"/>
      <c r="AJ71" s="51"/>
      <c r="AK71" s="51"/>
      <c r="AL71" s="51"/>
      <c r="AM71" s="51">
        <v>0</v>
      </c>
      <c r="AN71" s="51">
        <v>0</v>
      </c>
      <c r="AO71" s="51">
        <v>0</v>
      </c>
      <c r="AP71" s="51">
        <v>0</v>
      </c>
      <c r="AQ71" s="51">
        <v>0</v>
      </c>
      <c r="AR71" s="51">
        <v>4835.6000000000004</v>
      </c>
      <c r="AS71" s="51">
        <v>0</v>
      </c>
      <c r="AT71" s="51">
        <v>0</v>
      </c>
      <c r="AU71" s="51">
        <v>1238.6300000000001</v>
      </c>
      <c r="AV71" s="51">
        <v>21997.300000000003</v>
      </c>
      <c r="AW71" s="51">
        <v>10046.98</v>
      </c>
      <c r="AX71" s="51">
        <v>784.12</v>
      </c>
      <c r="AY71" s="51">
        <v>776.83</v>
      </c>
      <c r="AZ71" s="51">
        <v>504.18</v>
      </c>
      <c r="BA71" s="51">
        <v>1884.29</v>
      </c>
      <c r="BB71" s="51">
        <v>25382.78</v>
      </c>
      <c r="BC71" s="51">
        <v>0</v>
      </c>
      <c r="BD71" s="51">
        <v>0</v>
      </c>
      <c r="BE71" s="51">
        <v>0</v>
      </c>
      <c r="BF71" s="51">
        <v>40492.230000000003</v>
      </c>
      <c r="BG71" s="51">
        <v>4569.38</v>
      </c>
      <c r="BH71" s="51">
        <v>190.53</v>
      </c>
      <c r="BI71" s="51">
        <v>1040.56</v>
      </c>
      <c r="BJ71" s="51">
        <v>29699.99</v>
      </c>
      <c r="BK71" s="51">
        <v>0</v>
      </c>
      <c r="BL71" s="51">
        <v>1620.37</v>
      </c>
      <c r="BM71" s="51">
        <v>0</v>
      </c>
      <c r="BN71" s="51">
        <v>0</v>
      </c>
      <c r="BO71" s="51">
        <v>0</v>
      </c>
      <c r="BP71" s="51">
        <v>0</v>
      </c>
      <c r="BQ71" s="51">
        <v>692.85</v>
      </c>
      <c r="BR71" s="51">
        <v>1191.33</v>
      </c>
      <c r="BS71" s="51">
        <v>0</v>
      </c>
      <c r="BT71" s="51">
        <v>0</v>
      </c>
      <c r="BU71" s="51">
        <v>2504.17</v>
      </c>
      <c r="BV71" s="51">
        <v>0</v>
      </c>
      <c r="BW71" s="51">
        <v>0</v>
      </c>
      <c r="BX71" s="51">
        <v>24490.54</v>
      </c>
      <c r="BY71" s="51">
        <v>0</v>
      </c>
      <c r="BZ71" s="51">
        <f>+SUM(BN71:BY71)</f>
        <v>28878.89</v>
      </c>
      <c r="CA71" s="51">
        <v>1830.64</v>
      </c>
      <c r="CB71" s="51">
        <v>0</v>
      </c>
      <c r="CC71" s="51">
        <v>27179.11</v>
      </c>
      <c r="CD71" s="51">
        <v>0</v>
      </c>
      <c r="CE71" s="51">
        <v>0</v>
      </c>
      <c r="CF71" s="51">
        <v>0</v>
      </c>
      <c r="CG71" s="51">
        <v>1683.54</v>
      </c>
      <c r="CH71" s="51">
        <v>0</v>
      </c>
      <c r="CI71" s="51"/>
      <c r="CJ71" s="51"/>
      <c r="CK71" s="51"/>
      <c r="CL71" s="51"/>
      <c r="CM71" s="67">
        <f>+SUM(CA71:CL71)</f>
        <v>30693.29</v>
      </c>
      <c r="CN71" s="51"/>
      <c r="CO71" s="51">
        <v>28169.45</v>
      </c>
      <c r="CP71" s="51">
        <v>0</v>
      </c>
      <c r="CQ71" s="51">
        <v>0</v>
      </c>
      <c r="CR71" s="51">
        <v>262</v>
      </c>
      <c r="CS71" s="51">
        <v>255.06</v>
      </c>
      <c r="CT71" s="51">
        <v>285.10000000000002</v>
      </c>
      <c r="CU71" s="51">
        <v>289.37</v>
      </c>
      <c r="CV71" s="51">
        <v>308.10000000000002</v>
      </c>
      <c r="CW71" s="51">
        <v>280.64</v>
      </c>
      <c r="CX71" s="51">
        <v>276.26</v>
      </c>
      <c r="CY71" s="51">
        <v>291.01</v>
      </c>
      <c r="CZ71" s="67"/>
      <c r="DA71" s="51">
        <v>344.45</v>
      </c>
      <c r="DB71" s="51">
        <v>686.41</v>
      </c>
      <c r="DC71" s="51">
        <v>292.89</v>
      </c>
      <c r="DD71" s="51">
        <v>302.69</v>
      </c>
      <c r="DE71" s="51">
        <v>369.89</v>
      </c>
      <c r="DF71" s="51">
        <v>368.02</v>
      </c>
      <c r="DG71" s="51"/>
      <c r="DH71" s="51"/>
      <c r="DI71" s="51"/>
      <c r="DJ71" s="51"/>
      <c r="DK71" s="51"/>
      <c r="DL71" s="51"/>
      <c r="DM71" s="67"/>
    </row>
    <row r="72" spans="2:117" s="33" customFormat="1" ht="15" customHeight="1" x14ac:dyDescent="0.2">
      <c r="B72" s="63"/>
      <c r="C72" s="55"/>
      <c r="D72" s="56"/>
      <c r="E72" s="56"/>
      <c r="F72" s="56"/>
      <c r="G72" s="56"/>
      <c r="H72" s="57"/>
      <c r="I72" s="57"/>
      <c r="J72" s="57"/>
      <c r="K72" s="57"/>
      <c r="L72" s="57"/>
      <c r="M72" s="57"/>
      <c r="N72" s="57"/>
      <c r="O72" s="57"/>
      <c r="P72" s="57"/>
      <c r="Q72" s="57"/>
      <c r="R72" s="56"/>
      <c r="S72" s="56"/>
      <c r="T72" s="56"/>
      <c r="U72" s="56"/>
      <c r="V72" s="56"/>
      <c r="W72" s="57"/>
      <c r="X72" s="57"/>
      <c r="Y72" s="57"/>
      <c r="Z72" s="57"/>
      <c r="AA72" s="57"/>
      <c r="AB72" s="57"/>
      <c r="AC72" s="57"/>
      <c r="AD72" s="56"/>
      <c r="AE72" s="56"/>
      <c r="AF72" s="56"/>
      <c r="AG72" s="56"/>
      <c r="AH72" s="56"/>
      <c r="AI72" s="57"/>
      <c r="AJ72" s="57"/>
      <c r="AK72" s="57"/>
      <c r="AL72" s="57"/>
      <c r="AM72" s="57"/>
      <c r="AN72" s="57"/>
      <c r="AO72" s="57"/>
      <c r="AP72" s="56"/>
      <c r="AQ72" s="56"/>
      <c r="AR72" s="56"/>
      <c r="AS72" s="56"/>
      <c r="AT72" s="56"/>
      <c r="AU72" s="56"/>
      <c r="AV72" s="56"/>
      <c r="AW72" s="56"/>
      <c r="AX72" s="56"/>
      <c r="AY72" s="56"/>
      <c r="AZ72" s="56"/>
      <c r="BA72" s="56"/>
      <c r="BB72" s="56"/>
      <c r="BN72" s="56"/>
      <c r="CA72" s="33" t="s">
        <v>148</v>
      </c>
      <c r="CD72" s="33" t="s">
        <v>148</v>
      </c>
    </row>
    <row r="73" spans="2:117" s="33" customFormat="1" ht="15" customHeight="1" x14ac:dyDescent="0.2">
      <c r="B73" s="71" t="s">
        <v>105</v>
      </c>
      <c r="C73" s="41"/>
    </row>
    <row r="74" spans="2:117" s="3" customFormat="1" ht="15" x14ac:dyDescent="0.25">
      <c r="B74" s="106" t="s">
        <v>92</v>
      </c>
      <c r="C74" s="100">
        <v>2013</v>
      </c>
      <c r="D74" s="100"/>
      <c r="E74" s="100"/>
      <c r="F74" s="100">
        <v>2014</v>
      </c>
      <c r="G74" s="100"/>
      <c r="H74" s="100"/>
      <c r="I74" s="100"/>
      <c r="J74" s="100"/>
      <c r="K74" s="100"/>
      <c r="L74" s="100"/>
      <c r="M74" s="100"/>
      <c r="N74" s="100"/>
      <c r="O74" s="100"/>
      <c r="P74" s="100"/>
      <c r="Q74" s="100"/>
      <c r="R74" s="100">
        <v>2015</v>
      </c>
      <c r="S74" s="100"/>
      <c r="T74" s="100"/>
      <c r="U74" s="100"/>
      <c r="V74" s="100"/>
      <c r="W74" s="100"/>
      <c r="X74" s="100"/>
      <c r="Y74" s="100"/>
      <c r="Z74" s="100"/>
      <c r="AA74" s="100"/>
      <c r="AB74" s="100"/>
      <c r="AC74" s="100"/>
      <c r="AD74" s="100">
        <v>2016</v>
      </c>
      <c r="AE74" s="100"/>
      <c r="AF74" s="100"/>
      <c r="AG74" s="100"/>
      <c r="AH74" s="100"/>
      <c r="AI74" s="100"/>
      <c r="AJ74" s="100"/>
      <c r="AK74" s="100"/>
      <c r="AL74" s="100"/>
      <c r="AM74" s="100"/>
      <c r="AN74" s="100"/>
      <c r="AO74" s="100"/>
      <c r="AP74" s="100">
        <v>2017</v>
      </c>
      <c r="AQ74" s="100"/>
      <c r="AR74" s="100"/>
      <c r="AS74" s="100"/>
      <c r="AT74" s="100"/>
      <c r="AU74" s="100"/>
      <c r="AV74" s="100"/>
      <c r="AW74" s="100"/>
      <c r="AX74" s="100"/>
      <c r="AY74" s="100"/>
      <c r="AZ74" s="100"/>
      <c r="BA74" s="100"/>
      <c r="BB74" s="100">
        <v>2018</v>
      </c>
      <c r="BC74" s="100"/>
      <c r="BD74" s="100"/>
      <c r="BE74" s="100"/>
      <c r="BF74" s="100"/>
      <c r="BG74" s="100"/>
      <c r="BH74" s="100"/>
      <c r="BI74" s="100"/>
      <c r="BJ74" s="100"/>
      <c r="BK74" s="100"/>
      <c r="BL74" s="100"/>
      <c r="BM74" s="100"/>
      <c r="BN74" s="100">
        <v>2019</v>
      </c>
      <c r="BO74" s="100"/>
      <c r="BP74" s="100"/>
      <c r="BQ74" s="100"/>
      <c r="BR74" s="100"/>
      <c r="BS74" s="100"/>
      <c r="BT74" s="100"/>
      <c r="BU74" s="100"/>
      <c r="BV74" s="100"/>
      <c r="BW74" s="100"/>
      <c r="BX74" s="100"/>
      <c r="BY74" s="100"/>
      <c r="BZ74" s="101" t="s">
        <v>143</v>
      </c>
      <c r="CA74" s="100">
        <v>2020</v>
      </c>
      <c r="CB74" s="100"/>
      <c r="CC74" s="100"/>
      <c r="CD74" s="100"/>
      <c r="CE74" s="100"/>
      <c r="CF74" s="100"/>
      <c r="CG74" s="100"/>
      <c r="CH74" s="100"/>
      <c r="CI74" s="100"/>
      <c r="CJ74" s="100"/>
      <c r="CK74" s="100"/>
      <c r="CL74" s="100"/>
      <c r="CM74" s="101" t="s">
        <v>147</v>
      </c>
      <c r="CN74" s="100">
        <v>2021</v>
      </c>
      <c r="CO74" s="100"/>
      <c r="CP74" s="100"/>
      <c r="CQ74" s="100"/>
      <c r="CR74" s="100"/>
      <c r="CS74" s="100"/>
      <c r="CT74" s="100"/>
      <c r="CU74" s="100"/>
      <c r="CV74" s="100"/>
      <c r="CW74" s="100"/>
      <c r="CX74" s="100"/>
      <c r="CY74" s="100"/>
      <c r="CZ74" s="101" t="s">
        <v>150</v>
      </c>
      <c r="DA74" s="100">
        <v>2022</v>
      </c>
      <c r="DB74" s="100"/>
      <c r="DC74" s="100"/>
      <c r="DD74" s="100"/>
      <c r="DE74" s="100"/>
      <c r="DF74" s="100"/>
      <c r="DG74" s="100"/>
      <c r="DH74" s="100"/>
      <c r="DI74" s="100"/>
      <c r="DJ74" s="100"/>
      <c r="DK74" s="100"/>
      <c r="DL74" s="100"/>
      <c r="DM74" s="101" t="s">
        <v>150</v>
      </c>
    </row>
    <row r="75" spans="2:117" s="3" customFormat="1" ht="30" x14ac:dyDescent="0.2">
      <c r="B75" s="107"/>
      <c r="C75" s="11" t="s">
        <v>130</v>
      </c>
      <c r="D75" s="11" t="s">
        <v>131</v>
      </c>
      <c r="E75" s="11" t="s">
        <v>132</v>
      </c>
      <c r="F75" s="11" t="s">
        <v>121</v>
      </c>
      <c r="G75" s="11" t="s">
        <v>122</v>
      </c>
      <c r="H75" s="11" t="s">
        <v>123</v>
      </c>
      <c r="I75" s="11" t="s">
        <v>124</v>
      </c>
      <c r="J75" s="11" t="s">
        <v>125</v>
      </c>
      <c r="K75" s="11" t="s">
        <v>126</v>
      </c>
      <c r="L75" s="11" t="s">
        <v>127</v>
      </c>
      <c r="M75" s="11" t="s">
        <v>128</v>
      </c>
      <c r="N75" s="11" t="s">
        <v>129</v>
      </c>
      <c r="O75" s="11" t="s">
        <v>130</v>
      </c>
      <c r="P75" s="11" t="s">
        <v>131</v>
      </c>
      <c r="Q75" s="11" t="s">
        <v>132</v>
      </c>
      <c r="R75" s="11" t="s">
        <v>121</v>
      </c>
      <c r="S75" s="11" t="s">
        <v>122</v>
      </c>
      <c r="T75" s="11" t="s">
        <v>123</v>
      </c>
      <c r="U75" s="11" t="s">
        <v>124</v>
      </c>
      <c r="V75" s="11" t="s">
        <v>125</v>
      </c>
      <c r="W75" s="11" t="s">
        <v>126</v>
      </c>
      <c r="X75" s="11" t="s">
        <v>127</v>
      </c>
      <c r="Y75" s="11" t="s">
        <v>128</v>
      </c>
      <c r="Z75" s="11" t="s">
        <v>129</v>
      </c>
      <c r="AA75" s="11" t="s">
        <v>130</v>
      </c>
      <c r="AB75" s="11" t="s">
        <v>131</v>
      </c>
      <c r="AC75" s="11" t="s">
        <v>132</v>
      </c>
      <c r="AD75" s="11" t="s">
        <v>121</v>
      </c>
      <c r="AE75" s="11" t="s">
        <v>122</v>
      </c>
      <c r="AF75" s="11" t="s">
        <v>123</v>
      </c>
      <c r="AG75" s="11" t="s">
        <v>124</v>
      </c>
      <c r="AH75" s="11" t="s">
        <v>125</v>
      </c>
      <c r="AI75" s="11" t="s">
        <v>126</v>
      </c>
      <c r="AJ75" s="11" t="s">
        <v>127</v>
      </c>
      <c r="AK75" s="11" t="s">
        <v>128</v>
      </c>
      <c r="AL75" s="11" t="s">
        <v>129</v>
      </c>
      <c r="AM75" s="11" t="s">
        <v>130</v>
      </c>
      <c r="AN75" s="11" t="s">
        <v>131</v>
      </c>
      <c r="AO75" s="11" t="s">
        <v>132</v>
      </c>
      <c r="AP75" s="11" t="s">
        <v>121</v>
      </c>
      <c r="AQ75" s="11" t="s">
        <v>122</v>
      </c>
      <c r="AR75" s="11" t="s">
        <v>123</v>
      </c>
      <c r="AS75" s="11" t="s">
        <v>124</v>
      </c>
      <c r="AT75" s="11" t="s">
        <v>125</v>
      </c>
      <c r="AU75" s="11" t="s">
        <v>126</v>
      </c>
      <c r="AV75" s="11" t="s">
        <v>127</v>
      </c>
      <c r="AW75" s="11" t="s">
        <v>128</v>
      </c>
      <c r="AX75" s="11" t="s">
        <v>129</v>
      </c>
      <c r="AY75" s="11" t="s">
        <v>130</v>
      </c>
      <c r="AZ75" s="11" t="s">
        <v>131</v>
      </c>
      <c r="BA75" s="11" t="s">
        <v>132</v>
      </c>
      <c r="BB75" s="11" t="s">
        <v>121</v>
      </c>
      <c r="BC75" s="11" t="s">
        <v>122</v>
      </c>
      <c r="BD75" s="11" t="s">
        <v>123</v>
      </c>
      <c r="BE75" s="11" t="s">
        <v>124</v>
      </c>
      <c r="BF75" s="11" t="s">
        <v>125</v>
      </c>
      <c r="BG75" s="11" t="s">
        <v>126</v>
      </c>
      <c r="BH75" s="11" t="s">
        <v>127</v>
      </c>
      <c r="BI75" s="11" t="s">
        <v>128</v>
      </c>
      <c r="BJ75" s="11" t="s">
        <v>129</v>
      </c>
      <c r="BK75" s="11" t="s">
        <v>130</v>
      </c>
      <c r="BL75" s="11" t="s">
        <v>131</v>
      </c>
      <c r="BM75" s="11" t="s">
        <v>132</v>
      </c>
      <c r="BN75" s="11" t="s">
        <v>121</v>
      </c>
      <c r="BO75" s="11" t="s">
        <v>122</v>
      </c>
      <c r="BP75" s="11" t="s">
        <v>123</v>
      </c>
      <c r="BQ75" s="11" t="s">
        <v>124</v>
      </c>
      <c r="BR75" s="11" t="s">
        <v>125</v>
      </c>
      <c r="BS75" s="11" t="s">
        <v>126</v>
      </c>
      <c r="BT75" s="11" t="s">
        <v>127</v>
      </c>
      <c r="BU75" s="11" t="s">
        <v>128</v>
      </c>
      <c r="BV75" s="11" t="s">
        <v>129</v>
      </c>
      <c r="BW75" s="11" t="s">
        <v>130</v>
      </c>
      <c r="BX75" s="11" t="s">
        <v>131</v>
      </c>
      <c r="BY75" s="11" t="s">
        <v>132</v>
      </c>
      <c r="BZ75" s="102"/>
      <c r="CA75" s="88" t="s">
        <v>121</v>
      </c>
      <c r="CB75" s="88" t="s">
        <v>122</v>
      </c>
      <c r="CC75" s="88" t="s">
        <v>123</v>
      </c>
      <c r="CD75" s="88" t="s">
        <v>124</v>
      </c>
      <c r="CE75" s="88" t="s">
        <v>125</v>
      </c>
      <c r="CF75" s="88" t="s">
        <v>126</v>
      </c>
      <c r="CG75" s="88" t="s">
        <v>127</v>
      </c>
      <c r="CH75" s="88" t="s">
        <v>128</v>
      </c>
      <c r="CI75" s="88" t="s">
        <v>129</v>
      </c>
      <c r="CJ75" s="88" t="s">
        <v>130</v>
      </c>
      <c r="CK75" s="88" t="s">
        <v>131</v>
      </c>
      <c r="CL75" s="88" t="s">
        <v>132</v>
      </c>
      <c r="CM75" s="102"/>
      <c r="CN75" s="89" t="s">
        <v>121</v>
      </c>
      <c r="CO75" s="89" t="s">
        <v>122</v>
      </c>
      <c r="CP75" s="89" t="s">
        <v>123</v>
      </c>
      <c r="CQ75" s="89" t="s">
        <v>124</v>
      </c>
      <c r="CR75" s="89" t="s">
        <v>125</v>
      </c>
      <c r="CS75" s="89" t="s">
        <v>126</v>
      </c>
      <c r="CT75" s="89" t="s">
        <v>127</v>
      </c>
      <c r="CU75" s="89" t="s">
        <v>128</v>
      </c>
      <c r="CV75" s="89" t="s">
        <v>129</v>
      </c>
      <c r="CW75" s="89" t="s">
        <v>130</v>
      </c>
      <c r="CX75" s="89" t="s">
        <v>131</v>
      </c>
      <c r="CY75" s="89" t="s">
        <v>132</v>
      </c>
      <c r="CZ75" s="102"/>
      <c r="DA75" s="95" t="s">
        <v>121</v>
      </c>
      <c r="DB75" s="95" t="s">
        <v>122</v>
      </c>
      <c r="DC75" s="95" t="s">
        <v>123</v>
      </c>
      <c r="DD75" s="95" t="s">
        <v>124</v>
      </c>
      <c r="DE75" s="95" t="s">
        <v>125</v>
      </c>
      <c r="DF75" s="95" t="s">
        <v>126</v>
      </c>
      <c r="DG75" s="95" t="s">
        <v>127</v>
      </c>
      <c r="DH75" s="95" t="s">
        <v>128</v>
      </c>
      <c r="DI75" s="95" t="s">
        <v>129</v>
      </c>
      <c r="DJ75" s="95" t="s">
        <v>130</v>
      </c>
      <c r="DK75" s="95" t="s">
        <v>131</v>
      </c>
      <c r="DL75" s="95" t="s">
        <v>132</v>
      </c>
      <c r="DM75" s="102"/>
    </row>
    <row r="76" spans="2:117" s="75" customFormat="1" ht="15" customHeight="1" x14ac:dyDescent="0.25">
      <c r="B76" s="73" t="s">
        <v>89</v>
      </c>
      <c r="C76" s="74">
        <f>SUM(C77:C102)</f>
        <v>3617.2579999999994</v>
      </c>
      <c r="D76" s="74">
        <f t="shared" ref="D76:AO76" si="5">SUM(D77:D102)</f>
        <v>3760.0189999999998</v>
      </c>
      <c r="E76" s="74">
        <f t="shared" si="5"/>
        <v>4302.6610000000001</v>
      </c>
      <c r="F76" s="74">
        <f t="shared" si="5"/>
        <v>3530.2249999999999</v>
      </c>
      <c r="G76" s="74">
        <f t="shared" si="5"/>
        <v>3347.6750000000002</v>
      </c>
      <c r="H76" s="74">
        <f t="shared" si="5"/>
        <v>3732.2260000000006</v>
      </c>
      <c r="I76" s="74">
        <f t="shared" si="5"/>
        <v>3685.0200000000004</v>
      </c>
      <c r="J76" s="74">
        <f t="shared" si="5"/>
        <v>4102.1260000000002</v>
      </c>
      <c r="K76" s="74">
        <f t="shared" si="5"/>
        <v>3935.4470000000001</v>
      </c>
      <c r="L76" s="74">
        <f t="shared" si="5"/>
        <v>4646.415</v>
      </c>
      <c r="M76" s="74">
        <f t="shared" si="5"/>
        <v>7753.1380000000017</v>
      </c>
      <c r="N76" s="74">
        <f t="shared" si="5"/>
        <v>8293.8739999999998</v>
      </c>
      <c r="O76" s="74">
        <f t="shared" si="5"/>
        <v>8895.8950000000004</v>
      </c>
      <c r="P76" s="74">
        <f t="shared" si="5"/>
        <v>8698.3940000000002</v>
      </c>
      <c r="Q76" s="74">
        <f t="shared" si="5"/>
        <v>9712.8040000000001</v>
      </c>
      <c r="R76" s="74">
        <f t="shared" si="5"/>
        <v>8637.3979999999992</v>
      </c>
      <c r="S76" s="74">
        <f t="shared" si="5"/>
        <v>8104.1180000000004</v>
      </c>
      <c r="T76" s="74">
        <f t="shared" si="5"/>
        <v>9038.8289999999997</v>
      </c>
      <c r="U76" s="74">
        <f t="shared" si="5"/>
        <v>8683.030999999999</v>
      </c>
      <c r="V76" s="74">
        <f t="shared" si="5"/>
        <v>9127.4159999999993</v>
      </c>
      <c r="W76" s="74">
        <f t="shared" si="5"/>
        <v>8863.3639999999996</v>
      </c>
      <c r="X76" s="74">
        <f t="shared" si="5"/>
        <v>8884.5529999999999</v>
      </c>
      <c r="Y76" s="74">
        <f t="shared" si="5"/>
        <v>8992.2150000000001</v>
      </c>
      <c r="Z76" s="74">
        <f t="shared" si="5"/>
        <v>8901.8169999999991</v>
      </c>
      <c r="AA76" s="74">
        <f t="shared" si="5"/>
        <v>8840.9590000000026</v>
      </c>
      <c r="AB76" s="74">
        <f t="shared" si="5"/>
        <v>9047.8980000000029</v>
      </c>
      <c r="AC76" s="74">
        <f t="shared" si="5"/>
        <v>9948.5470000000005</v>
      </c>
      <c r="AD76" s="74">
        <f t="shared" si="5"/>
        <v>8928.2139999999999</v>
      </c>
      <c r="AE76" s="74">
        <f t="shared" si="5"/>
        <v>8738.4670000000006</v>
      </c>
      <c r="AF76" s="74">
        <f t="shared" si="5"/>
        <v>8856.5580000000009</v>
      </c>
      <c r="AG76" s="74">
        <f t="shared" si="5"/>
        <v>8923.021999999999</v>
      </c>
      <c r="AH76" s="74">
        <f t="shared" si="5"/>
        <v>9102.5220000000008</v>
      </c>
      <c r="AI76" s="74">
        <f t="shared" si="5"/>
        <v>8831.6820000000007</v>
      </c>
      <c r="AJ76" s="74">
        <f t="shared" si="5"/>
        <v>8780.5269999999982</v>
      </c>
      <c r="AK76" s="74">
        <f t="shared" si="5"/>
        <v>8924.2379999999994</v>
      </c>
      <c r="AL76" s="74">
        <f t="shared" si="5"/>
        <v>8802.7960000000003</v>
      </c>
      <c r="AM76" s="74">
        <f t="shared" si="5"/>
        <v>8977.9669999999969</v>
      </c>
      <c r="AN76" s="74">
        <f t="shared" si="5"/>
        <v>8652.1539999999986</v>
      </c>
      <c r="AO76" s="74">
        <f t="shared" si="5"/>
        <v>9711.996000000001</v>
      </c>
      <c r="AP76" s="74">
        <f t="shared" ref="AP76:AY76" si="6">SUM(AP77:AP102)</f>
        <v>9185.3630000000012</v>
      </c>
      <c r="AQ76" s="74">
        <f t="shared" si="6"/>
        <v>8404.1890000000021</v>
      </c>
      <c r="AR76" s="74">
        <f t="shared" si="6"/>
        <v>9220.7379999999994</v>
      </c>
      <c r="AS76" s="74">
        <f t="shared" si="6"/>
        <v>8583.5400000000009</v>
      </c>
      <c r="AT76" s="74">
        <f t="shared" si="6"/>
        <v>9204.9730000000018</v>
      </c>
      <c r="AU76" s="74">
        <f t="shared" si="6"/>
        <v>8778.2249999999985</v>
      </c>
      <c r="AV76" s="74">
        <f t="shared" si="6"/>
        <v>8471.6720000000005</v>
      </c>
      <c r="AW76" s="74">
        <f t="shared" si="6"/>
        <v>9098.56</v>
      </c>
      <c r="AX76" s="74">
        <f t="shared" si="6"/>
        <v>8847.2960000000003</v>
      </c>
      <c r="AY76" s="74">
        <f t="shared" si="6"/>
        <v>9040.3410000000003</v>
      </c>
      <c r="AZ76" s="74">
        <f t="shared" ref="AZ76:BG76" si="7">SUM(AZ77:AZ102)</f>
        <v>9021.0570000000025</v>
      </c>
      <c r="BA76" s="74">
        <f t="shared" si="7"/>
        <v>9726.7209999999995</v>
      </c>
      <c r="BB76" s="74">
        <f t="shared" si="7"/>
        <v>8764.2050000000017</v>
      </c>
      <c r="BC76" s="74">
        <f t="shared" si="7"/>
        <v>8629.5839999999989</v>
      </c>
      <c r="BD76" s="74">
        <f t="shared" si="7"/>
        <v>9475.6980000000003</v>
      </c>
      <c r="BE76" s="74">
        <f t="shared" si="7"/>
        <v>9195.3639999999996</v>
      </c>
      <c r="BF76" s="74">
        <f t="shared" si="7"/>
        <v>10036.151</v>
      </c>
      <c r="BG76" s="74">
        <f t="shared" si="7"/>
        <v>9954.7780000000002</v>
      </c>
      <c r="BH76" s="74">
        <f t="shared" ref="BH76:BS76" si="8">SUM(BH77:BH102)</f>
        <v>10366.552000000001</v>
      </c>
      <c r="BI76" s="74">
        <f t="shared" si="8"/>
        <v>10928.543000000001</v>
      </c>
      <c r="BJ76" s="74">
        <f t="shared" si="8"/>
        <v>10962.378000000002</v>
      </c>
      <c r="BK76" s="74">
        <f t="shared" si="8"/>
        <v>11411.104000000003</v>
      </c>
      <c r="BL76" s="74">
        <f t="shared" si="8"/>
        <v>11549.058000000003</v>
      </c>
      <c r="BM76" s="74">
        <f t="shared" si="8"/>
        <v>12844.769999999999</v>
      </c>
      <c r="BN76" s="74">
        <f t="shared" si="8"/>
        <v>11857</v>
      </c>
      <c r="BO76" s="74">
        <f t="shared" si="8"/>
        <v>11549.088</v>
      </c>
      <c r="BP76" s="74">
        <f t="shared" si="8"/>
        <v>12995.569</v>
      </c>
      <c r="BQ76" s="74">
        <f t="shared" si="8"/>
        <v>13007.810999999998</v>
      </c>
      <c r="BR76" s="74">
        <f t="shared" si="8"/>
        <v>14445.429</v>
      </c>
      <c r="BS76" s="74">
        <f t="shared" si="8"/>
        <v>13764.539999999997</v>
      </c>
      <c r="BT76" s="74">
        <f t="shared" ref="BT76:BY76" si="9">SUM(BT77:BT102)</f>
        <v>14720.050999999999</v>
      </c>
      <c r="BU76" s="74">
        <f t="shared" si="9"/>
        <v>15445.219000000003</v>
      </c>
      <c r="BV76" s="74">
        <f t="shared" si="9"/>
        <v>14761.589999999998</v>
      </c>
      <c r="BW76" s="74">
        <f t="shared" si="9"/>
        <v>15551.525000000005</v>
      </c>
      <c r="BX76" s="74">
        <f t="shared" si="9"/>
        <v>15369.033999999998</v>
      </c>
      <c r="BY76" s="74">
        <f t="shared" si="9"/>
        <v>16813.311999999998</v>
      </c>
      <c r="BZ76" s="74">
        <f>+SUM(BN76:BY76)</f>
        <v>170280.16799999998</v>
      </c>
      <c r="CA76" s="74">
        <f>+SUM(CA77:CA102)</f>
        <v>15407.146000000001</v>
      </c>
      <c r="CB76" s="74">
        <f>+SUM(CB77:CB102)</f>
        <v>15283.342000000001</v>
      </c>
      <c r="CC76" s="74">
        <f>+SUM(CC77:CC102)</f>
        <v>8850.7709999999988</v>
      </c>
      <c r="CD76" s="74">
        <f>+SUM(CD77:CD102)</f>
        <v>1939.7990000000004</v>
      </c>
      <c r="CE76" s="74">
        <f t="shared" ref="CE76:CZ76" si="10">+SUM(CE77:CE102)</f>
        <v>2548.2979999999998</v>
      </c>
      <c r="CF76" s="74">
        <f t="shared" si="10"/>
        <v>2959.0760000000005</v>
      </c>
      <c r="CG76" s="74">
        <f t="shared" si="10"/>
        <v>3452.4789999999998</v>
      </c>
      <c r="CH76" s="74">
        <f t="shared" si="10"/>
        <v>3496.4059999999999</v>
      </c>
      <c r="CI76" s="74">
        <f t="shared" si="10"/>
        <v>3502.4070000000006</v>
      </c>
      <c r="CJ76" s="74">
        <f t="shared" si="10"/>
        <v>3734.8039999999996</v>
      </c>
      <c r="CK76" s="74">
        <f t="shared" si="10"/>
        <v>3659.7479999999996</v>
      </c>
      <c r="CL76" s="74">
        <f t="shared" si="10"/>
        <v>5361.7670000000016</v>
      </c>
      <c r="CM76" s="91">
        <f t="shared" ref="CM76:CM102" si="11">+SUM(CA76:CL76)</f>
        <v>70196.043000000005</v>
      </c>
      <c r="CN76" s="74">
        <f t="shared" si="10"/>
        <v>5955.398000000001</v>
      </c>
      <c r="CO76" s="74">
        <f t="shared" si="10"/>
        <v>4015.9550000000008</v>
      </c>
      <c r="CP76" s="74">
        <f t="shared" si="10"/>
        <v>6104.3289999999988</v>
      </c>
      <c r="CQ76" s="74">
        <f t="shared" si="10"/>
        <v>5903.2480000000005</v>
      </c>
      <c r="CR76" s="74">
        <f t="shared" si="10"/>
        <v>7069.820999999999</v>
      </c>
      <c r="CS76" s="74">
        <f t="shared" si="10"/>
        <v>7190.1760000000004</v>
      </c>
      <c r="CT76" s="74">
        <f t="shared" si="10"/>
        <v>7424.753999999999</v>
      </c>
      <c r="CU76" s="74">
        <f t="shared" si="10"/>
        <v>7103.884</v>
      </c>
      <c r="CV76" s="74">
        <f t="shared" si="10"/>
        <v>7199.6580000000004</v>
      </c>
      <c r="CW76" s="74">
        <f t="shared" si="10"/>
        <v>7185.2009999999991</v>
      </c>
      <c r="CX76" s="74">
        <f t="shared" si="10"/>
        <v>7430.9360000000006</v>
      </c>
      <c r="CY76" s="74">
        <f t="shared" si="10"/>
        <v>8589.5500000000011</v>
      </c>
      <c r="CZ76" s="74">
        <f t="shared" si="10"/>
        <v>0</v>
      </c>
      <c r="DA76" s="74">
        <f t="shared" ref="DA76:DM76" si="12">+SUM(DA77:DA102)</f>
        <v>7406.2749999999996</v>
      </c>
      <c r="DB76" s="74">
        <f t="shared" si="12"/>
        <v>7540.8149999999996</v>
      </c>
      <c r="DC76" s="74">
        <f t="shared" si="12"/>
        <v>8386.4070000000011</v>
      </c>
      <c r="DD76" s="74">
        <f t="shared" si="12"/>
        <v>8731.4050000000007</v>
      </c>
      <c r="DE76" s="74">
        <f t="shared" si="12"/>
        <v>10722.409000000001</v>
      </c>
      <c r="DF76" s="74">
        <f t="shared" si="12"/>
        <v>11001.808000000001</v>
      </c>
      <c r="DG76" s="74">
        <f t="shared" si="12"/>
        <v>0</v>
      </c>
      <c r="DH76" s="74">
        <f t="shared" si="12"/>
        <v>0</v>
      </c>
      <c r="DI76" s="74">
        <f t="shared" si="12"/>
        <v>0</v>
      </c>
      <c r="DJ76" s="74">
        <f t="shared" si="12"/>
        <v>0</v>
      </c>
      <c r="DK76" s="74">
        <f t="shared" si="12"/>
        <v>0</v>
      </c>
      <c r="DL76" s="74">
        <f t="shared" si="12"/>
        <v>0</v>
      </c>
      <c r="DM76" s="74">
        <f t="shared" si="12"/>
        <v>0</v>
      </c>
    </row>
    <row r="77" spans="2:117" s="33" customFormat="1" ht="15" customHeight="1" x14ac:dyDescent="0.2">
      <c r="B77" s="72" t="s">
        <v>63</v>
      </c>
      <c r="C77" s="36">
        <v>185.14500000000001</v>
      </c>
      <c r="D77" s="36">
        <v>472.11099999999999</v>
      </c>
      <c r="E77" s="36">
        <v>560.60599999999999</v>
      </c>
      <c r="F77" s="36">
        <v>458.56700000000001</v>
      </c>
      <c r="G77" s="36">
        <v>435.49</v>
      </c>
      <c r="H77" s="36">
        <v>495.36599999999999</v>
      </c>
      <c r="I77" s="36">
        <v>493.20499999999998</v>
      </c>
      <c r="J77" s="36">
        <v>548.29899999999998</v>
      </c>
      <c r="K77" s="36">
        <v>521.00400000000002</v>
      </c>
      <c r="L77" s="36">
        <v>565.12599999999998</v>
      </c>
      <c r="M77" s="36">
        <v>610.23400000000004</v>
      </c>
      <c r="N77" s="36">
        <v>609.803</v>
      </c>
      <c r="O77" s="36">
        <v>642.93600000000004</v>
      </c>
      <c r="P77" s="36">
        <v>635.20100000000002</v>
      </c>
      <c r="Q77" s="36">
        <v>697.39</v>
      </c>
      <c r="R77" s="36">
        <v>611.11300000000006</v>
      </c>
      <c r="S77" s="36">
        <v>580.87699999999995</v>
      </c>
      <c r="T77" s="36">
        <v>610.44899999999996</v>
      </c>
      <c r="U77" s="36">
        <v>580.37199999999996</v>
      </c>
      <c r="V77" s="36">
        <v>607.70399999999995</v>
      </c>
      <c r="W77" s="36">
        <v>575.673</v>
      </c>
      <c r="X77" s="36">
        <v>595.85900000000004</v>
      </c>
      <c r="Y77" s="36">
        <v>595.86800000000005</v>
      </c>
      <c r="Z77" s="36">
        <v>582.03300000000002</v>
      </c>
      <c r="AA77" s="36">
        <v>587.85400000000004</v>
      </c>
      <c r="AB77" s="36">
        <v>604.31600000000003</v>
      </c>
      <c r="AC77" s="36">
        <v>673.01400000000001</v>
      </c>
      <c r="AD77" s="36">
        <v>607.32399999999996</v>
      </c>
      <c r="AE77" s="36">
        <v>582.36800000000005</v>
      </c>
      <c r="AF77" s="36">
        <v>576.52300000000002</v>
      </c>
      <c r="AG77" s="36">
        <v>561.26</v>
      </c>
      <c r="AH77" s="36">
        <v>569.00400000000002</v>
      </c>
      <c r="AI77" s="36">
        <v>559.053</v>
      </c>
      <c r="AJ77" s="36">
        <v>580.15300000000002</v>
      </c>
      <c r="AK77" s="36">
        <v>579.06299999999999</v>
      </c>
      <c r="AL77" s="36">
        <v>547.38199999999995</v>
      </c>
      <c r="AM77" s="36">
        <v>570.01300000000003</v>
      </c>
      <c r="AN77" s="36">
        <v>567.04499999999996</v>
      </c>
      <c r="AO77" s="36">
        <v>635.33600000000001</v>
      </c>
      <c r="AP77" s="36">
        <v>567.16300000000001</v>
      </c>
      <c r="AQ77" s="36">
        <v>543.44100000000003</v>
      </c>
      <c r="AR77" s="36">
        <v>575.23599999999999</v>
      </c>
      <c r="AS77" s="36">
        <v>539.01300000000003</v>
      </c>
      <c r="AT77" s="36">
        <v>566.81799999999998</v>
      </c>
      <c r="AU77" s="36">
        <v>545.07799999999997</v>
      </c>
      <c r="AV77" s="36">
        <v>563.52300000000002</v>
      </c>
      <c r="AW77" s="36">
        <v>572.71600000000001</v>
      </c>
      <c r="AX77" s="36">
        <v>544.20899999999995</v>
      </c>
      <c r="AY77" s="36">
        <v>541.67999999999995</v>
      </c>
      <c r="AZ77" s="36">
        <v>547.178</v>
      </c>
      <c r="BA77" s="36">
        <v>609.30899999999997</v>
      </c>
      <c r="BB77" s="36">
        <v>539.41200000000003</v>
      </c>
      <c r="BC77" s="36">
        <v>534.41600000000005</v>
      </c>
      <c r="BD77" s="36">
        <v>585.70100000000002</v>
      </c>
      <c r="BE77" s="36">
        <v>533.98800000000006</v>
      </c>
      <c r="BF77" s="36">
        <v>596.303</v>
      </c>
      <c r="BG77" s="36">
        <v>601.923</v>
      </c>
      <c r="BH77" s="36">
        <v>605.13400000000001</v>
      </c>
      <c r="BI77" s="36">
        <v>681.15899999999999</v>
      </c>
      <c r="BJ77" s="36">
        <v>698.6</v>
      </c>
      <c r="BK77" s="36">
        <v>701.10900000000004</v>
      </c>
      <c r="BL77" s="36">
        <v>721.60199999999998</v>
      </c>
      <c r="BM77" s="36">
        <v>815.46699999999998</v>
      </c>
      <c r="BN77" s="36">
        <v>744</v>
      </c>
      <c r="BO77" s="36">
        <v>767.81600000000003</v>
      </c>
      <c r="BP77" s="36">
        <v>899.50699999999995</v>
      </c>
      <c r="BQ77" s="36">
        <v>885.21299999999997</v>
      </c>
      <c r="BR77" s="36">
        <v>988.52499999999998</v>
      </c>
      <c r="BS77" s="36">
        <v>933.48199999999997</v>
      </c>
      <c r="BT77" s="36">
        <v>1028.67</v>
      </c>
      <c r="BU77" s="36">
        <v>1107.2439999999999</v>
      </c>
      <c r="BV77" s="36">
        <v>1044.146</v>
      </c>
      <c r="BW77" s="36">
        <v>1065.6199999999999</v>
      </c>
      <c r="BX77" s="36">
        <v>1065.7650000000001</v>
      </c>
      <c r="BY77" s="36">
        <v>1155.126</v>
      </c>
      <c r="BZ77" s="51">
        <f t="shared" ref="BZ77:BZ102" si="13">+SUM(BN77:BY77)</f>
        <v>11685.113999999998</v>
      </c>
      <c r="CA77" s="36">
        <v>1043.5840000000001</v>
      </c>
      <c r="CB77" s="36">
        <v>1033.259</v>
      </c>
      <c r="CC77" s="36">
        <v>596.64400000000001</v>
      </c>
      <c r="CD77" s="36">
        <v>135.91300000000001</v>
      </c>
      <c r="CE77" s="36">
        <v>172.46899999999999</v>
      </c>
      <c r="CF77" s="36">
        <v>176.023</v>
      </c>
      <c r="CG77" s="36">
        <v>217.35599999999999</v>
      </c>
      <c r="CH77" s="36">
        <v>223.684</v>
      </c>
      <c r="CI77" s="36">
        <v>211.04499999999999</v>
      </c>
      <c r="CJ77" s="36">
        <v>228.47</v>
      </c>
      <c r="CK77" s="36">
        <v>219.16800000000001</v>
      </c>
      <c r="CL77" s="36">
        <v>301.68</v>
      </c>
      <c r="CM77" s="67">
        <f t="shared" si="11"/>
        <v>4559.295000000001</v>
      </c>
      <c r="CN77" s="36">
        <v>357.14499999999998</v>
      </c>
      <c r="CO77" s="36">
        <v>239.821</v>
      </c>
      <c r="CP77" s="36">
        <v>358.05799999999999</v>
      </c>
      <c r="CQ77" s="36">
        <v>350.93099999999998</v>
      </c>
      <c r="CR77" s="36">
        <v>421.05700000000002</v>
      </c>
      <c r="CS77" s="36">
        <v>429.55700000000002</v>
      </c>
      <c r="CT77" s="36">
        <v>452.37799999999999</v>
      </c>
      <c r="CU77" s="36">
        <v>436.19099999999997</v>
      </c>
      <c r="CV77" s="36">
        <v>433.988</v>
      </c>
      <c r="CW77" s="36">
        <v>426.851</v>
      </c>
      <c r="CX77" s="36">
        <v>443.70699999999999</v>
      </c>
      <c r="CY77" s="36">
        <v>490.68099999999998</v>
      </c>
      <c r="CZ77" s="67"/>
      <c r="DA77" s="36">
        <v>432.42899999999997</v>
      </c>
      <c r="DB77" s="36">
        <v>450.89800000000002</v>
      </c>
      <c r="DC77" s="36">
        <v>489.07600000000002</v>
      </c>
      <c r="DD77" s="36">
        <v>503.27499999999998</v>
      </c>
      <c r="DE77" s="36">
        <v>627.37300000000005</v>
      </c>
      <c r="DF77" s="36">
        <v>644.04499999999996</v>
      </c>
      <c r="DG77" s="36"/>
      <c r="DH77" s="36"/>
      <c r="DI77" s="36"/>
      <c r="DJ77" s="36"/>
      <c r="DK77" s="36"/>
      <c r="DL77" s="36"/>
      <c r="DM77" s="67"/>
    </row>
    <row r="78" spans="2:117" s="33" customFormat="1" ht="15" customHeight="1" x14ac:dyDescent="0.2">
      <c r="B78" s="72" t="s">
        <v>64</v>
      </c>
      <c r="C78" s="36">
        <v>186.54400000000001</v>
      </c>
      <c r="D78" s="36">
        <v>146.97800000000001</v>
      </c>
      <c r="E78" s="36">
        <v>162.435</v>
      </c>
      <c r="F78" s="36">
        <v>133.625</v>
      </c>
      <c r="G78" s="36">
        <v>127.836</v>
      </c>
      <c r="H78" s="36">
        <v>147.523</v>
      </c>
      <c r="I78" s="36">
        <v>146.38900000000001</v>
      </c>
      <c r="J78" s="36">
        <v>163.17599999999999</v>
      </c>
      <c r="K78" s="36">
        <v>154.66999999999999</v>
      </c>
      <c r="L78" s="36">
        <v>164.297</v>
      </c>
      <c r="M78" s="36">
        <v>177.57599999999999</v>
      </c>
      <c r="N78" s="36">
        <v>178.048</v>
      </c>
      <c r="O78" s="36">
        <v>187.49600000000001</v>
      </c>
      <c r="P78" s="36">
        <v>185.03800000000001</v>
      </c>
      <c r="Q78" s="36">
        <v>205.61099999999999</v>
      </c>
      <c r="R78" s="36">
        <v>186.88800000000001</v>
      </c>
      <c r="S78" s="36">
        <v>179.821</v>
      </c>
      <c r="T78" s="36">
        <v>213.18100000000001</v>
      </c>
      <c r="U78" s="36">
        <v>210.95500000000001</v>
      </c>
      <c r="V78" s="36">
        <v>220.25299999999999</v>
      </c>
      <c r="W78" s="36">
        <v>204.33699999999999</v>
      </c>
      <c r="X78" s="36">
        <v>196.23599999999999</v>
      </c>
      <c r="Y78" s="36">
        <v>195.249</v>
      </c>
      <c r="Z78" s="36">
        <v>196.54499999999999</v>
      </c>
      <c r="AA78" s="36">
        <v>194.61099999999999</v>
      </c>
      <c r="AB78" s="36">
        <v>201.166</v>
      </c>
      <c r="AC78" s="36">
        <v>216.33500000000001</v>
      </c>
      <c r="AD78" s="36">
        <v>193.13399999999999</v>
      </c>
      <c r="AE78" s="36">
        <v>197.46</v>
      </c>
      <c r="AF78" s="36">
        <v>212.214</v>
      </c>
      <c r="AG78" s="36">
        <v>214.57400000000001</v>
      </c>
      <c r="AH78" s="36">
        <v>215.37700000000001</v>
      </c>
      <c r="AI78" s="36">
        <v>206.65799999999999</v>
      </c>
      <c r="AJ78" s="36">
        <v>199.47300000000001</v>
      </c>
      <c r="AK78" s="36">
        <v>210.434</v>
      </c>
      <c r="AL78" s="36">
        <v>208.42</v>
      </c>
      <c r="AM78" s="36">
        <v>204.346</v>
      </c>
      <c r="AN78" s="36">
        <v>196.86699999999999</v>
      </c>
      <c r="AO78" s="36">
        <v>220.846</v>
      </c>
      <c r="AP78" s="36">
        <v>201.36600000000001</v>
      </c>
      <c r="AQ78" s="36">
        <v>189.78399999999999</v>
      </c>
      <c r="AR78" s="36">
        <v>209.03700000000001</v>
      </c>
      <c r="AS78" s="36">
        <v>200.83099999999999</v>
      </c>
      <c r="AT78" s="36">
        <v>215.911</v>
      </c>
      <c r="AU78" s="36">
        <v>206.548</v>
      </c>
      <c r="AV78" s="36">
        <v>201.96799999999999</v>
      </c>
      <c r="AW78" s="36">
        <v>208.44499999999999</v>
      </c>
      <c r="AX78" s="36">
        <v>208.27699999999999</v>
      </c>
      <c r="AY78" s="36">
        <v>208.94</v>
      </c>
      <c r="AZ78" s="36">
        <v>207.78700000000001</v>
      </c>
      <c r="BA78" s="36">
        <v>219.28</v>
      </c>
      <c r="BB78" s="36">
        <v>197.34200000000001</v>
      </c>
      <c r="BC78" s="36">
        <v>193.31200000000001</v>
      </c>
      <c r="BD78" s="36">
        <v>213.66300000000001</v>
      </c>
      <c r="BE78" s="36">
        <v>205.01400000000001</v>
      </c>
      <c r="BF78" s="36">
        <v>218.333</v>
      </c>
      <c r="BG78" s="36">
        <v>213.65600000000001</v>
      </c>
      <c r="BH78" s="36">
        <v>225.595</v>
      </c>
      <c r="BI78" s="36">
        <v>235.09700000000001</v>
      </c>
      <c r="BJ78" s="36">
        <v>243.137</v>
      </c>
      <c r="BK78" s="36">
        <v>257.03300000000002</v>
      </c>
      <c r="BL78" s="36">
        <v>250.62899999999999</v>
      </c>
      <c r="BM78" s="36">
        <v>275.77699999999999</v>
      </c>
      <c r="BN78" s="36">
        <v>254</v>
      </c>
      <c r="BO78" s="36">
        <v>271.11</v>
      </c>
      <c r="BP78" s="36">
        <v>314.73</v>
      </c>
      <c r="BQ78" s="36">
        <v>311.84800000000001</v>
      </c>
      <c r="BR78" s="36">
        <v>335.95499999999998</v>
      </c>
      <c r="BS78" s="36">
        <v>316.08600000000001</v>
      </c>
      <c r="BT78" s="36">
        <v>348.40100000000001</v>
      </c>
      <c r="BU78" s="36">
        <v>381.59</v>
      </c>
      <c r="BV78" s="36">
        <v>350.20400000000001</v>
      </c>
      <c r="BW78" s="36">
        <v>348.577</v>
      </c>
      <c r="BX78" s="36">
        <v>347.50200000000001</v>
      </c>
      <c r="BY78" s="36">
        <v>368.25299999999999</v>
      </c>
      <c r="BZ78" s="51">
        <f t="shared" si="13"/>
        <v>3948.2560000000003</v>
      </c>
      <c r="CA78" s="36">
        <v>337.78399999999999</v>
      </c>
      <c r="CB78" s="36">
        <v>330.94799999999998</v>
      </c>
      <c r="CC78" s="36">
        <v>193.071</v>
      </c>
      <c r="CD78" s="36">
        <v>45.698</v>
      </c>
      <c r="CE78" s="36">
        <v>67.56</v>
      </c>
      <c r="CF78" s="36">
        <v>84.263999999999996</v>
      </c>
      <c r="CG78" s="36">
        <v>98.355999999999995</v>
      </c>
      <c r="CH78" s="36">
        <v>98.700999999999993</v>
      </c>
      <c r="CI78" s="36">
        <v>100.639</v>
      </c>
      <c r="CJ78" s="36">
        <v>107.077</v>
      </c>
      <c r="CK78" s="36">
        <v>108.15300000000001</v>
      </c>
      <c r="CL78" s="36">
        <v>137.25700000000001</v>
      </c>
      <c r="CM78" s="67">
        <f t="shared" si="11"/>
        <v>1709.5079999999998</v>
      </c>
      <c r="CN78" s="36">
        <v>147.67699999999999</v>
      </c>
      <c r="CO78" s="36">
        <v>96.655000000000001</v>
      </c>
      <c r="CP78" s="36">
        <v>140.196</v>
      </c>
      <c r="CQ78" s="36">
        <v>134.02199999999999</v>
      </c>
      <c r="CR78" s="36">
        <v>159.126</v>
      </c>
      <c r="CS78" s="36">
        <v>160.036</v>
      </c>
      <c r="CT78" s="36">
        <v>173.815</v>
      </c>
      <c r="CU78" s="36">
        <v>163.113</v>
      </c>
      <c r="CV78" s="36">
        <v>165.02500000000001</v>
      </c>
      <c r="CW78" s="36">
        <v>170.56200000000001</v>
      </c>
      <c r="CX78" s="36">
        <v>170.31800000000001</v>
      </c>
      <c r="CY78" s="36">
        <v>191.03200000000001</v>
      </c>
      <c r="CZ78" s="67"/>
      <c r="DA78" s="36">
        <v>156.55699999999999</v>
      </c>
      <c r="DB78" s="36">
        <v>165.78</v>
      </c>
      <c r="DC78" s="36">
        <v>193.745</v>
      </c>
      <c r="DD78" s="36">
        <v>181.48400000000001</v>
      </c>
      <c r="DE78" s="36">
        <v>214.959</v>
      </c>
      <c r="DF78" s="36">
        <v>214.50399999999999</v>
      </c>
      <c r="DG78" s="36"/>
      <c r="DH78" s="36"/>
      <c r="DI78" s="36"/>
      <c r="DJ78" s="36"/>
      <c r="DK78" s="36"/>
      <c r="DL78" s="36"/>
      <c r="DM78" s="67"/>
    </row>
    <row r="79" spans="2:117" s="33" customFormat="1" ht="15" customHeight="1" x14ac:dyDescent="0.2">
      <c r="B79" s="72" t="s">
        <v>65</v>
      </c>
      <c r="C79" s="36">
        <v>93.83</v>
      </c>
      <c r="D79" s="36">
        <v>129.98400000000001</v>
      </c>
      <c r="E79" s="36">
        <v>143.42599999999999</v>
      </c>
      <c r="F79" s="36">
        <v>123.377</v>
      </c>
      <c r="G79" s="36">
        <v>116.65</v>
      </c>
      <c r="H79" s="36">
        <v>130.47999999999999</v>
      </c>
      <c r="I79" s="36">
        <v>123.44</v>
      </c>
      <c r="J79" s="36">
        <v>145.131</v>
      </c>
      <c r="K79" s="36">
        <v>140.45599999999999</v>
      </c>
      <c r="L79" s="36">
        <v>148.22399999999999</v>
      </c>
      <c r="M79" s="36">
        <v>156.24299999999999</v>
      </c>
      <c r="N79" s="36">
        <v>160.84399999999999</v>
      </c>
      <c r="O79" s="36">
        <v>169.874</v>
      </c>
      <c r="P79" s="36">
        <v>167.09800000000001</v>
      </c>
      <c r="Q79" s="36">
        <v>186.01499999999999</v>
      </c>
      <c r="R79" s="36">
        <v>163.54900000000001</v>
      </c>
      <c r="S79" s="36">
        <v>156.226</v>
      </c>
      <c r="T79" s="36">
        <v>177.76599999999999</v>
      </c>
      <c r="U79" s="36">
        <v>181.96199999999999</v>
      </c>
      <c r="V79" s="36">
        <v>194.43199999999999</v>
      </c>
      <c r="W79" s="36">
        <v>181.11500000000001</v>
      </c>
      <c r="X79" s="36">
        <v>178.233</v>
      </c>
      <c r="Y79" s="36">
        <v>179.64</v>
      </c>
      <c r="Z79" s="36">
        <v>175.98599999999999</v>
      </c>
      <c r="AA79" s="36">
        <v>174.005</v>
      </c>
      <c r="AB79" s="36">
        <v>183.25299999999999</v>
      </c>
      <c r="AC79" s="36">
        <v>203.512</v>
      </c>
      <c r="AD79" s="36">
        <v>176.92099999999999</v>
      </c>
      <c r="AE79" s="36">
        <v>175.53</v>
      </c>
      <c r="AF79" s="36">
        <v>188.16499999999999</v>
      </c>
      <c r="AG79" s="36">
        <v>193.328</v>
      </c>
      <c r="AH79" s="36">
        <v>195.864</v>
      </c>
      <c r="AI79" s="36">
        <v>187.315</v>
      </c>
      <c r="AJ79" s="36">
        <v>185.17</v>
      </c>
      <c r="AK79" s="36">
        <v>192.82599999999999</v>
      </c>
      <c r="AL79" s="36">
        <v>199.74199999999999</v>
      </c>
      <c r="AM79" s="36">
        <v>196.34</v>
      </c>
      <c r="AN79" s="36">
        <v>187.22200000000001</v>
      </c>
      <c r="AO79" s="36">
        <v>210.38499999999999</v>
      </c>
      <c r="AP79" s="36">
        <v>188.96</v>
      </c>
      <c r="AQ79" s="36">
        <v>177.62299999999999</v>
      </c>
      <c r="AR79" s="36">
        <v>195.73099999999999</v>
      </c>
      <c r="AS79" s="36">
        <v>186.822</v>
      </c>
      <c r="AT79" s="36">
        <v>197.303</v>
      </c>
      <c r="AU79" s="36">
        <v>182.72499999999999</v>
      </c>
      <c r="AV79" s="36">
        <v>182.44499999999999</v>
      </c>
      <c r="AW79" s="36">
        <v>187.625</v>
      </c>
      <c r="AX79" s="36">
        <v>186.98099999999999</v>
      </c>
      <c r="AY79" s="36">
        <v>194.44800000000001</v>
      </c>
      <c r="AZ79" s="36">
        <v>194.83199999999999</v>
      </c>
      <c r="BA79" s="36">
        <v>207.75200000000001</v>
      </c>
      <c r="BB79" s="36">
        <v>185.565</v>
      </c>
      <c r="BC79" s="36">
        <v>181.80600000000001</v>
      </c>
      <c r="BD79" s="36">
        <v>198.28700000000001</v>
      </c>
      <c r="BE79" s="36">
        <v>204.101</v>
      </c>
      <c r="BF79" s="36">
        <v>212.26300000000001</v>
      </c>
      <c r="BG79" s="36">
        <v>210.93100000000001</v>
      </c>
      <c r="BH79" s="36">
        <v>223.714</v>
      </c>
      <c r="BI79" s="36">
        <v>229.07300000000001</v>
      </c>
      <c r="BJ79" s="36">
        <v>235.67</v>
      </c>
      <c r="BK79" s="36">
        <v>245.46299999999999</v>
      </c>
      <c r="BL79" s="36">
        <v>242.595</v>
      </c>
      <c r="BM79" s="36">
        <v>272.399</v>
      </c>
      <c r="BN79" s="36">
        <v>255</v>
      </c>
      <c r="BO79" s="36">
        <v>299.41899999999998</v>
      </c>
      <c r="BP79" s="36">
        <v>351.387</v>
      </c>
      <c r="BQ79" s="36">
        <v>347.04700000000003</v>
      </c>
      <c r="BR79" s="36">
        <v>397.49</v>
      </c>
      <c r="BS79" s="36">
        <v>384.96800000000002</v>
      </c>
      <c r="BT79" s="36">
        <v>413.82400000000001</v>
      </c>
      <c r="BU79" s="36">
        <v>435.15600000000001</v>
      </c>
      <c r="BV79" s="36">
        <v>390.29500000000002</v>
      </c>
      <c r="BW79" s="36">
        <v>381.41800000000001</v>
      </c>
      <c r="BX79" s="36">
        <v>371.51100000000002</v>
      </c>
      <c r="BY79" s="36">
        <v>396.26</v>
      </c>
      <c r="BZ79" s="51">
        <f t="shared" si="13"/>
        <v>4423.7750000000005</v>
      </c>
      <c r="CA79" s="36">
        <v>346.72800000000001</v>
      </c>
      <c r="CB79" s="36">
        <v>336.68200000000002</v>
      </c>
      <c r="CC79" s="36">
        <v>203.31399999999999</v>
      </c>
      <c r="CD79" s="36">
        <v>52.356999999999999</v>
      </c>
      <c r="CE79" s="36">
        <v>70.275000000000006</v>
      </c>
      <c r="CF79" s="36">
        <v>91.37</v>
      </c>
      <c r="CG79" s="36">
        <v>103.188</v>
      </c>
      <c r="CH79" s="36">
        <v>103.673</v>
      </c>
      <c r="CI79" s="36">
        <v>98.403000000000006</v>
      </c>
      <c r="CJ79" s="36">
        <v>105.3</v>
      </c>
      <c r="CK79" s="36">
        <v>103.96599999999999</v>
      </c>
      <c r="CL79" s="36">
        <v>139.92500000000001</v>
      </c>
      <c r="CM79" s="67">
        <f t="shared" si="11"/>
        <v>1755.181</v>
      </c>
      <c r="CN79" s="36">
        <v>151.25200000000001</v>
      </c>
      <c r="CO79" s="36">
        <v>98.146000000000001</v>
      </c>
      <c r="CP79" s="36">
        <v>144.376</v>
      </c>
      <c r="CQ79" s="36">
        <v>139.809</v>
      </c>
      <c r="CR79" s="36">
        <v>162.41900000000001</v>
      </c>
      <c r="CS79" s="36">
        <v>162.52600000000001</v>
      </c>
      <c r="CT79" s="36">
        <v>172.21700000000001</v>
      </c>
      <c r="CU79" s="36">
        <v>168.93799999999999</v>
      </c>
      <c r="CV79" s="36">
        <v>170.875</v>
      </c>
      <c r="CW79" s="36">
        <v>171.578</v>
      </c>
      <c r="CX79" s="36">
        <v>171.821</v>
      </c>
      <c r="CY79" s="36">
        <v>196.477</v>
      </c>
      <c r="CZ79" s="67"/>
      <c r="DA79" s="36">
        <v>163.58799999999999</v>
      </c>
      <c r="DB79" s="36">
        <v>170.76499999999999</v>
      </c>
      <c r="DC79" s="36">
        <v>194.42599999999999</v>
      </c>
      <c r="DD79" s="36">
        <v>188.69300000000001</v>
      </c>
      <c r="DE79" s="36">
        <v>223.34</v>
      </c>
      <c r="DF79" s="36">
        <v>225.28200000000001</v>
      </c>
      <c r="DG79" s="36"/>
      <c r="DH79" s="36"/>
      <c r="DI79" s="36"/>
      <c r="DJ79" s="36"/>
      <c r="DK79" s="36"/>
      <c r="DL79" s="36"/>
      <c r="DM79" s="67"/>
    </row>
    <row r="80" spans="2:117" s="33" customFormat="1" ht="15" customHeight="1" x14ac:dyDescent="0.2">
      <c r="B80" s="72" t="s">
        <v>66</v>
      </c>
      <c r="C80" s="36">
        <v>429.62599999999998</v>
      </c>
      <c r="D80" s="36">
        <v>320.31900000000002</v>
      </c>
      <c r="E80" s="36">
        <v>359.95400000000001</v>
      </c>
      <c r="F80" s="36">
        <v>289.17500000000001</v>
      </c>
      <c r="G80" s="36">
        <v>269.92500000000001</v>
      </c>
      <c r="H80" s="36">
        <v>306.50799999999998</v>
      </c>
      <c r="I80" s="36">
        <v>300.3</v>
      </c>
      <c r="J80" s="36">
        <v>321.73399999999998</v>
      </c>
      <c r="K80" s="36">
        <v>319.31099999999998</v>
      </c>
      <c r="L80" s="36">
        <v>339.048</v>
      </c>
      <c r="M80" s="36">
        <v>358.76900000000001</v>
      </c>
      <c r="N80" s="36">
        <v>361.87400000000002</v>
      </c>
      <c r="O80" s="36">
        <v>379.13400000000001</v>
      </c>
      <c r="P80" s="36">
        <v>371.74400000000003</v>
      </c>
      <c r="Q80" s="36">
        <v>413.75</v>
      </c>
      <c r="R80" s="36">
        <v>353.08</v>
      </c>
      <c r="S80" s="36">
        <v>335.68400000000003</v>
      </c>
      <c r="T80" s="36">
        <v>377.84800000000001</v>
      </c>
      <c r="U80" s="36">
        <v>350.68900000000002</v>
      </c>
      <c r="V80" s="36">
        <v>364.351</v>
      </c>
      <c r="W80" s="36">
        <v>342.09500000000003</v>
      </c>
      <c r="X80" s="36">
        <v>351.47399999999999</v>
      </c>
      <c r="Y80" s="36">
        <v>354.79500000000002</v>
      </c>
      <c r="Z80" s="36">
        <v>351.28</v>
      </c>
      <c r="AA80" s="36">
        <v>344.101</v>
      </c>
      <c r="AB80" s="36">
        <v>351.19200000000001</v>
      </c>
      <c r="AC80" s="36">
        <v>393.00799999999998</v>
      </c>
      <c r="AD80" s="36">
        <v>347.58800000000002</v>
      </c>
      <c r="AE80" s="36">
        <v>342.74799999999999</v>
      </c>
      <c r="AF80" s="36">
        <v>351.15699999999998</v>
      </c>
      <c r="AG80" s="36">
        <v>352.09199999999998</v>
      </c>
      <c r="AH80" s="36">
        <v>359.589</v>
      </c>
      <c r="AI80" s="36">
        <v>349.43200000000002</v>
      </c>
      <c r="AJ80" s="36">
        <v>357.041</v>
      </c>
      <c r="AK80" s="36">
        <v>355.53699999999998</v>
      </c>
      <c r="AL80" s="36">
        <v>349.34699999999998</v>
      </c>
      <c r="AM80" s="36">
        <v>356.45800000000003</v>
      </c>
      <c r="AN80" s="36">
        <v>343.51499999999999</v>
      </c>
      <c r="AO80" s="36">
        <v>389.66399999999999</v>
      </c>
      <c r="AP80" s="36">
        <v>345.03399999999999</v>
      </c>
      <c r="AQ80" s="36">
        <v>319.18200000000002</v>
      </c>
      <c r="AR80" s="36">
        <v>350.745</v>
      </c>
      <c r="AS80" s="36">
        <v>335.04899999999998</v>
      </c>
      <c r="AT80" s="36">
        <v>358.06299999999999</v>
      </c>
      <c r="AU80" s="36">
        <v>347.36399999999998</v>
      </c>
      <c r="AV80" s="36">
        <v>352.529</v>
      </c>
      <c r="AW80" s="36">
        <v>358.57600000000002</v>
      </c>
      <c r="AX80" s="36">
        <v>351.94900000000001</v>
      </c>
      <c r="AY80" s="36">
        <v>358.37900000000002</v>
      </c>
      <c r="AZ80" s="36">
        <v>359.09199999999998</v>
      </c>
      <c r="BA80" s="36">
        <v>392.05399999999997</v>
      </c>
      <c r="BB80" s="36">
        <v>343.52499999999998</v>
      </c>
      <c r="BC80" s="36">
        <v>333.93200000000002</v>
      </c>
      <c r="BD80" s="36">
        <v>369.916</v>
      </c>
      <c r="BE80" s="36">
        <v>344.60899999999998</v>
      </c>
      <c r="BF80" s="36">
        <v>362.88799999999998</v>
      </c>
      <c r="BG80" s="36">
        <v>363.82100000000003</v>
      </c>
      <c r="BH80" s="36">
        <v>392.80399999999997</v>
      </c>
      <c r="BI80" s="36">
        <v>410.767</v>
      </c>
      <c r="BJ80" s="36">
        <v>413.72300000000001</v>
      </c>
      <c r="BK80" s="36">
        <v>429.12400000000002</v>
      </c>
      <c r="BL80" s="36">
        <v>434.286</v>
      </c>
      <c r="BM80" s="36">
        <v>490.673</v>
      </c>
      <c r="BN80" s="36">
        <v>426</v>
      </c>
      <c r="BO80" s="36">
        <v>407.94</v>
      </c>
      <c r="BP80" s="36">
        <v>495.59</v>
      </c>
      <c r="BQ80" s="36">
        <v>484.16500000000002</v>
      </c>
      <c r="BR80" s="36">
        <v>538.928</v>
      </c>
      <c r="BS80" s="36">
        <v>556.53499999999997</v>
      </c>
      <c r="BT80" s="36">
        <v>581.95699999999999</v>
      </c>
      <c r="BU80" s="36">
        <v>586.048</v>
      </c>
      <c r="BV80" s="36">
        <v>540.85699999999997</v>
      </c>
      <c r="BW80" s="36">
        <v>544.74199999999996</v>
      </c>
      <c r="BX80" s="36">
        <v>555.38400000000001</v>
      </c>
      <c r="BY80" s="36">
        <v>613.41499999999996</v>
      </c>
      <c r="BZ80" s="51">
        <f t="shared" si="13"/>
        <v>6331.5609999999997</v>
      </c>
      <c r="CA80" s="36">
        <v>554.57299999999998</v>
      </c>
      <c r="CB80" s="36">
        <v>553.54700000000003</v>
      </c>
      <c r="CC80" s="36">
        <v>341.78800000000001</v>
      </c>
      <c r="CD80" s="36">
        <v>79.631</v>
      </c>
      <c r="CE80" s="36">
        <v>102.967</v>
      </c>
      <c r="CF80" s="36">
        <v>109.009</v>
      </c>
      <c r="CG80" s="36">
        <v>132.08000000000001</v>
      </c>
      <c r="CH80" s="36">
        <v>147.46600000000001</v>
      </c>
      <c r="CI80" s="36">
        <v>151.023</v>
      </c>
      <c r="CJ80" s="36">
        <v>163.13900000000001</v>
      </c>
      <c r="CK80" s="36">
        <v>160.292</v>
      </c>
      <c r="CL80" s="36">
        <v>233.42</v>
      </c>
      <c r="CM80" s="67">
        <f t="shared" si="11"/>
        <v>2728.9350000000004</v>
      </c>
      <c r="CN80" s="36">
        <v>264.93299999999999</v>
      </c>
      <c r="CO80" s="36">
        <v>176.34899999999999</v>
      </c>
      <c r="CP80" s="36">
        <v>263.63499999999999</v>
      </c>
      <c r="CQ80" s="36">
        <v>255.40299999999999</v>
      </c>
      <c r="CR80" s="36">
        <v>289.24</v>
      </c>
      <c r="CS80" s="36">
        <v>291.15199999999999</v>
      </c>
      <c r="CT80" s="36">
        <v>305.86599999999999</v>
      </c>
      <c r="CU80" s="36">
        <v>294.68700000000001</v>
      </c>
      <c r="CV80" s="36">
        <v>294.14100000000002</v>
      </c>
      <c r="CW80" s="36">
        <v>293.16699999999997</v>
      </c>
      <c r="CX80" s="36">
        <v>298.23599999999999</v>
      </c>
      <c r="CY80" s="36">
        <v>336.89299999999997</v>
      </c>
      <c r="CZ80" s="67"/>
      <c r="DA80" s="36">
        <v>292.05799999999999</v>
      </c>
      <c r="DB80" s="36">
        <v>298.69</v>
      </c>
      <c r="DC80" s="36">
        <v>331.416</v>
      </c>
      <c r="DD80" s="36">
        <v>347.36900000000003</v>
      </c>
      <c r="DE80" s="36">
        <v>425.81200000000001</v>
      </c>
      <c r="DF80" s="36">
        <v>437.65800000000002</v>
      </c>
      <c r="DG80" s="36"/>
      <c r="DH80" s="36"/>
      <c r="DI80" s="36"/>
      <c r="DJ80" s="36"/>
      <c r="DK80" s="36"/>
      <c r="DL80" s="36"/>
      <c r="DM80" s="67"/>
    </row>
    <row r="81" spans="2:117" s="33" customFormat="1" ht="15" customHeight="1" x14ac:dyDescent="0.2">
      <c r="B81" s="72" t="s">
        <v>67</v>
      </c>
      <c r="C81" s="36">
        <v>92.475999999999999</v>
      </c>
      <c r="D81" s="36">
        <v>235.10599999999999</v>
      </c>
      <c r="E81" s="36">
        <v>259.32900000000001</v>
      </c>
      <c r="F81" s="36">
        <v>205.75299999999999</v>
      </c>
      <c r="G81" s="36">
        <v>193.94900000000001</v>
      </c>
      <c r="H81" s="36">
        <v>210.369</v>
      </c>
      <c r="I81" s="36">
        <v>222.85499999999999</v>
      </c>
      <c r="J81" s="36">
        <v>241.41399999999999</v>
      </c>
      <c r="K81" s="36">
        <v>238.10599999999999</v>
      </c>
      <c r="L81" s="36">
        <v>252.589</v>
      </c>
      <c r="M81" s="36">
        <v>268.73</v>
      </c>
      <c r="N81" s="36">
        <v>280.92500000000001</v>
      </c>
      <c r="O81" s="36">
        <v>299.73700000000002</v>
      </c>
      <c r="P81" s="36">
        <v>294.416</v>
      </c>
      <c r="Q81" s="36">
        <v>326.89100000000002</v>
      </c>
      <c r="R81" s="36">
        <v>285.94499999999999</v>
      </c>
      <c r="S81" s="36">
        <v>270.339</v>
      </c>
      <c r="T81" s="36">
        <v>305.51600000000002</v>
      </c>
      <c r="U81" s="36">
        <v>287.29500000000002</v>
      </c>
      <c r="V81" s="36">
        <v>296.82499999999999</v>
      </c>
      <c r="W81" s="36">
        <v>293.45800000000003</v>
      </c>
      <c r="X81" s="36">
        <v>300.64400000000001</v>
      </c>
      <c r="Y81" s="36">
        <v>291.05500000000001</v>
      </c>
      <c r="Z81" s="36">
        <v>283.39400000000001</v>
      </c>
      <c r="AA81" s="36">
        <v>281.52600000000001</v>
      </c>
      <c r="AB81" s="36">
        <v>293.291</v>
      </c>
      <c r="AC81" s="36">
        <v>330.02699999999999</v>
      </c>
      <c r="AD81" s="36">
        <v>290.36500000000001</v>
      </c>
      <c r="AE81" s="36">
        <v>281.79199999999997</v>
      </c>
      <c r="AF81" s="36">
        <v>284.15499999999997</v>
      </c>
      <c r="AG81" s="36">
        <v>279.46499999999997</v>
      </c>
      <c r="AH81" s="36">
        <v>291.81200000000001</v>
      </c>
      <c r="AI81" s="36">
        <v>288.05799999999999</v>
      </c>
      <c r="AJ81" s="36">
        <v>281.90100000000001</v>
      </c>
      <c r="AK81" s="36">
        <v>286.63799999999998</v>
      </c>
      <c r="AL81" s="36">
        <v>277.89499999999998</v>
      </c>
      <c r="AM81" s="36">
        <v>279.98200000000003</v>
      </c>
      <c r="AN81" s="36">
        <v>263.84699999999998</v>
      </c>
      <c r="AO81" s="36">
        <v>296.995</v>
      </c>
      <c r="AP81" s="36">
        <v>263.66500000000002</v>
      </c>
      <c r="AQ81" s="36">
        <v>248.09200000000001</v>
      </c>
      <c r="AR81" s="36">
        <v>274.22800000000001</v>
      </c>
      <c r="AS81" s="36">
        <v>258.61700000000002</v>
      </c>
      <c r="AT81" s="36">
        <v>282.363</v>
      </c>
      <c r="AU81" s="36">
        <v>269.45499999999998</v>
      </c>
      <c r="AV81" s="36">
        <v>269.14100000000002</v>
      </c>
      <c r="AW81" s="36">
        <v>284.238</v>
      </c>
      <c r="AX81" s="36">
        <v>275.77499999999998</v>
      </c>
      <c r="AY81" s="36">
        <v>278.93</v>
      </c>
      <c r="AZ81" s="36">
        <v>276.39800000000002</v>
      </c>
      <c r="BA81" s="36">
        <v>306.08499999999998</v>
      </c>
      <c r="BB81" s="36">
        <v>270.43700000000001</v>
      </c>
      <c r="BC81" s="36">
        <v>263.36599999999999</v>
      </c>
      <c r="BD81" s="36">
        <v>294.678</v>
      </c>
      <c r="BE81" s="36">
        <v>283.524</v>
      </c>
      <c r="BF81" s="36">
        <v>310.56200000000001</v>
      </c>
      <c r="BG81" s="36">
        <v>312.81900000000002</v>
      </c>
      <c r="BH81" s="36">
        <v>338.20100000000002</v>
      </c>
      <c r="BI81" s="36">
        <v>352.71</v>
      </c>
      <c r="BJ81" s="36">
        <v>350.68900000000002</v>
      </c>
      <c r="BK81" s="36">
        <v>362.22399999999999</v>
      </c>
      <c r="BL81" s="36">
        <v>365.024</v>
      </c>
      <c r="BM81" s="36">
        <v>416.565</v>
      </c>
      <c r="BN81" s="36">
        <v>380</v>
      </c>
      <c r="BO81" s="36">
        <v>429.70100000000002</v>
      </c>
      <c r="BP81" s="36">
        <v>536.73199999999997</v>
      </c>
      <c r="BQ81" s="36">
        <v>550.548</v>
      </c>
      <c r="BR81" s="36">
        <v>602.70100000000002</v>
      </c>
      <c r="BS81" s="36">
        <v>608.78099999999995</v>
      </c>
      <c r="BT81" s="36">
        <v>634.31899999999996</v>
      </c>
      <c r="BU81" s="36">
        <v>670.73299999999995</v>
      </c>
      <c r="BV81" s="36">
        <v>575.87300000000005</v>
      </c>
      <c r="BW81" s="36">
        <v>567.24099999999999</v>
      </c>
      <c r="BX81" s="36">
        <v>558.36800000000005</v>
      </c>
      <c r="BY81" s="36">
        <v>599.28099999999995</v>
      </c>
      <c r="BZ81" s="51">
        <f t="shared" si="13"/>
        <v>6714.2779999999993</v>
      </c>
      <c r="CA81" s="36">
        <v>523.36599999999999</v>
      </c>
      <c r="CB81" s="36">
        <v>527.65099999999995</v>
      </c>
      <c r="CC81" s="36">
        <v>334.23700000000002</v>
      </c>
      <c r="CD81" s="36">
        <v>91.48</v>
      </c>
      <c r="CE81" s="36">
        <v>117.48</v>
      </c>
      <c r="CF81" s="36">
        <v>137.03700000000001</v>
      </c>
      <c r="CG81" s="36">
        <v>156.06800000000001</v>
      </c>
      <c r="CH81" s="36">
        <v>156.99100000000001</v>
      </c>
      <c r="CI81" s="36">
        <v>151.27199999999999</v>
      </c>
      <c r="CJ81" s="36">
        <v>155.89699999999999</v>
      </c>
      <c r="CK81" s="36">
        <v>158.23500000000001</v>
      </c>
      <c r="CL81" s="36">
        <v>223.30099999999999</v>
      </c>
      <c r="CM81" s="67">
        <f t="shared" si="11"/>
        <v>2733.0149999999999</v>
      </c>
      <c r="CN81" s="36">
        <v>247.858</v>
      </c>
      <c r="CO81" s="36">
        <v>166.52600000000001</v>
      </c>
      <c r="CP81" s="36">
        <v>244.37799999999999</v>
      </c>
      <c r="CQ81" s="36">
        <v>237.32300000000001</v>
      </c>
      <c r="CR81" s="36">
        <v>271.62099999999998</v>
      </c>
      <c r="CS81" s="36">
        <v>267.66300000000001</v>
      </c>
      <c r="CT81" s="36">
        <v>276.77</v>
      </c>
      <c r="CU81" s="36">
        <v>266.459</v>
      </c>
      <c r="CV81" s="36">
        <v>265.459</v>
      </c>
      <c r="CW81" s="36">
        <v>267.04199999999997</v>
      </c>
      <c r="CX81" s="36">
        <v>275.06299999999999</v>
      </c>
      <c r="CY81" s="36">
        <v>314.08999999999997</v>
      </c>
      <c r="CZ81" s="67"/>
      <c r="DA81" s="36">
        <v>262.93299999999999</v>
      </c>
      <c r="DB81" s="36">
        <v>266.95400000000001</v>
      </c>
      <c r="DC81" s="36">
        <v>304.19099999999997</v>
      </c>
      <c r="DD81" s="36">
        <v>309.86500000000001</v>
      </c>
      <c r="DE81" s="36">
        <v>378.99700000000001</v>
      </c>
      <c r="DF81" s="36">
        <v>390.14600000000002</v>
      </c>
      <c r="DG81" s="36"/>
      <c r="DH81" s="36"/>
      <c r="DI81" s="36"/>
      <c r="DJ81" s="36"/>
      <c r="DK81" s="36"/>
      <c r="DL81" s="36"/>
      <c r="DM81" s="67"/>
    </row>
    <row r="82" spans="2:117" s="33" customFormat="1" ht="15" customHeight="1" x14ac:dyDescent="0.2">
      <c r="B82" s="72" t="s">
        <v>68</v>
      </c>
      <c r="C82" s="36">
        <v>356.98399999999998</v>
      </c>
      <c r="D82" s="36">
        <v>210.26300000000001</v>
      </c>
      <c r="E82" s="36">
        <v>245.19200000000001</v>
      </c>
      <c r="F82" s="36">
        <v>197.309</v>
      </c>
      <c r="G82" s="36">
        <v>186.9</v>
      </c>
      <c r="H82" s="36">
        <v>213.43199999999999</v>
      </c>
      <c r="I82" s="36">
        <v>209.434</v>
      </c>
      <c r="J82" s="36">
        <v>231.42099999999999</v>
      </c>
      <c r="K82" s="36">
        <v>215.90299999999999</v>
      </c>
      <c r="L82" s="36">
        <v>231.369</v>
      </c>
      <c r="M82" s="36">
        <v>249.429</v>
      </c>
      <c r="N82" s="36">
        <v>248.22</v>
      </c>
      <c r="O82" s="36">
        <v>263.33100000000002</v>
      </c>
      <c r="P82" s="36">
        <v>263.339</v>
      </c>
      <c r="Q82" s="36">
        <v>303.27</v>
      </c>
      <c r="R82" s="36">
        <v>258.14400000000001</v>
      </c>
      <c r="S82" s="36">
        <v>247.054</v>
      </c>
      <c r="T82" s="36">
        <v>276.51900000000001</v>
      </c>
      <c r="U82" s="36">
        <v>281.81400000000002</v>
      </c>
      <c r="V82" s="36">
        <v>298.51499999999999</v>
      </c>
      <c r="W82" s="36">
        <v>279.63400000000001</v>
      </c>
      <c r="X82" s="36">
        <v>286.745</v>
      </c>
      <c r="Y82" s="36">
        <v>282.40199999999999</v>
      </c>
      <c r="Z82" s="36">
        <v>276.78199999999998</v>
      </c>
      <c r="AA82" s="36">
        <v>272.80799999999999</v>
      </c>
      <c r="AB82" s="36">
        <v>284.48</v>
      </c>
      <c r="AC82" s="36">
        <v>325.15300000000002</v>
      </c>
      <c r="AD82" s="36">
        <v>280.25799999999998</v>
      </c>
      <c r="AE82" s="36">
        <v>277.46699999999998</v>
      </c>
      <c r="AF82" s="36">
        <v>287.404</v>
      </c>
      <c r="AG82" s="36">
        <v>282.38200000000001</v>
      </c>
      <c r="AH82" s="36">
        <v>286.59800000000001</v>
      </c>
      <c r="AI82" s="36">
        <v>282.83800000000002</v>
      </c>
      <c r="AJ82" s="36">
        <v>285.91800000000001</v>
      </c>
      <c r="AK82" s="36">
        <v>282.92599999999999</v>
      </c>
      <c r="AL82" s="36">
        <v>277.03500000000003</v>
      </c>
      <c r="AM82" s="36">
        <v>286.91800000000001</v>
      </c>
      <c r="AN82" s="36">
        <v>280.08999999999997</v>
      </c>
      <c r="AO82" s="36">
        <v>323.52199999999999</v>
      </c>
      <c r="AP82" s="36">
        <v>283.904</v>
      </c>
      <c r="AQ82" s="36">
        <v>273.92399999999998</v>
      </c>
      <c r="AR82" s="36">
        <v>304.714</v>
      </c>
      <c r="AS82" s="36">
        <v>289.85599999999999</v>
      </c>
      <c r="AT82" s="36">
        <v>313.161</v>
      </c>
      <c r="AU82" s="36">
        <v>300.59100000000001</v>
      </c>
      <c r="AV82" s="36">
        <v>298.798</v>
      </c>
      <c r="AW82" s="36">
        <v>305.99599999999998</v>
      </c>
      <c r="AX82" s="36">
        <v>298.69799999999998</v>
      </c>
      <c r="AY82" s="36">
        <v>309.27800000000002</v>
      </c>
      <c r="AZ82" s="36">
        <v>309.59100000000001</v>
      </c>
      <c r="BA82" s="36">
        <v>343.88900000000001</v>
      </c>
      <c r="BB82" s="36">
        <v>297.60700000000003</v>
      </c>
      <c r="BC82" s="36">
        <v>293.91300000000001</v>
      </c>
      <c r="BD82" s="36">
        <v>324.38499999999999</v>
      </c>
      <c r="BE82" s="36">
        <v>310.971</v>
      </c>
      <c r="BF82" s="36">
        <v>337.92399999999998</v>
      </c>
      <c r="BG82" s="36">
        <v>336.91800000000001</v>
      </c>
      <c r="BH82" s="36">
        <v>360.36599999999999</v>
      </c>
      <c r="BI82" s="36">
        <v>375.61500000000001</v>
      </c>
      <c r="BJ82" s="36">
        <v>377.73</v>
      </c>
      <c r="BK82" s="36">
        <v>385.63499999999999</v>
      </c>
      <c r="BL82" s="36">
        <v>384.96699999999998</v>
      </c>
      <c r="BM82" s="36">
        <v>449.11399999999998</v>
      </c>
      <c r="BN82" s="36">
        <v>398</v>
      </c>
      <c r="BO82" s="36">
        <v>339.98899999999998</v>
      </c>
      <c r="BP82" s="36">
        <v>332.40300000000002</v>
      </c>
      <c r="BQ82" s="36">
        <v>339.27600000000001</v>
      </c>
      <c r="BR82" s="36">
        <v>377.44099999999997</v>
      </c>
      <c r="BS82" s="36">
        <v>342.40699999999998</v>
      </c>
      <c r="BT82" s="36">
        <v>377.286</v>
      </c>
      <c r="BU82" s="36">
        <v>380.72800000000001</v>
      </c>
      <c r="BV82" s="36">
        <v>398.15</v>
      </c>
      <c r="BW82" s="36">
        <v>433.65300000000002</v>
      </c>
      <c r="BX82" s="36">
        <v>451.30700000000002</v>
      </c>
      <c r="BY82" s="36">
        <v>500.48099999999999</v>
      </c>
      <c r="BZ82" s="51">
        <f t="shared" si="13"/>
        <v>4671.1210000000001</v>
      </c>
      <c r="CA82" s="36">
        <v>446.24900000000002</v>
      </c>
      <c r="CB82" s="36">
        <v>442.21100000000001</v>
      </c>
      <c r="CC82" s="36">
        <v>251.41</v>
      </c>
      <c r="CD82" s="36">
        <v>54.905000000000001</v>
      </c>
      <c r="CE82" s="36">
        <v>64.759</v>
      </c>
      <c r="CF82" s="36">
        <v>72.408000000000001</v>
      </c>
      <c r="CG82" s="36">
        <v>85.808000000000007</v>
      </c>
      <c r="CH82" s="36">
        <v>88.796000000000006</v>
      </c>
      <c r="CI82" s="36">
        <v>90.924000000000007</v>
      </c>
      <c r="CJ82" s="36">
        <v>99.83</v>
      </c>
      <c r="CK82" s="36">
        <v>96.738</v>
      </c>
      <c r="CL82" s="36">
        <v>129.92400000000001</v>
      </c>
      <c r="CM82" s="67">
        <f t="shared" si="11"/>
        <v>1923.962</v>
      </c>
      <c r="CN82" s="36">
        <v>145.28899999999999</v>
      </c>
      <c r="CO82" s="36">
        <v>96.084000000000003</v>
      </c>
      <c r="CP82" s="36">
        <v>147.374</v>
      </c>
      <c r="CQ82" s="36">
        <v>143.846</v>
      </c>
      <c r="CR82" s="36">
        <v>172.46899999999999</v>
      </c>
      <c r="CS82" s="36">
        <v>178.25700000000001</v>
      </c>
      <c r="CT82" s="36">
        <v>191.60400000000001</v>
      </c>
      <c r="CU82" s="36">
        <v>187.73699999999999</v>
      </c>
      <c r="CV82" s="36">
        <v>189.43199999999999</v>
      </c>
      <c r="CW82" s="36">
        <v>194.815</v>
      </c>
      <c r="CX82" s="36">
        <v>198.071</v>
      </c>
      <c r="CY82" s="36">
        <v>230.24799999999999</v>
      </c>
      <c r="CZ82" s="67"/>
      <c r="DA82" s="36">
        <v>189.60300000000001</v>
      </c>
      <c r="DB82" s="36">
        <v>201.172</v>
      </c>
      <c r="DC82" s="36">
        <v>227.12299999999999</v>
      </c>
      <c r="DD82" s="36">
        <v>227.941</v>
      </c>
      <c r="DE82" s="36">
        <v>283.87400000000002</v>
      </c>
      <c r="DF82" s="36">
        <v>296.44200000000001</v>
      </c>
      <c r="DG82" s="36"/>
      <c r="DH82" s="36"/>
      <c r="DI82" s="36"/>
      <c r="DJ82" s="36"/>
      <c r="DK82" s="36"/>
      <c r="DL82" s="36"/>
      <c r="DM82" s="67"/>
    </row>
    <row r="83" spans="2:117" s="33" customFormat="1" ht="15" customHeight="1" x14ac:dyDescent="0.2">
      <c r="B83" s="72" t="s">
        <v>69</v>
      </c>
      <c r="C83" s="36">
        <v>134.18</v>
      </c>
      <c r="D83" s="36">
        <v>202.93799999999999</v>
      </c>
      <c r="E83" s="36">
        <v>248.69900000000001</v>
      </c>
      <c r="F83" s="36">
        <v>182.94499999999999</v>
      </c>
      <c r="G83" s="36">
        <v>174.48500000000001</v>
      </c>
      <c r="H83" s="36">
        <v>183.483</v>
      </c>
      <c r="I83" s="36">
        <v>184.34399999999999</v>
      </c>
      <c r="J83" s="36">
        <v>211.34700000000001</v>
      </c>
      <c r="K83" s="36">
        <v>196.935</v>
      </c>
      <c r="L83" s="36">
        <v>222.15799999999999</v>
      </c>
      <c r="M83" s="36">
        <v>284.61099999999999</v>
      </c>
      <c r="N83" s="36">
        <v>287.97500000000002</v>
      </c>
      <c r="O83" s="36">
        <v>307.81700000000001</v>
      </c>
      <c r="P83" s="36">
        <v>312.75</v>
      </c>
      <c r="Q83" s="36">
        <v>364.8</v>
      </c>
      <c r="R83" s="36">
        <v>312.26</v>
      </c>
      <c r="S83" s="36">
        <v>300.161</v>
      </c>
      <c r="T83" s="36">
        <v>323.44099999999997</v>
      </c>
      <c r="U83" s="36">
        <v>318.70299999999997</v>
      </c>
      <c r="V83" s="36">
        <v>338.75599999999997</v>
      </c>
      <c r="W83" s="36">
        <v>331.92</v>
      </c>
      <c r="X83" s="36">
        <v>339.03500000000003</v>
      </c>
      <c r="Y83" s="36">
        <v>343.77300000000002</v>
      </c>
      <c r="Z83" s="36">
        <v>342.27499999999998</v>
      </c>
      <c r="AA83" s="36">
        <v>323.15600000000001</v>
      </c>
      <c r="AB83" s="36">
        <v>359.96800000000002</v>
      </c>
      <c r="AC83" s="36">
        <v>412.37</v>
      </c>
      <c r="AD83" s="36">
        <v>358.84300000000002</v>
      </c>
      <c r="AE83" s="36">
        <v>350.37599999999998</v>
      </c>
      <c r="AF83" s="36">
        <v>360.55900000000003</v>
      </c>
      <c r="AG83" s="36">
        <v>374.827</v>
      </c>
      <c r="AH83" s="36">
        <v>378.76900000000001</v>
      </c>
      <c r="AI83" s="36">
        <v>366.483</v>
      </c>
      <c r="AJ83" s="36">
        <v>363.70100000000002</v>
      </c>
      <c r="AK83" s="36">
        <v>356.79599999999999</v>
      </c>
      <c r="AL83" s="36">
        <v>355.32799999999997</v>
      </c>
      <c r="AM83" s="36">
        <v>370.30599999999998</v>
      </c>
      <c r="AN83" s="36">
        <v>358.30700000000002</v>
      </c>
      <c r="AO83" s="36">
        <v>416.91800000000001</v>
      </c>
      <c r="AP83" s="36">
        <v>365.81799999999998</v>
      </c>
      <c r="AQ83" s="36">
        <v>347.88799999999998</v>
      </c>
      <c r="AR83" s="36">
        <v>372.79599999999999</v>
      </c>
      <c r="AS83" s="36">
        <v>352.63099999999997</v>
      </c>
      <c r="AT83" s="36">
        <v>372.57100000000003</v>
      </c>
      <c r="AU83" s="36">
        <v>359.36700000000002</v>
      </c>
      <c r="AV83" s="36">
        <v>366.73599999999999</v>
      </c>
      <c r="AW83" s="36">
        <v>376.43599999999998</v>
      </c>
      <c r="AX83" s="36">
        <v>367.685</v>
      </c>
      <c r="AY83" s="36">
        <v>374.73399999999998</v>
      </c>
      <c r="AZ83" s="36">
        <v>381.34100000000001</v>
      </c>
      <c r="BA83" s="36">
        <v>430.928</v>
      </c>
      <c r="BB83" s="36">
        <v>373.53399999999999</v>
      </c>
      <c r="BC83" s="36">
        <v>369.17</v>
      </c>
      <c r="BD83" s="36">
        <v>407.70100000000002</v>
      </c>
      <c r="BE83" s="36">
        <v>384.83800000000002</v>
      </c>
      <c r="BF83" s="36">
        <v>410.94600000000003</v>
      </c>
      <c r="BG83" s="36">
        <v>407.50599999999997</v>
      </c>
      <c r="BH83" s="36">
        <v>440.55399999999997</v>
      </c>
      <c r="BI83" s="36">
        <v>475.82600000000002</v>
      </c>
      <c r="BJ83" s="36">
        <v>483.75</v>
      </c>
      <c r="BK83" s="36">
        <v>488.988</v>
      </c>
      <c r="BL83" s="36">
        <v>497.05</v>
      </c>
      <c r="BM83" s="36">
        <v>590.48800000000006</v>
      </c>
      <c r="BN83" s="36">
        <v>517</v>
      </c>
      <c r="BO83" s="36">
        <v>537.60500000000002</v>
      </c>
      <c r="BP83" s="36">
        <v>637.08000000000004</v>
      </c>
      <c r="BQ83" s="36">
        <v>619.57899999999995</v>
      </c>
      <c r="BR83" s="36">
        <v>670.63800000000003</v>
      </c>
      <c r="BS83" s="36">
        <v>644.03800000000001</v>
      </c>
      <c r="BT83" s="36">
        <v>700.15499999999997</v>
      </c>
      <c r="BU83" s="36">
        <v>754.26499999999999</v>
      </c>
      <c r="BV83" s="36">
        <v>658.35599999999999</v>
      </c>
      <c r="BW83" s="36">
        <v>682.58500000000004</v>
      </c>
      <c r="BX83" s="36">
        <v>677.125</v>
      </c>
      <c r="BY83" s="36">
        <v>800.67499999999995</v>
      </c>
      <c r="BZ83" s="51">
        <f t="shared" si="13"/>
        <v>7899.1010000000006</v>
      </c>
      <c r="CA83" s="36">
        <v>703.923</v>
      </c>
      <c r="CB83" s="36">
        <v>719.846</v>
      </c>
      <c r="CC83" s="36">
        <v>408.84500000000003</v>
      </c>
      <c r="CD83" s="36">
        <v>93.489000000000004</v>
      </c>
      <c r="CE83" s="36">
        <v>102.7</v>
      </c>
      <c r="CF83" s="36">
        <v>117.09</v>
      </c>
      <c r="CG83" s="36">
        <v>128.24700000000001</v>
      </c>
      <c r="CH83" s="36">
        <v>141.35599999999999</v>
      </c>
      <c r="CI83" s="36">
        <v>132.215</v>
      </c>
      <c r="CJ83" s="36">
        <v>138.28700000000001</v>
      </c>
      <c r="CK83" s="36">
        <v>141.52000000000001</v>
      </c>
      <c r="CL83" s="36">
        <v>219.715</v>
      </c>
      <c r="CM83" s="67">
        <f t="shared" si="11"/>
        <v>3047.2330000000002</v>
      </c>
      <c r="CN83" s="36">
        <v>249.43100000000001</v>
      </c>
      <c r="CO83" s="36">
        <v>161.40700000000001</v>
      </c>
      <c r="CP83" s="36">
        <v>256.19299999999998</v>
      </c>
      <c r="CQ83" s="36">
        <v>238.01</v>
      </c>
      <c r="CR83" s="36">
        <v>274.202</v>
      </c>
      <c r="CS83" s="36">
        <v>271.822</v>
      </c>
      <c r="CT83" s="36">
        <v>284.23399999999998</v>
      </c>
      <c r="CU83" s="36">
        <v>267.25299999999999</v>
      </c>
      <c r="CV83" s="36">
        <v>265.77199999999999</v>
      </c>
      <c r="CW83" s="36">
        <v>271.44799999999998</v>
      </c>
      <c r="CX83" s="36">
        <v>275.31900000000002</v>
      </c>
      <c r="CY83" s="36">
        <v>323.19400000000002</v>
      </c>
      <c r="CZ83" s="67"/>
      <c r="DA83" s="36">
        <v>277.33600000000001</v>
      </c>
      <c r="DB83" s="36">
        <v>282.46199999999999</v>
      </c>
      <c r="DC83" s="36">
        <v>307.64</v>
      </c>
      <c r="DD83" s="36">
        <v>329.98</v>
      </c>
      <c r="DE83" s="36">
        <v>412.33300000000003</v>
      </c>
      <c r="DF83" s="36">
        <v>427.13499999999999</v>
      </c>
      <c r="DG83" s="36"/>
      <c r="DH83" s="36"/>
      <c r="DI83" s="36"/>
      <c r="DJ83" s="36"/>
      <c r="DK83" s="36"/>
      <c r="DL83" s="36"/>
      <c r="DM83" s="67"/>
    </row>
    <row r="84" spans="2:117" s="33" customFormat="1" ht="15" customHeight="1" x14ac:dyDescent="0.2">
      <c r="B84" s="72" t="s">
        <v>70</v>
      </c>
      <c r="C84" s="36">
        <v>222.77600000000001</v>
      </c>
      <c r="D84" s="36">
        <v>99.430999999999997</v>
      </c>
      <c r="E84" s="36">
        <v>107.783</v>
      </c>
      <c r="F84" s="36">
        <v>92.015000000000001</v>
      </c>
      <c r="G84" s="36">
        <v>89.295000000000002</v>
      </c>
      <c r="H84" s="36">
        <v>101.164</v>
      </c>
      <c r="I84" s="36">
        <v>101.764</v>
      </c>
      <c r="J84" s="36">
        <v>110.904</v>
      </c>
      <c r="K84" s="36">
        <v>104.4</v>
      </c>
      <c r="L84" s="36">
        <v>108.13200000000001</v>
      </c>
      <c r="M84" s="36">
        <v>108.59099999999999</v>
      </c>
      <c r="N84" s="36">
        <v>130.34299999999999</v>
      </c>
      <c r="O84" s="36">
        <v>137.58600000000001</v>
      </c>
      <c r="P84" s="36">
        <v>133.84800000000001</v>
      </c>
      <c r="Q84" s="36">
        <v>142.00200000000001</v>
      </c>
      <c r="R84" s="36">
        <v>128.58500000000001</v>
      </c>
      <c r="S84" s="36">
        <v>124.532</v>
      </c>
      <c r="T84" s="36">
        <v>142.946</v>
      </c>
      <c r="U84" s="36">
        <v>138.65199999999999</v>
      </c>
      <c r="V84" s="36">
        <v>145.22300000000001</v>
      </c>
      <c r="W84" s="36">
        <v>142.12200000000001</v>
      </c>
      <c r="X84" s="36">
        <v>138.696</v>
      </c>
      <c r="Y84" s="36">
        <v>142.88300000000001</v>
      </c>
      <c r="Z84" s="36">
        <v>144.83699999999999</v>
      </c>
      <c r="AA84" s="36">
        <v>150.785</v>
      </c>
      <c r="AB84" s="36">
        <v>150.77500000000001</v>
      </c>
      <c r="AC84" s="36">
        <v>155.81399999999999</v>
      </c>
      <c r="AD84" s="36">
        <v>141.70400000000001</v>
      </c>
      <c r="AE84" s="36">
        <v>143.53800000000001</v>
      </c>
      <c r="AF84" s="36">
        <v>152.73599999999999</v>
      </c>
      <c r="AG84" s="36">
        <v>163.80000000000001</v>
      </c>
      <c r="AH84" s="36">
        <v>162.703</v>
      </c>
      <c r="AI84" s="36">
        <v>155.95699999999999</v>
      </c>
      <c r="AJ84" s="36">
        <v>147.64400000000001</v>
      </c>
      <c r="AK84" s="36">
        <v>151.28200000000001</v>
      </c>
      <c r="AL84" s="36">
        <v>155.01</v>
      </c>
      <c r="AM84" s="36">
        <v>160.78100000000001</v>
      </c>
      <c r="AN84" s="36">
        <v>155.26400000000001</v>
      </c>
      <c r="AO84" s="36">
        <v>167.57400000000001</v>
      </c>
      <c r="AP84" s="36">
        <v>154.846</v>
      </c>
      <c r="AQ84" s="36">
        <v>148.31299999999999</v>
      </c>
      <c r="AR84" s="36">
        <v>162.70699999999999</v>
      </c>
      <c r="AS84" s="36">
        <v>167.93</v>
      </c>
      <c r="AT84" s="36">
        <v>183.976</v>
      </c>
      <c r="AU84" s="36">
        <v>170.35499999999999</v>
      </c>
      <c r="AV84" s="36">
        <v>162.64500000000001</v>
      </c>
      <c r="AW84" s="36">
        <v>166.64400000000001</v>
      </c>
      <c r="AX84" s="36">
        <v>167.947</v>
      </c>
      <c r="AY84" s="36">
        <v>173.72200000000001</v>
      </c>
      <c r="AZ84" s="36">
        <v>175.43100000000001</v>
      </c>
      <c r="BA84" s="36">
        <v>181.24799999999999</v>
      </c>
      <c r="BB84" s="36">
        <v>170.68799999999999</v>
      </c>
      <c r="BC84" s="36">
        <v>167.453</v>
      </c>
      <c r="BD84" s="36">
        <v>190.48500000000001</v>
      </c>
      <c r="BE84" s="36">
        <v>187.49299999999999</v>
      </c>
      <c r="BF84" s="36">
        <v>212.70099999999999</v>
      </c>
      <c r="BG84" s="36">
        <v>201.79900000000001</v>
      </c>
      <c r="BH84" s="36">
        <v>204.10599999999999</v>
      </c>
      <c r="BI84" s="36">
        <v>213.20599999999999</v>
      </c>
      <c r="BJ84" s="36">
        <v>218.33600000000001</v>
      </c>
      <c r="BK84" s="36">
        <v>234.06200000000001</v>
      </c>
      <c r="BL84" s="36">
        <v>232.43600000000001</v>
      </c>
      <c r="BM84" s="36">
        <v>247.18299999999999</v>
      </c>
      <c r="BN84" s="36">
        <v>228</v>
      </c>
      <c r="BO84" s="36">
        <v>228.00399999999999</v>
      </c>
      <c r="BP84" s="36">
        <v>265.96800000000002</v>
      </c>
      <c r="BQ84" s="36">
        <v>288.69600000000003</v>
      </c>
      <c r="BR84" s="36">
        <v>330.11599999999999</v>
      </c>
      <c r="BS84" s="36">
        <v>324.202</v>
      </c>
      <c r="BT84" s="36">
        <v>335.245</v>
      </c>
      <c r="BU84" s="36">
        <v>359.66699999999997</v>
      </c>
      <c r="BV84" s="36">
        <v>333.68</v>
      </c>
      <c r="BW84" s="36">
        <v>340.495</v>
      </c>
      <c r="BX84" s="36">
        <v>340.43599999999998</v>
      </c>
      <c r="BY84" s="36">
        <v>352.22300000000001</v>
      </c>
      <c r="BZ84" s="51">
        <f t="shared" si="13"/>
        <v>3726.732</v>
      </c>
      <c r="CA84" s="36">
        <v>327.23399999999998</v>
      </c>
      <c r="CB84" s="36">
        <v>334.25</v>
      </c>
      <c r="CC84" s="36">
        <v>189.60599999999999</v>
      </c>
      <c r="CD84" s="36">
        <v>36.286999999999999</v>
      </c>
      <c r="CE84" s="36">
        <v>45.408999999999999</v>
      </c>
      <c r="CF84" s="36">
        <v>58.578000000000003</v>
      </c>
      <c r="CG84" s="36">
        <v>68.447000000000003</v>
      </c>
      <c r="CH84" s="36">
        <v>66.707999999999998</v>
      </c>
      <c r="CI84" s="36">
        <v>71.906000000000006</v>
      </c>
      <c r="CJ84" s="36">
        <v>78.63</v>
      </c>
      <c r="CK84" s="36">
        <v>75.744</v>
      </c>
      <c r="CL84" s="36">
        <v>99.216999999999999</v>
      </c>
      <c r="CM84" s="67">
        <f t="shared" si="11"/>
        <v>1452.0159999999998</v>
      </c>
      <c r="CN84" s="36">
        <v>112.277</v>
      </c>
      <c r="CO84" s="36">
        <v>73.430999999999997</v>
      </c>
      <c r="CP84" s="36">
        <v>109.613</v>
      </c>
      <c r="CQ84" s="36">
        <v>101.80200000000001</v>
      </c>
      <c r="CR84" s="36">
        <v>116.54900000000001</v>
      </c>
      <c r="CS84" s="36">
        <v>115.22</v>
      </c>
      <c r="CT84" s="36">
        <v>125.65</v>
      </c>
      <c r="CU84" s="36">
        <v>122.854</v>
      </c>
      <c r="CV84" s="36">
        <v>125.851</v>
      </c>
      <c r="CW84" s="36">
        <v>127.416</v>
      </c>
      <c r="CX84" s="36">
        <v>130.096</v>
      </c>
      <c r="CY84" s="36">
        <v>150.815</v>
      </c>
      <c r="CZ84" s="67"/>
      <c r="DA84" s="36">
        <v>124.114</v>
      </c>
      <c r="DB84" s="36">
        <v>132.75</v>
      </c>
      <c r="DC84" s="36">
        <v>155.858</v>
      </c>
      <c r="DD84" s="36">
        <v>158.46199999999999</v>
      </c>
      <c r="DE84" s="36">
        <v>190.685</v>
      </c>
      <c r="DF84" s="36">
        <v>195.405</v>
      </c>
      <c r="DG84" s="36"/>
      <c r="DH84" s="36"/>
      <c r="DI84" s="36"/>
      <c r="DJ84" s="36"/>
      <c r="DK84" s="36"/>
      <c r="DL84" s="36"/>
      <c r="DM84" s="67"/>
    </row>
    <row r="85" spans="2:117" s="33" customFormat="1" ht="15" customHeight="1" x14ac:dyDescent="0.2">
      <c r="B85" s="72" t="s">
        <v>71</v>
      </c>
      <c r="C85" s="36">
        <v>515.68399999999997</v>
      </c>
      <c r="D85" s="36">
        <v>99.26</v>
      </c>
      <c r="E85" s="36">
        <v>111.712</v>
      </c>
      <c r="F85" s="36">
        <v>94.59</v>
      </c>
      <c r="G85" s="36">
        <v>89.727000000000004</v>
      </c>
      <c r="H85" s="36">
        <v>101.989</v>
      </c>
      <c r="I85" s="36">
        <v>99.540999999999997</v>
      </c>
      <c r="J85" s="36">
        <v>110.821</v>
      </c>
      <c r="K85" s="36">
        <v>105.46</v>
      </c>
      <c r="L85" s="36">
        <v>113.911</v>
      </c>
      <c r="M85" s="36">
        <v>135.16300000000001</v>
      </c>
      <c r="N85" s="36">
        <v>156.34200000000001</v>
      </c>
      <c r="O85" s="36">
        <v>166.22900000000001</v>
      </c>
      <c r="P85" s="36">
        <v>163.136</v>
      </c>
      <c r="Q85" s="36">
        <v>174.89</v>
      </c>
      <c r="R85" s="36">
        <v>165.32499999999999</v>
      </c>
      <c r="S85" s="36">
        <v>159.15100000000001</v>
      </c>
      <c r="T85" s="36">
        <v>182.22800000000001</v>
      </c>
      <c r="U85" s="36">
        <v>175.26900000000001</v>
      </c>
      <c r="V85" s="36">
        <v>182.44200000000001</v>
      </c>
      <c r="W85" s="36">
        <v>183.1</v>
      </c>
      <c r="X85" s="36">
        <v>186.971</v>
      </c>
      <c r="Y85" s="36">
        <v>192.28700000000001</v>
      </c>
      <c r="Z85" s="36">
        <v>194.43600000000001</v>
      </c>
      <c r="AA85" s="36">
        <v>209.536</v>
      </c>
      <c r="AB85" s="36">
        <v>193.42599999999999</v>
      </c>
      <c r="AC85" s="36">
        <v>201.995</v>
      </c>
      <c r="AD85" s="36">
        <v>189.535</v>
      </c>
      <c r="AE85" s="36">
        <v>193.691</v>
      </c>
      <c r="AF85" s="36">
        <v>205.328</v>
      </c>
      <c r="AG85" s="36">
        <v>209.274</v>
      </c>
      <c r="AH85" s="36">
        <v>211.905</v>
      </c>
      <c r="AI85" s="36">
        <v>205.309</v>
      </c>
      <c r="AJ85" s="36">
        <v>198.62700000000001</v>
      </c>
      <c r="AK85" s="36">
        <v>205.92500000000001</v>
      </c>
      <c r="AL85" s="36">
        <v>205.429</v>
      </c>
      <c r="AM85" s="36">
        <v>204.477</v>
      </c>
      <c r="AN85" s="36">
        <v>196.642</v>
      </c>
      <c r="AO85" s="36">
        <v>208.279</v>
      </c>
      <c r="AP85" s="36">
        <v>198.8</v>
      </c>
      <c r="AQ85" s="36">
        <v>188.941</v>
      </c>
      <c r="AR85" s="36">
        <v>213.08199999999999</v>
      </c>
      <c r="AS85" s="36">
        <v>201.202</v>
      </c>
      <c r="AT85" s="36">
        <v>215.63200000000001</v>
      </c>
      <c r="AU85" s="36">
        <v>192.91499999999999</v>
      </c>
      <c r="AV85" s="36">
        <v>198.71700000000001</v>
      </c>
      <c r="AW85" s="36">
        <v>205.43100000000001</v>
      </c>
      <c r="AX85" s="36">
        <v>203.249</v>
      </c>
      <c r="AY85" s="36">
        <v>207.71299999999999</v>
      </c>
      <c r="AZ85" s="36">
        <v>208.52799999999999</v>
      </c>
      <c r="BA85" s="36">
        <v>213.011</v>
      </c>
      <c r="BB85" s="36">
        <v>203.4</v>
      </c>
      <c r="BC85" s="36">
        <v>198.88399999999999</v>
      </c>
      <c r="BD85" s="36">
        <v>220.5</v>
      </c>
      <c r="BE85" s="36">
        <v>216.66</v>
      </c>
      <c r="BF85" s="36">
        <v>245.18299999999999</v>
      </c>
      <c r="BG85" s="36">
        <v>237.739</v>
      </c>
      <c r="BH85" s="36">
        <v>244.95400000000001</v>
      </c>
      <c r="BI85" s="36">
        <v>252.89699999999999</v>
      </c>
      <c r="BJ85" s="36">
        <v>253.983</v>
      </c>
      <c r="BK85" s="36">
        <v>267.86</v>
      </c>
      <c r="BL85" s="36">
        <v>266.09899999999999</v>
      </c>
      <c r="BM85" s="36">
        <v>283.66500000000002</v>
      </c>
      <c r="BN85" s="36">
        <v>275</v>
      </c>
      <c r="BO85" s="36">
        <v>268.565</v>
      </c>
      <c r="BP85" s="36">
        <v>323.709</v>
      </c>
      <c r="BQ85" s="36">
        <v>337.07</v>
      </c>
      <c r="BR85" s="36">
        <v>377.58499999999998</v>
      </c>
      <c r="BS85" s="36">
        <v>355.72699999999998</v>
      </c>
      <c r="BT85" s="36">
        <v>370.61599999999999</v>
      </c>
      <c r="BU85" s="36">
        <v>392.06900000000002</v>
      </c>
      <c r="BV85" s="36">
        <v>367.03300000000002</v>
      </c>
      <c r="BW85" s="36">
        <v>378.15600000000001</v>
      </c>
      <c r="BX85" s="36">
        <v>372.38799999999998</v>
      </c>
      <c r="BY85" s="36">
        <v>390.416</v>
      </c>
      <c r="BZ85" s="51">
        <f t="shared" si="13"/>
        <v>4208.3339999999998</v>
      </c>
      <c r="CA85" s="36">
        <v>375.863</v>
      </c>
      <c r="CB85" s="36">
        <v>373.09800000000001</v>
      </c>
      <c r="CC85" s="36">
        <v>218.15899999999999</v>
      </c>
      <c r="CD85" s="36">
        <v>43.509</v>
      </c>
      <c r="CE85" s="36">
        <v>50.945999999999998</v>
      </c>
      <c r="CF85" s="36">
        <v>66.915999999999997</v>
      </c>
      <c r="CG85" s="36">
        <v>78.024000000000001</v>
      </c>
      <c r="CH85" s="36">
        <v>75.808000000000007</v>
      </c>
      <c r="CI85" s="36">
        <v>81.631</v>
      </c>
      <c r="CJ85" s="36">
        <v>87.968000000000004</v>
      </c>
      <c r="CK85" s="36">
        <v>83.007999999999996</v>
      </c>
      <c r="CL85" s="36">
        <v>113.26600000000001</v>
      </c>
      <c r="CM85" s="67">
        <f t="shared" si="11"/>
        <v>1648.1960000000001</v>
      </c>
      <c r="CN85" s="36">
        <v>123.624</v>
      </c>
      <c r="CO85" s="36">
        <v>88.227000000000004</v>
      </c>
      <c r="CP85" s="36">
        <v>125.67</v>
      </c>
      <c r="CQ85" s="36">
        <v>117.06100000000001</v>
      </c>
      <c r="CR85" s="36">
        <v>130.821</v>
      </c>
      <c r="CS85" s="36">
        <v>130.17599999999999</v>
      </c>
      <c r="CT85" s="36">
        <v>137.83199999999999</v>
      </c>
      <c r="CU85" s="36">
        <v>130.547</v>
      </c>
      <c r="CV85" s="36">
        <v>132.012</v>
      </c>
      <c r="CW85" s="36">
        <v>132.41900000000001</v>
      </c>
      <c r="CX85" s="36">
        <v>133.49</v>
      </c>
      <c r="CY85" s="36">
        <v>153.68299999999999</v>
      </c>
      <c r="CZ85" s="67"/>
      <c r="DA85" s="36">
        <v>134.125</v>
      </c>
      <c r="DB85" s="36">
        <v>140.51499999999999</v>
      </c>
      <c r="DC85" s="36">
        <v>160.53899999999999</v>
      </c>
      <c r="DD85" s="36">
        <v>175.44499999999999</v>
      </c>
      <c r="DE85" s="36">
        <v>213.66900000000001</v>
      </c>
      <c r="DF85" s="36">
        <v>222.26900000000001</v>
      </c>
      <c r="DG85" s="36"/>
      <c r="DH85" s="36"/>
      <c r="DI85" s="36"/>
      <c r="DJ85" s="36"/>
      <c r="DK85" s="36"/>
      <c r="DL85" s="36"/>
      <c r="DM85" s="67"/>
    </row>
    <row r="86" spans="2:117" s="33" customFormat="1" ht="15" customHeight="1" x14ac:dyDescent="0.2">
      <c r="B86" s="72" t="s">
        <v>72</v>
      </c>
      <c r="C86" s="36">
        <v>95.613</v>
      </c>
      <c r="D86" s="36">
        <v>139.90799999999999</v>
      </c>
      <c r="E86" s="36">
        <v>156.18700000000001</v>
      </c>
      <c r="F86" s="36">
        <v>131.43100000000001</v>
      </c>
      <c r="G86" s="36">
        <v>124.166</v>
      </c>
      <c r="H86" s="36">
        <v>142.91800000000001</v>
      </c>
      <c r="I86" s="36">
        <v>141.21</v>
      </c>
      <c r="J86" s="36">
        <v>152.93199999999999</v>
      </c>
      <c r="K86" s="36">
        <v>147.108</v>
      </c>
      <c r="L86" s="36">
        <v>161.54599999999999</v>
      </c>
      <c r="M86" s="36">
        <v>246.495</v>
      </c>
      <c r="N86" s="36">
        <v>273.26600000000002</v>
      </c>
      <c r="O86" s="36">
        <v>294.80700000000002</v>
      </c>
      <c r="P86" s="36">
        <v>289.49799999999999</v>
      </c>
      <c r="Q86" s="36">
        <v>306.83199999999999</v>
      </c>
      <c r="R86" s="36">
        <v>289.88499999999999</v>
      </c>
      <c r="S86" s="36">
        <v>281.64600000000002</v>
      </c>
      <c r="T86" s="36">
        <v>321.34500000000003</v>
      </c>
      <c r="U86" s="36">
        <v>309.94400000000002</v>
      </c>
      <c r="V86" s="36">
        <v>321.88600000000002</v>
      </c>
      <c r="W86" s="36">
        <v>326.44499999999999</v>
      </c>
      <c r="X86" s="36">
        <v>321.42200000000003</v>
      </c>
      <c r="Y86" s="36">
        <v>327.387</v>
      </c>
      <c r="Z86" s="36">
        <v>327.09899999999999</v>
      </c>
      <c r="AA86" s="36">
        <v>344.32</v>
      </c>
      <c r="AB86" s="36">
        <v>336.685</v>
      </c>
      <c r="AC86" s="36">
        <v>344.21899999999999</v>
      </c>
      <c r="AD86" s="36">
        <v>332.45699999999999</v>
      </c>
      <c r="AE86" s="36">
        <v>332.09899999999999</v>
      </c>
      <c r="AF86" s="36">
        <v>342.31</v>
      </c>
      <c r="AG86" s="36">
        <v>350.04599999999999</v>
      </c>
      <c r="AH86" s="36">
        <v>349.47399999999999</v>
      </c>
      <c r="AI86" s="36">
        <v>336.66399999999999</v>
      </c>
      <c r="AJ86" s="36">
        <v>324.24799999999999</v>
      </c>
      <c r="AK86" s="36">
        <v>333.85599999999999</v>
      </c>
      <c r="AL86" s="36">
        <v>331.74</v>
      </c>
      <c r="AM86" s="36">
        <v>329.71199999999999</v>
      </c>
      <c r="AN86" s="36">
        <v>319.56900000000002</v>
      </c>
      <c r="AO86" s="36">
        <v>337.59300000000002</v>
      </c>
      <c r="AP86" s="36">
        <v>323.73200000000003</v>
      </c>
      <c r="AQ86" s="36">
        <v>306.226</v>
      </c>
      <c r="AR86" s="36">
        <v>346.762</v>
      </c>
      <c r="AS86" s="36">
        <v>313.303</v>
      </c>
      <c r="AT86" s="36">
        <v>343.32600000000002</v>
      </c>
      <c r="AU86" s="36">
        <v>330.80399999999997</v>
      </c>
      <c r="AV86" s="36">
        <v>321.76299999999998</v>
      </c>
      <c r="AW86" s="36">
        <v>335.47800000000001</v>
      </c>
      <c r="AX86" s="36">
        <v>324.96100000000001</v>
      </c>
      <c r="AY86" s="36">
        <v>325.75700000000001</v>
      </c>
      <c r="AZ86" s="36">
        <v>319.625</v>
      </c>
      <c r="BA86" s="36">
        <v>315.61500000000001</v>
      </c>
      <c r="BB86" s="36">
        <v>311.18299999999999</v>
      </c>
      <c r="BC86" s="36">
        <v>302.67599999999999</v>
      </c>
      <c r="BD86" s="36">
        <v>338.55399999999997</v>
      </c>
      <c r="BE86" s="36">
        <v>322.47500000000002</v>
      </c>
      <c r="BF86" s="36">
        <v>356.40100000000001</v>
      </c>
      <c r="BG86" s="36">
        <v>348.529</v>
      </c>
      <c r="BH86" s="36">
        <v>355.18400000000003</v>
      </c>
      <c r="BI86" s="36">
        <v>381.74200000000002</v>
      </c>
      <c r="BJ86" s="36">
        <v>388.57499999999999</v>
      </c>
      <c r="BK86" s="36">
        <v>415.58600000000001</v>
      </c>
      <c r="BL86" s="36">
        <v>417.08699999999999</v>
      </c>
      <c r="BM86" s="36">
        <v>431.053</v>
      </c>
      <c r="BN86" s="36">
        <v>437</v>
      </c>
      <c r="BO86" s="36">
        <v>419.96800000000002</v>
      </c>
      <c r="BP86" s="36">
        <v>489.95800000000003</v>
      </c>
      <c r="BQ86" s="36">
        <v>492.709</v>
      </c>
      <c r="BR86" s="36">
        <v>553.572</v>
      </c>
      <c r="BS86" s="36">
        <v>514.20100000000002</v>
      </c>
      <c r="BT86" s="36">
        <v>550.4</v>
      </c>
      <c r="BU86" s="36">
        <v>592.30999999999995</v>
      </c>
      <c r="BV86" s="36">
        <v>568.51800000000003</v>
      </c>
      <c r="BW86" s="36">
        <v>589.173</v>
      </c>
      <c r="BX86" s="36">
        <v>580.57899999999995</v>
      </c>
      <c r="BY86" s="36">
        <v>593.18399999999997</v>
      </c>
      <c r="BZ86" s="51">
        <f t="shared" si="13"/>
        <v>6381.5720000000001</v>
      </c>
      <c r="CA86" s="36">
        <v>585.43600000000004</v>
      </c>
      <c r="CB86" s="36">
        <v>562.42899999999997</v>
      </c>
      <c r="CC86" s="36">
        <v>328.49</v>
      </c>
      <c r="CD86" s="36">
        <v>70.17</v>
      </c>
      <c r="CE86" s="36">
        <v>86.721000000000004</v>
      </c>
      <c r="CF86" s="36">
        <v>98.772999999999996</v>
      </c>
      <c r="CG86" s="36">
        <v>113.026</v>
      </c>
      <c r="CH86" s="36">
        <v>119.024</v>
      </c>
      <c r="CI86" s="36">
        <v>117.977</v>
      </c>
      <c r="CJ86" s="36">
        <v>125.89400000000001</v>
      </c>
      <c r="CK86" s="36">
        <v>125.95399999999999</v>
      </c>
      <c r="CL86" s="36">
        <v>178.27500000000001</v>
      </c>
      <c r="CM86" s="67">
        <f t="shared" si="11"/>
        <v>2512.1689999999999</v>
      </c>
      <c r="CN86" s="36">
        <v>212.01300000000001</v>
      </c>
      <c r="CO86" s="36">
        <v>142.05000000000001</v>
      </c>
      <c r="CP86" s="36">
        <v>218.06700000000001</v>
      </c>
      <c r="CQ86" s="36">
        <v>202.613</v>
      </c>
      <c r="CR86" s="36">
        <v>228.05</v>
      </c>
      <c r="CS86" s="36">
        <v>238.99100000000001</v>
      </c>
      <c r="CT86" s="36">
        <v>234.803</v>
      </c>
      <c r="CU86" s="36">
        <v>220.68700000000001</v>
      </c>
      <c r="CV86" s="36">
        <v>226.114</v>
      </c>
      <c r="CW86" s="36">
        <v>217.00800000000001</v>
      </c>
      <c r="CX86" s="36">
        <v>230.55199999999999</v>
      </c>
      <c r="CY86" s="36">
        <v>253</v>
      </c>
      <c r="CZ86" s="67"/>
      <c r="DA86" s="36">
        <v>246.67500000000001</v>
      </c>
      <c r="DB86" s="36">
        <v>242.542</v>
      </c>
      <c r="DC86" s="36">
        <v>275.387</v>
      </c>
      <c r="DD86" s="36">
        <v>301.90899999999999</v>
      </c>
      <c r="DE86" s="36">
        <v>384.983</v>
      </c>
      <c r="DF86" s="36">
        <v>400.84</v>
      </c>
      <c r="DG86" s="36"/>
      <c r="DH86" s="36"/>
      <c r="DI86" s="36"/>
      <c r="DJ86" s="36"/>
      <c r="DK86" s="36"/>
      <c r="DL86" s="36"/>
      <c r="DM86" s="67"/>
    </row>
    <row r="87" spans="2:117" s="33" customFormat="1" ht="15" customHeight="1" x14ac:dyDescent="0.2">
      <c r="B87" s="72" t="s">
        <v>73</v>
      </c>
      <c r="C87" s="36">
        <v>140.595</v>
      </c>
      <c r="D87" s="36">
        <v>190.999</v>
      </c>
      <c r="E87" s="36">
        <v>210.851</v>
      </c>
      <c r="F87" s="36">
        <v>182.40700000000001</v>
      </c>
      <c r="G87" s="36">
        <v>177.8</v>
      </c>
      <c r="H87" s="36">
        <v>192.71100000000001</v>
      </c>
      <c r="I87" s="36">
        <v>182.655</v>
      </c>
      <c r="J87" s="36">
        <v>212.70599999999999</v>
      </c>
      <c r="K87" s="36">
        <v>205.9</v>
      </c>
      <c r="L87" s="36">
        <v>233.946</v>
      </c>
      <c r="M87" s="36">
        <v>319.14800000000002</v>
      </c>
      <c r="N87" s="36">
        <v>420.34100000000001</v>
      </c>
      <c r="O87" s="36">
        <v>450.88400000000001</v>
      </c>
      <c r="P87" s="36">
        <v>431.56400000000002</v>
      </c>
      <c r="Q87" s="36">
        <v>451.59800000000001</v>
      </c>
      <c r="R87" s="36">
        <v>430.77199999999999</v>
      </c>
      <c r="S87" s="36">
        <v>416.17</v>
      </c>
      <c r="T87" s="36">
        <v>463.74299999999999</v>
      </c>
      <c r="U87" s="36">
        <v>451.26499999999999</v>
      </c>
      <c r="V87" s="36">
        <v>468.59100000000001</v>
      </c>
      <c r="W87" s="36">
        <v>463.76499999999999</v>
      </c>
      <c r="X87" s="36">
        <v>455.28399999999999</v>
      </c>
      <c r="Y87" s="36">
        <v>470.63400000000001</v>
      </c>
      <c r="Z87" s="36">
        <v>465.85300000000001</v>
      </c>
      <c r="AA87" s="36">
        <v>434.34899999999999</v>
      </c>
      <c r="AB87" s="36">
        <v>461.80799999999999</v>
      </c>
      <c r="AC87" s="36">
        <v>476.83800000000002</v>
      </c>
      <c r="AD87" s="36">
        <v>454.08499999999998</v>
      </c>
      <c r="AE87" s="36">
        <v>434.07400000000001</v>
      </c>
      <c r="AF87" s="36">
        <v>427.19799999999998</v>
      </c>
      <c r="AG87" s="36">
        <v>447.69799999999998</v>
      </c>
      <c r="AH87" s="36">
        <v>452.262</v>
      </c>
      <c r="AI87" s="36">
        <v>439.565</v>
      </c>
      <c r="AJ87" s="36">
        <v>431.85899999999998</v>
      </c>
      <c r="AK87" s="36">
        <v>443.81200000000001</v>
      </c>
      <c r="AL87" s="36">
        <v>437.26799999999997</v>
      </c>
      <c r="AM87" s="36">
        <v>439.71899999999999</v>
      </c>
      <c r="AN87" s="36">
        <v>429.05900000000003</v>
      </c>
      <c r="AO87" s="36">
        <v>439.72899999999998</v>
      </c>
      <c r="AP87" s="36">
        <v>427.63299999999998</v>
      </c>
      <c r="AQ87" s="36">
        <v>413.99200000000002</v>
      </c>
      <c r="AR87" s="36">
        <v>454.13400000000001</v>
      </c>
      <c r="AS87" s="36">
        <v>415.36500000000001</v>
      </c>
      <c r="AT87" s="36">
        <v>437.678</v>
      </c>
      <c r="AU87" s="36">
        <v>413.47699999999998</v>
      </c>
      <c r="AV87" s="36">
        <v>401.25799999999998</v>
      </c>
      <c r="AW87" s="36">
        <v>428.39400000000001</v>
      </c>
      <c r="AX87" s="36">
        <v>422.28800000000001</v>
      </c>
      <c r="AY87" s="36">
        <v>420.68599999999998</v>
      </c>
      <c r="AZ87" s="36">
        <v>413.13600000000002</v>
      </c>
      <c r="BA87" s="36">
        <v>415.22300000000001</v>
      </c>
      <c r="BB87" s="36">
        <v>403.56799999999998</v>
      </c>
      <c r="BC87" s="36">
        <v>409.81099999999998</v>
      </c>
      <c r="BD87" s="36">
        <v>453.48700000000002</v>
      </c>
      <c r="BE87" s="36">
        <v>451.85</v>
      </c>
      <c r="BF87" s="36">
        <v>468.80799999999999</v>
      </c>
      <c r="BG87" s="36">
        <v>467.702</v>
      </c>
      <c r="BH87" s="36">
        <v>491.20299999999997</v>
      </c>
      <c r="BI87" s="36">
        <v>547.12400000000002</v>
      </c>
      <c r="BJ87" s="36">
        <v>550.54700000000003</v>
      </c>
      <c r="BK87" s="36">
        <v>576.71500000000003</v>
      </c>
      <c r="BL87" s="36">
        <v>587.04200000000003</v>
      </c>
      <c r="BM87" s="36">
        <v>611.22900000000004</v>
      </c>
      <c r="BN87" s="36">
        <v>620</v>
      </c>
      <c r="BO87" s="36">
        <v>611.072</v>
      </c>
      <c r="BP87" s="36">
        <v>705.41600000000005</v>
      </c>
      <c r="BQ87" s="36">
        <v>705.78499999999997</v>
      </c>
      <c r="BR87" s="36">
        <v>786.65200000000004</v>
      </c>
      <c r="BS87" s="36">
        <v>726.75</v>
      </c>
      <c r="BT87" s="36">
        <v>770.476</v>
      </c>
      <c r="BU87" s="36">
        <v>845.24699999999996</v>
      </c>
      <c r="BV87" s="36">
        <v>807.346</v>
      </c>
      <c r="BW87" s="36">
        <v>848.01099999999997</v>
      </c>
      <c r="BX87" s="36">
        <v>821.42700000000002</v>
      </c>
      <c r="BY87" s="36">
        <v>841.88800000000003</v>
      </c>
      <c r="BZ87" s="51">
        <f t="shared" si="13"/>
        <v>9090.0700000000015</v>
      </c>
      <c r="CA87" s="36">
        <v>848.745</v>
      </c>
      <c r="CB87" s="36">
        <v>845.24300000000005</v>
      </c>
      <c r="CC87" s="36">
        <v>469.26</v>
      </c>
      <c r="CD87" s="36">
        <v>122.16800000000001</v>
      </c>
      <c r="CE87" s="36">
        <v>146.18600000000001</v>
      </c>
      <c r="CF87" s="36">
        <v>156.30699999999999</v>
      </c>
      <c r="CG87" s="36">
        <v>181.74100000000001</v>
      </c>
      <c r="CH87" s="36">
        <v>189.172</v>
      </c>
      <c r="CI87" s="36">
        <v>181.90299999999999</v>
      </c>
      <c r="CJ87" s="36">
        <v>186.20500000000001</v>
      </c>
      <c r="CK87" s="36">
        <v>181.54900000000001</v>
      </c>
      <c r="CL87" s="36">
        <v>268.82400000000001</v>
      </c>
      <c r="CM87" s="67">
        <f t="shared" si="11"/>
        <v>3777.3029999999999</v>
      </c>
      <c r="CN87" s="36">
        <v>302.37400000000002</v>
      </c>
      <c r="CO87" s="36">
        <v>222.31800000000001</v>
      </c>
      <c r="CP87" s="36">
        <v>321.613</v>
      </c>
      <c r="CQ87" s="36">
        <v>308.74400000000003</v>
      </c>
      <c r="CR87" s="36">
        <v>356.96699999999998</v>
      </c>
      <c r="CS87" s="36">
        <v>373.452</v>
      </c>
      <c r="CT87" s="36">
        <v>366.17599999999999</v>
      </c>
      <c r="CU87" s="36">
        <v>344.20299999999997</v>
      </c>
      <c r="CV87" s="36">
        <v>354.63900000000001</v>
      </c>
      <c r="CW87" s="36">
        <v>351.28300000000002</v>
      </c>
      <c r="CX87" s="36">
        <v>358.375</v>
      </c>
      <c r="CY87" s="36">
        <v>395.74099999999999</v>
      </c>
      <c r="CZ87" s="67"/>
      <c r="DA87" s="36">
        <v>370.39100000000002</v>
      </c>
      <c r="DB87" s="36">
        <v>363.83199999999999</v>
      </c>
      <c r="DC87" s="36">
        <v>398.51100000000002</v>
      </c>
      <c r="DD87" s="36">
        <v>446.661</v>
      </c>
      <c r="DE87" s="36">
        <v>554.96</v>
      </c>
      <c r="DF87" s="36">
        <v>572.39700000000005</v>
      </c>
      <c r="DG87" s="36"/>
      <c r="DH87" s="36"/>
      <c r="DI87" s="36"/>
      <c r="DJ87" s="36"/>
      <c r="DK87" s="36"/>
      <c r="DL87" s="36"/>
      <c r="DM87" s="67"/>
    </row>
    <row r="88" spans="2:117" s="33" customFormat="1" ht="15" customHeight="1" x14ac:dyDescent="0.2">
      <c r="B88" s="72" t="s">
        <v>74</v>
      </c>
      <c r="C88" s="36">
        <v>124.622</v>
      </c>
      <c r="D88" s="36">
        <v>80.929000000000002</v>
      </c>
      <c r="E88" s="36">
        <v>83.335999999999999</v>
      </c>
      <c r="F88" s="36">
        <v>78.843999999999994</v>
      </c>
      <c r="G88" s="36">
        <v>73.700999999999993</v>
      </c>
      <c r="H88" s="36">
        <v>82.400999999999996</v>
      </c>
      <c r="I88" s="36">
        <v>80.290999999999997</v>
      </c>
      <c r="J88" s="36">
        <v>88.063999999999993</v>
      </c>
      <c r="K88" s="36">
        <v>85.635999999999996</v>
      </c>
      <c r="L88" s="36">
        <v>92.608999999999995</v>
      </c>
      <c r="M88" s="36">
        <v>132.92699999999999</v>
      </c>
      <c r="N88" s="36">
        <v>143.137</v>
      </c>
      <c r="O88" s="36">
        <v>150.06399999999999</v>
      </c>
      <c r="P88" s="36">
        <v>145.94900000000001</v>
      </c>
      <c r="Q88" s="36">
        <v>154.762</v>
      </c>
      <c r="R88" s="36">
        <v>162.892</v>
      </c>
      <c r="S88" s="36">
        <v>157.55500000000001</v>
      </c>
      <c r="T88" s="36">
        <v>173.06399999999999</v>
      </c>
      <c r="U88" s="36">
        <v>164.983</v>
      </c>
      <c r="V88" s="36">
        <v>175.435</v>
      </c>
      <c r="W88" s="36">
        <v>179.01499999999999</v>
      </c>
      <c r="X88" s="36">
        <v>178.01599999999999</v>
      </c>
      <c r="Y88" s="36">
        <v>188.029</v>
      </c>
      <c r="Z88" s="36">
        <v>192.01599999999999</v>
      </c>
      <c r="AA88" s="36">
        <v>328.33699999999999</v>
      </c>
      <c r="AB88" s="36">
        <v>201.11699999999999</v>
      </c>
      <c r="AC88" s="36">
        <v>196.554</v>
      </c>
      <c r="AD88" s="36">
        <v>193.833</v>
      </c>
      <c r="AE88" s="36">
        <v>204.40199999999999</v>
      </c>
      <c r="AF88" s="36">
        <v>215.54599999999999</v>
      </c>
      <c r="AG88" s="36">
        <v>214.96199999999999</v>
      </c>
      <c r="AH88" s="36">
        <v>210.833</v>
      </c>
      <c r="AI88" s="36">
        <v>206.18600000000001</v>
      </c>
      <c r="AJ88" s="36">
        <v>195.85499999999999</v>
      </c>
      <c r="AK88" s="36">
        <v>215.42599999999999</v>
      </c>
      <c r="AL88" s="36">
        <v>211.047</v>
      </c>
      <c r="AM88" s="36">
        <v>211.16900000000001</v>
      </c>
      <c r="AN88" s="36">
        <v>248.096</v>
      </c>
      <c r="AO88" s="36">
        <v>217.22200000000001</v>
      </c>
      <c r="AP88" s="36">
        <v>212.62100000000001</v>
      </c>
      <c r="AQ88" s="36">
        <v>198.66399999999999</v>
      </c>
      <c r="AR88" s="36">
        <v>231.60900000000001</v>
      </c>
      <c r="AS88" s="36">
        <v>207.18299999999999</v>
      </c>
      <c r="AT88" s="36">
        <v>238.12100000000001</v>
      </c>
      <c r="AU88" s="36">
        <v>231.166</v>
      </c>
      <c r="AV88" s="36">
        <v>220.97800000000001</v>
      </c>
      <c r="AW88" s="36">
        <v>232.94399999999999</v>
      </c>
      <c r="AX88" s="36">
        <v>243.892</v>
      </c>
      <c r="AY88" s="36">
        <v>239.37200000000001</v>
      </c>
      <c r="AZ88" s="36">
        <v>241.36600000000001</v>
      </c>
      <c r="BA88" s="36">
        <v>225.99100000000001</v>
      </c>
      <c r="BB88" s="36">
        <v>238.52600000000001</v>
      </c>
      <c r="BC88" s="36">
        <v>222.506</v>
      </c>
      <c r="BD88" s="36">
        <v>241.63800000000001</v>
      </c>
      <c r="BE88" s="36">
        <v>243.477</v>
      </c>
      <c r="BF88" s="36">
        <v>251.751</v>
      </c>
      <c r="BG88" s="36">
        <v>233.80600000000001</v>
      </c>
      <c r="BH88" s="36">
        <v>244.29900000000001</v>
      </c>
      <c r="BI88" s="36">
        <v>244.47499999999999</v>
      </c>
      <c r="BJ88" s="36">
        <v>238.96600000000001</v>
      </c>
      <c r="BK88" s="36">
        <v>258.13799999999998</v>
      </c>
      <c r="BL88" s="36">
        <v>245.28700000000001</v>
      </c>
      <c r="BM88" s="36">
        <v>242.215</v>
      </c>
      <c r="BN88" s="36">
        <v>247</v>
      </c>
      <c r="BO88" s="36">
        <v>235.482</v>
      </c>
      <c r="BP88" s="36">
        <v>266.13799999999998</v>
      </c>
      <c r="BQ88" s="36">
        <v>258.87400000000002</v>
      </c>
      <c r="BR88" s="36">
        <v>285.995</v>
      </c>
      <c r="BS88" s="36">
        <v>275.85899999999998</v>
      </c>
      <c r="BT88" s="36">
        <v>292.85599999999999</v>
      </c>
      <c r="BU88" s="36">
        <v>306.10899999999998</v>
      </c>
      <c r="BV88" s="36">
        <v>295.91000000000003</v>
      </c>
      <c r="BW88" s="36">
        <v>308.76400000000001</v>
      </c>
      <c r="BX88" s="36">
        <v>302.66000000000003</v>
      </c>
      <c r="BY88" s="36">
        <v>304.52699999999999</v>
      </c>
      <c r="BZ88" s="51">
        <f t="shared" si="13"/>
        <v>3380.174</v>
      </c>
      <c r="CA88" s="36">
        <v>308.02</v>
      </c>
      <c r="CB88" s="36">
        <v>295.48599999999999</v>
      </c>
      <c r="CC88" s="36">
        <v>176.709</v>
      </c>
      <c r="CD88" s="36">
        <v>40.487000000000002</v>
      </c>
      <c r="CE88" s="36">
        <v>63.363</v>
      </c>
      <c r="CF88" s="36">
        <v>84.566000000000003</v>
      </c>
      <c r="CG88" s="36">
        <v>98.006</v>
      </c>
      <c r="CH88" s="36">
        <v>96.257999999999996</v>
      </c>
      <c r="CI88" s="36">
        <v>103.208</v>
      </c>
      <c r="CJ88" s="36">
        <v>119.366</v>
      </c>
      <c r="CK88" s="36">
        <v>124.04900000000001</v>
      </c>
      <c r="CL88" s="36">
        <v>135.61600000000001</v>
      </c>
      <c r="CM88" s="67">
        <f t="shared" si="11"/>
        <v>1645.134</v>
      </c>
      <c r="CN88" s="36">
        <v>134.93799999999999</v>
      </c>
      <c r="CO88" s="36">
        <v>101.22199999999999</v>
      </c>
      <c r="CP88" s="36">
        <v>136.863</v>
      </c>
      <c r="CQ88" s="36">
        <v>124.541</v>
      </c>
      <c r="CR88" s="36">
        <v>139.99</v>
      </c>
      <c r="CS88" s="36">
        <v>143.07599999999999</v>
      </c>
      <c r="CT88" s="36">
        <v>161.18</v>
      </c>
      <c r="CU88" s="36">
        <v>158.72999999999999</v>
      </c>
      <c r="CV88" s="36">
        <v>162.65100000000001</v>
      </c>
      <c r="CW88" s="36">
        <v>159.43199999999999</v>
      </c>
      <c r="CX88" s="36">
        <v>166.22399999999999</v>
      </c>
      <c r="CY88" s="36">
        <v>176.86699999999999</v>
      </c>
      <c r="CZ88" s="67"/>
      <c r="DA88" s="36">
        <v>155.52600000000001</v>
      </c>
      <c r="DB88" s="36">
        <v>170.8</v>
      </c>
      <c r="DC88" s="36">
        <v>202.52099999999999</v>
      </c>
      <c r="DD88" s="36">
        <v>183.435</v>
      </c>
      <c r="DE88" s="36">
        <v>215.47300000000001</v>
      </c>
      <c r="DF88" s="36">
        <v>219.91</v>
      </c>
      <c r="DG88" s="36"/>
      <c r="DH88" s="36"/>
      <c r="DI88" s="36"/>
      <c r="DJ88" s="36"/>
      <c r="DK88" s="36"/>
      <c r="DL88" s="36"/>
      <c r="DM88" s="67"/>
    </row>
    <row r="89" spans="2:117" s="33" customFormat="1" ht="15" customHeight="1" x14ac:dyDescent="0.2">
      <c r="B89" s="72" t="s">
        <v>75</v>
      </c>
      <c r="C89" s="36">
        <v>79.418000000000006</v>
      </c>
      <c r="D89" s="36">
        <v>361.09800000000001</v>
      </c>
      <c r="E89" s="36">
        <v>359.41199999999998</v>
      </c>
      <c r="F89" s="36">
        <v>364.28199999999998</v>
      </c>
      <c r="G89" s="36">
        <v>342.85500000000002</v>
      </c>
      <c r="H89" s="36">
        <v>390.31799999999998</v>
      </c>
      <c r="I89" s="36">
        <v>393.262</v>
      </c>
      <c r="J89" s="36">
        <v>431.13900000000001</v>
      </c>
      <c r="K89" s="36">
        <v>419.34300000000002</v>
      </c>
      <c r="L89" s="36">
        <v>442.57900000000001</v>
      </c>
      <c r="M89" s="36">
        <v>677.06799999999998</v>
      </c>
      <c r="N89" s="36">
        <v>743.64300000000003</v>
      </c>
      <c r="O89" s="36">
        <v>786.18499999999995</v>
      </c>
      <c r="P89" s="36">
        <v>754.03700000000003</v>
      </c>
      <c r="Q89" s="36">
        <v>762.62300000000005</v>
      </c>
      <c r="R89" s="36">
        <v>744.649</v>
      </c>
      <c r="S89" s="36">
        <v>704.77</v>
      </c>
      <c r="T89" s="36">
        <v>811.53599999999994</v>
      </c>
      <c r="U89" s="36">
        <v>788.40899999999999</v>
      </c>
      <c r="V89" s="36">
        <v>819.24099999999999</v>
      </c>
      <c r="W89" s="36">
        <v>822.93</v>
      </c>
      <c r="X89" s="36">
        <v>803.34699999999998</v>
      </c>
      <c r="Y89" s="36">
        <v>833.803</v>
      </c>
      <c r="Z89" s="36">
        <v>829.65499999999997</v>
      </c>
      <c r="AA89" s="36">
        <v>508.41800000000001</v>
      </c>
      <c r="AB89" s="36">
        <v>781.26</v>
      </c>
      <c r="AC89" s="36">
        <v>790.75400000000002</v>
      </c>
      <c r="AD89" s="36">
        <v>788.05799999999999</v>
      </c>
      <c r="AE89" s="36">
        <v>773.50900000000001</v>
      </c>
      <c r="AF89" s="36">
        <v>798.12199999999996</v>
      </c>
      <c r="AG89" s="36">
        <v>832.245</v>
      </c>
      <c r="AH89" s="36">
        <v>833.95699999999999</v>
      </c>
      <c r="AI89" s="36">
        <v>784.69799999999998</v>
      </c>
      <c r="AJ89" s="36">
        <v>735.375</v>
      </c>
      <c r="AK89" s="36">
        <v>763.62199999999996</v>
      </c>
      <c r="AL89" s="36">
        <v>762.40499999999997</v>
      </c>
      <c r="AM89" s="36">
        <v>756.29700000000003</v>
      </c>
      <c r="AN89" s="36">
        <v>555.35299999999995</v>
      </c>
      <c r="AO89" s="36">
        <v>709.01900000000001</v>
      </c>
      <c r="AP89" s="36">
        <v>712.92100000000005</v>
      </c>
      <c r="AQ89" s="36">
        <v>680.41099999999994</v>
      </c>
      <c r="AR89" s="36">
        <v>769.01300000000003</v>
      </c>
      <c r="AS89" s="36">
        <v>690.68700000000001</v>
      </c>
      <c r="AT89" s="36">
        <v>725.97699999999998</v>
      </c>
      <c r="AU89" s="36">
        <v>682.57600000000002</v>
      </c>
      <c r="AV89" s="36">
        <v>676.37400000000002</v>
      </c>
      <c r="AW89" s="36">
        <v>741.45399999999995</v>
      </c>
      <c r="AX89" s="36">
        <v>686.15899999999999</v>
      </c>
      <c r="AY89" s="36">
        <v>739.53800000000001</v>
      </c>
      <c r="AZ89" s="36">
        <v>710.63199999999995</v>
      </c>
      <c r="BA89" s="36">
        <v>698.73400000000004</v>
      </c>
      <c r="BB89" s="36">
        <v>698.41600000000005</v>
      </c>
      <c r="BC89" s="36">
        <v>679.24199999999996</v>
      </c>
      <c r="BD89" s="36">
        <v>754.37400000000002</v>
      </c>
      <c r="BE89" s="36">
        <v>713.80399999999997</v>
      </c>
      <c r="BF89" s="36">
        <v>811.56799999999998</v>
      </c>
      <c r="BG89" s="36">
        <v>775.42700000000002</v>
      </c>
      <c r="BH89" s="36">
        <v>802.16700000000003</v>
      </c>
      <c r="BI89" s="36">
        <v>865.18600000000004</v>
      </c>
      <c r="BJ89" s="36">
        <v>875.03499999999997</v>
      </c>
      <c r="BK89" s="36">
        <v>915.19500000000005</v>
      </c>
      <c r="BL89" s="36">
        <v>913.553</v>
      </c>
      <c r="BM89" s="36">
        <v>934.63699999999994</v>
      </c>
      <c r="BN89" s="36">
        <v>994</v>
      </c>
      <c r="BO89" s="36">
        <v>956.173</v>
      </c>
      <c r="BP89" s="36">
        <v>1088.7850000000001</v>
      </c>
      <c r="BQ89" s="36">
        <v>1074.6880000000001</v>
      </c>
      <c r="BR89" s="36">
        <v>1161.155</v>
      </c>
      <c r="BS89" s="36">
        <v>1084.269</v>
      </c>
      <c r="BT89" s="36">
        <v>1182.8920000000001</v>
      </c>
      <c r="BU89" s="36">
        <v>1285.846</v>
      </c>
      <c r="BV89" s="36">
        <v>1262.848</v>
      </c>
      <c r="BW89" s="36">
        <v>1324.481</v>
      </c>
      <c r="BX89" s="36">
        <v>1277.922</v>
      </c>
      <c r="BY89" s="36">
        <v>1286.529</v>
      </c>
      <c r="BZ89" s="51">
        <f t="shared" si="13"/>
        <v>13979.588000000002</v>
      </c>
      <c r="CA89" s="36">
        <v>1314.2239999999999</v>
      </c>
      <c r="CB89" s="36">
        <v>1320.491</v>
      </c>
      <c r="CC89" s="36">
        <v>768.226</v>
      </c>
      <c r="CD89" s="36">
        <v>171.99700000000001</v>
      </c>
      <c r="CE89" s="36">
        <v>186.82900000000001</v>
      </c>
      <c r="CF89" s="36">
        <v>182.845</v>
      </c>
      <c r="CG89" s="36">
        <v>211.809</v>
      </c>
      <c r="CH89" s="36">
        <v>235.28</v>
      </c>
      <c r="CI89" s="36">
        <v>227.982</v>
      </c>
      <c r="CJ89" s="36">
        <v>231.84200000000001</v>
      </c>
      <c r="CK89" s="36">
        <v>222.55199999999999</v>
      </c>
      <c r="CL89" s="36">
        <v>334.36</v>
      </c>
      <c r="CM89" s="67">
        <f t="shared" si="11"/>
        <v>5408.436999999999</v>
      </c>
      <c r="CN89" s="36">
        <v>400.24599999999998</v>
      </c>
      <c r="CO89" s="36">
        <v>293.04899999999998</v>
      </c>
      <c r="CP89" s="36">
        <v>440.10700000000003</v>
      </c>
      <c r="CQ89" s="36">
        <v>445.62400000000002</v>
      </c>
      <c r="CR89" s="36">
        <v>529.47699999999998</v>
      </c>
      <c r="CS89" s="36">
        <v>548.99699999999996</v>
      </c>
      <c r="CT89" s="36">
        <v>526.20000000000005</v>
      </c>
      <c r="CU89" s="36">
        <v>463.399</v>
      </c>
      <c r="CV89" s="36">
        <v>485.82</v>
      </c>
      <c r="CW89" s="36">
        <v>509.68200000000002</v>
      </c>
      <c r="CX89" s="36">
        <v>513.94799999999998</v>
      </c>
      <c r="CY89" s="36">
        <v>584.25400000000002</v>
      </c>
      <c r="CZ89" s="67"/>
      <c r="DA89" s="36">
        <v>542.26900000000001</v>
      </c>
      <c r="DB89" s="36">
        <v>532.75599999999997</v>
      </c>
      <c r="DC89" s="36">
        <v>591.62099999999998</v>
      </c>
      <c r="DD89" s="36">
        <v>679.02700000000004</v>
      </c>
      <c r="DE89" s="36">
        <v>845.89499999999998</v>
      </c>
      <c r="DF89" s="36">
        <v>874.94799999999998</v>
      </c>
      <c r="DG89" s="36"/>
      <c r="DH89" s="36"/>
      <c r="DI89" s="36"/>
      <c r="DJ89" s="36"/>
      <c r="DK89" s="36"/>
      <c r="DL89" s="36"/>
      <c r="DM89" s="67"/>
    </row>
    <row r="90" spans="2:117" s="33" customFormat="1" ht="15" customHeight="1" x14ac:dyDescent="0.2">
      <c r="B90" s="72" t="s">
        <v>76</v>
      </c>
      <c r="C90" s="36">
        <v>196.5</v>
      </c>
      <c r="D90" s="36">
        <v>98.335999999999999</v>
      </c>
      <c r="E90" s="36">
        <v>101.012</v>
      </c>
      <c r="F90" s="36">
        <v>96.852000000000004</v>
      </c>
      <c r="G90" s="36">
        <v>91.822000000000003</v>
      </c>
      <c r="H90" s="36">
        <v>102.154</v>
      </c>
      <c r="I90" s="36">
        <v>100.337</v>
      </c>
      <c r="J90" s="36">
        <v>110.55200000000001</v>
      </c>
      <c r="K90" s="36">
        <v>107.331</v>
      </c>
      <c r="L90" s="36">
        <v>121.327</v>
      </c>
      <c r="M90" s="36">
        <v>242.31200000000001</v>
      </c>
      <c r="N90" s="36">
        <v>263.702</v>
      </c>
      <c r="O90" s="36">
        <v>280.28699999999998</v>
      </c>
      <c r="P90" s="36">
        <v>275.52800000000002</v>
      </c>
      <c r="Q90" s="36">
        <v>351.51100000000002</v>
      </c>
      <c r="R90" s="36">
        <v>314.37700000000001</v>
      </c>
      <c r="S90" s="36">
        <v>300.86599999999999</v>
      </c>
      <c r="T90" s="36">
        <v>321.65199999999999</v>
      </c>
      <c r="U90" s="36">
        <v>302.41000000000003</v>
      </c>
      <c r="V90" s="36">
        <v>302.74400000000003</v>
      </c>
      <c r="W90" s="36">
        <v>298.25400000000002</v>
      </c>
      <c r="X90" s="36">
        <v>306.952</v>
      </c>
      <c r="Y90" s="36">
        <v>317.202</v>
      </c>
      <c r="Z90" s="36">
        <v>302.11200000000002</v>
      </c>
      <c r="AA90" s="36">
        <v>422.54599999999999</v>
      </c>
      <c r="AB90" s="36">
        <v>318.65800000000002</v>
      </c>
      <c r="AC90" s="36">
        <v>343.404</v>
      </c>
      <c r="AD90" s="36">
        <v>327.71600000000001</v>
      </c>
      <c r="AE90" s="36">
        <v>313.84100000000001</v>
      </c>
      <c r="AF90" s="36">
        <v>312.411</v>
      </c>
      <c r="AG90" s="36">
        <v>316.17</v>
      </c>
      <c r="AH90" s="36">
        <v>325.84100000000001</v>
      </c>
      <c r="AI90" s="36">
        <v>320.84199999999998</v>
      </c>
      <c r="AJ90" s="36">
        <v>319.41699999999997</v>
      </c>
      <c r="AK90" s="36">
        <v>323.51400000000001</v>
      </c>
      <c r="AL90" s="36">
        <v>322.35199999999998</v>
      </c>
      <c r="AM90" s="36">
        <v>327.15499999999997</v>
      </c>
      <c r="AN90" s="36">
        <v>352.09800000000001</v>
      </c>
      <c r="AO90" s="36">
        <v>358.19299999999998</v>
      </c>
      <c r="AP90" s="36">
        <v>331.71100000000001</v>
      </c>
      <c r="AQ90" s="36">
        <v>316.09300000000002</v>
      </c>
      <c r="AR90" s="36">
        <v>350.71600000000001</v>
      </c>
      <c r="AS90" s="36">
        <v>313.53500000000003</v>
      </c>
      <c r="AT90" s="36">
        <v>337.67599999999999</v>
      </c>
      <c r="AU90" s="36">
        <v>316.80200000000002</v>
      </c>
      <c r="AV90" s="36">
        <v>314.72699999999998</v>
      </c>
      <c r="AW90" s="36">
        <v>326.36</v>
      </c>
      <c r="AX90" s="36">
        <v>320.99599999999998</v>
      </c>
      <c r="AY90" s="36">
        <v>311.928</v>
      </c>
      <c r="AZ90" s="36">
        <v>307.27</v>
      </c>
      <c r="BA90" s="36">
        <v>331.08499999999998</v>
      </c>
      <c r="BB90" s="36">
        <v>309.84399999999999</v>
      </c>
      <c r="BC90" s="36">
        <v>312.59100000000001</v>
      </c>
      <c r="BD90" s="36">
        <v>348.18400000000003</v>
      </c>
      <c r="BE90" s="36">
        <v>344.79399999999998</v>
      </c>
      <c r="BF90" s="36">
        <v>358.87200000000001</v>
      </c>
      <c r="BG90" s="36">
        <v>350.17899999999997</v>
      </c>
      <c r="BH90" s="36">
        <v>367.67899999999997</v>
      </c>
      <c r="BI90" s="36">
        <v>373.68700000000001</v>
      </c>
      <c r="BJ90" s="36">
        <v>378.983</v>
      </c>
      <c r="BK90" s="36">
        <v>410.81599999999997</v>
      </c>
      <c r="BL90" s="36">
        <v>404.08300000000003</v>
      </c>
      <c r="BM90" s="36">
        <v>453.60500000000002</v>
      </c>
      <c r="BN90" s="36">
        <v>400</v>
      </c>
      <c r="BO90" s="36">
        <v>379.47</v>
      </c>
      <c r="BP90" s="36">
        <v>449.69600000000003</v>
      </c>
      <c r="BQ90" s="36">
        <v>400.32799999999997</v>
      </c>
      <c r="BR90" s="36">
        <v>429.21899999999999</v>
      </c>
      <c r="BS90" s="36">
        <v>462.43599999999998</v>
      </c>
      <c r="BT90" s="36">
        <v>432.77</v>
      </c>
      <c r="BU90" s="36">
        <v>453.63600000000002</v>
      </c>
      <c r="BV90" s="36">
        <v>440.23099999999999</v>
      </c>
      <c r="BW90" s="36">
        <v>458.346</v>
      </c>
      <c r="BX90" s="36">
        <v>445.161</v>
      </c>
      <c r="BY90" s="36">
        <v>462.74400000000003</v>
      </c>
      <c r="BZ90" s="51">
        <f t="shared" si="13"/>
        <v>5214.0369999999994</v>
      </c>
      <c r="CA90" s="36">
        <v>470.81799999999998</v>
      </c>
      <c r="CB90" s="36">
        <v>462.565</v>
      </c>
      <c r="CC90" s="36">
        <v>277.41300000000001</v>
      </c>
      <c r="CD90" s="36">
        <v>79.587000000000003</v>
      </c>
      <c r="CE90" s="36">
        <v>96.832999999999998</v>
      </c>
      <c r="CF90" s="36">
        <v>95.507000000000005</v>
      </c>
      <c r="CG90" s="36">
        <v>119.71899999999999</v>
      </c>
      <c r="CH90" s="36">
        <v>128.06100000000001</v>
      </c>
      <c r="CI90" s="36">
        <v>141.67699999999999</v>
      </c>
      <c r="CJ90" s="36">
        <v>154.178</v>
      </c>
      <c r="CK90" s="36">
        <v>148.624</v>
      </c>
      <c r="CL90" s="36">
        <v>215.18</v>
      </c>
      <c r="CM90" s="67">
        <f t="shared" si="11"/>
        <v>2390.1619999999998</v>
      </c>
      <c r="CN90" s="36">
        <v>250.86799999999999</v>
      </c>
      <c r="CO90" s="36">
        <v>186.852</v>
      </c>
      <c r="CP90" s="36">
        <v>266.69799999999998</v>
      </c>
      <c r="CQ90" s="36">
        <v>245.24700000000001</v>
      </c>
      <c r="CR90" s="36">
        <v>284.71899999999999</v>
      </c>
      <c r="CS90" s="36">
        <v>279.24400000000003</v>
      </c>
      <c r="CT90" s="36">
        <v>303.91199999999998</v>
      </c>
      <c r="CU90" s="36">
        <v>287.15499999999997</v>
      </c>
      <c r="CV90" s="36">
        <v>288.464</v>
      </c>
      <c r="CW90" s="36">
        <v>288.15499999999997</v>
      </c>
      <c r="CX90" s="36">
        <v>292.15199999999999</v>
      </c>
      <c r="CY90" s="36">
        <v>331.65</v>
      </c>
      <c r="CZ90" s="67"/>
      <c r="DA90" s="36">
        <v>297.02999999999997</v>
      </c>
      <c r="DB90" s="36">
        <v>302.77499999999998</v>
      </c>
      <c r="DC90" s="36">
        <v>342.99400000000003</v>
      </c>
      <c r="DD90" s="36">
        <v>331.529</v>
      </c>
      <c r="DE90" s="36">
        <v>391.334</v>
      </c>
      <c r="DF90" s="36">
        <v>396.745</v>
      </c>
      <c r="DG90" s="36"/>
      <c r="DH90" s="36"/>
      <c r="DI90" s="36"/>
      <c r="DJ90" s="36"/>
      <c r="DK90" s="36"/>
      <c r="DL90" s="36"/>
      <c r="DM90" s="67"/>
    </row>
    <row r="91" spans="2:117" s="33" customFormat="1" ht="15" customHeight="1" x14ac:dyDescent="0.2">
      <c r="B91" s="72" t="s">
        <v>77</v>
      </c>
      <c r="C91" s="36">
        <v>454.39699999999999</v>
      </c>
      <c r="D91" s="36">
        <v>448.33199999999999</v>
      </c>
      <c r="E91" s="36">
        <v>630.69200000000001</v>
      </c>
      <c r="F91" s="36">
        <v>406.346</v>
      </c>
      <c r="G91" s="36">
        <v>383.83800000000002</v>
      </c>
      <c r="H91" s="36">
        <v>397.11</v>
      </c>
      <c r="I91" s="36">
        <v>386.90699999999998</v>
      </c>
      <c r="J91" s="36">
        <v>454.517</v>
      </c>
      <c r="K91" s="36">
        <v>423.01299999999998</v>
      </c>
      <c r="L91" s="36">
        <v>539.16399999999999</v>
      </c>
      <c r="M91" s="36">
        <v>839.38800000000003</v>
      </c>
      <c r="N91" s="36">
        <v>854.56299999999999</v>
      </c>
      <c r="O91" s="36">
        <v>931.673</v>
      </c>
      <c r="P91" s="36">
        <v>929.43</v>
      </c>
      <c r="Q91" s="36">
        <v>1120.8109999999999</v>
      </c>
      <c r="R91" s="36">
        <v>852.69399999999996</v>
      </c>
      <c r="S91" s="36">
        <v>795.12599999999998</v>
      </c>
      <c r="T91" s="36">
        <v>868.37300000000005</v>
      </c>
      <c r="U91" s="36">
        <v>807.81</v>
      </c>
      <c r="V91" s="36">
        <v>889.97199999999998</v>
      </c>
      <c r="W91" s="36">
        <v>845.14499999999998</v>
      </c>
      <c r="X91" s="36">
        <v>861.49099999999999</v>
      </c>
      <c r="Y91" s="36">
        <v>829.06200000000001</v>
      </c>
      <c r="Z91" s="36">
        <v>834.02200000000005</v>
      </c>
      <c r="AA91" s="36">
        <v>893.97</v>
      </c>
      <c r="AB91" s="36">
        <v>864.78700000000003</v>
      </c>
      <c r="AC91" s="36">
        <v>1136.6659999999999</v>
      </c>
      <c r="AD91" s="36">
        <v>817.99800000000005</v>
      </c>
      <c r="AE91" s="36">
        <v>793.85900000000004</v>
      </c>
      <c r="AF91" s="36">
        <v>775.72199999999998</v>
      </c>
      <c r="AG91" s="36">
        <v>739.61900000000003</v>
      </c>
      <c r="AH91" s="36">
        <v>788.98</v>
      </c>
      <c r="AI91" s="36">
        <v>787.40899999999999</v>
      </c>
      <c r="AJ91" s="36">
        <v>842.28800000000001</v>
      </c>
      <c r="AK91" s="36">
        <v>814.12900000000002</v>
      </c>
      <c r="AL91" s="36">
        <v>779.51800000000003</v>
      </c>
      <c r="AM91" s="36">
        <v>810.03099999999995</v>
      </c>
      <c r="AN91" s="36">
        <v>842.26900000000001</v>
      </c>
      <c r="AO91" s="36">
        <v>1086.596</v>
      </c>
      <c r="AP91" s="36">
        <v>819.19799999999998</v>
      </c>
      <c r="AQ91" s="36">
        <v>792.26099999999997</v>
      </c>
      <c r="AR91" s="36">
        <v>829.404</v>
      </c>
      <c r="AS91" s="36">
        <v>767.601</v>
      </c>
      <c r="AT91" s="36">
        <v>847.44</v>
      </c>
      <c r="AU91" s="36">
        <v>799.93499999999995</v>
      </c>
      <c r="AV91" s="36">
        <v>827.74</v>
      </c>
      <c r="AW91" s="36">
        <v>819.78800000000001</v>
      </c>
      <c r="AX91" s="36">
        <v>783.32600000000002</v>
      </c>
      <c r="AY91" s="36">
        <v>821.29600000000005</v>
      </c>
      <c r="AZ91" s="36">
        <v>851.78300000000002</v>
      </c>
      <c r="BA91" s="36">
        <v>1081.9649999999999</v>
      </c>
      <c r="BB91" s="36">
        <v>782.51400000000001</v>
      </c>
      <c r="BC91" s="36">
        <v>787.46</v>
      </c>
      <c r="BD91" s="36">
        <v>865.59</v>
      </c>
      <c r="BE91" s="36">
        <v>850.04499999999996</v>
      </c>
      <c r="BF91" s="36">
        <v>964.87900000000002</v>
      </c>
      <c r="BG91" s="36">
        <v>1029.7750000000001</v>
      </c>
      <c r="BH91" s="36">
        <v>1038.2339999999999</v>
      </c>
      <c r="BI91" s="36">
        <v>1081.623</v>
      </c>
      <c r="BJ91" s="36">
        <v>1036.7280000000001</v>
      </c>
      <c r="BK91" s="36">
        <v>1037.21</v>
      </c>
      <c r="BL91" s="36">
        <v>1147.8430000000001</v>
      </c>
      <c r="BM91" s="36">
        <v>1481.1110000000001</v>
      </c>
      <c r="BN91" s="36">
        <v>1170</v>
      </c>
      <c r="BO91" s="36">
        <v>1130.722</v>
      </c>
      <c r="BP91" s="36">
        <v>1079.0550000000001</v>
      </c>
      <c r="BQ91" s="36">
        <v>1142.431</v>
      </c>
      <c r="BR91" s="36">
        <v>1341.47</v>
      </c>
      <c r="BS91" s="36">
        <v>1172.184</v>
      </c>
      <c r="BT91" s="36">
        <v>1398.742</v>
      </c>
      <c r="BU91" s="36">
        <v>1388.2660000000001</v>
      </c>
      <c r="BV91" s="36">
        <v>1299.0650000000001</v>
      </c>
      <c r="BW91" s="36">
        <v>1406.539</v>
      </c>
      <c r="BX91" s="36">
        <v>1459.443</v>
      </c>
      <c r="BY91" s="36">
        <v>1966.7729999999999</v>
      </c>
      <c r="BZ91" s="51">
        <f t="shared" si="13"/>
        <v>15954.69</v>
      </c>
      <c r="CA91" s="36">
        <v>1390.8810000000001</v>
      </c>
      <c r="CB91" s="36">
        <v>1420.3330000000001</v>
      </c>
      <c r="CC91" s="36">
        <v>752.053</v>
      </c>
      <c r="CD91" s="36">
        <v>126.125</v>
      </c>
      <c r="CE91" s="36">
        <v>126.857</v>
      </c>
      <c r="CF91" s="36">
        <v>116.316</v>
      </c>
      <c r="CG91" s="36">
        <v>220.09700000000001</v>
      </c>
      <c r="CH91" s="36">
        <v>216.749</v>
      </c>
      <c r="CI91" s="36">
        <v>198.108</v>
      </c>
      <c r="CJ91" s="36">
        <v>203.47900000000001</v>
      </c>
      <c r="CK91" s="36">
        <v>198.917</v>
      </c>
      <c r="CL91" s="36">
        <v>491.48</v>
      </c>
      <c r="CM91" s="67">
        <f t="shared" si="11"/>
        <v>5461.3950000000004</v>
      </c>
      <c r="CN91" s="36">
        <v>440.78800000000001</v>
      </c>
      <c r="CO91" s="36">
        <v>262.346</v>
      </c>
      <c r="CP91" s="36">
        <v>465.25200000000001</v>
      </c>
      <c r="CQ91" s="36">
        <v>476.74900000000002</v>
      </c>
      <c r="CR91" s="36">
        <v>651.80399999999997</v>
      </c>
      <c r="CS91" s="36">
        <v>655.57</v>
      </c>
      <c r="CT91" s="36">
        <v>630.76700000000005</v>
      </c>
      <c r="CU91" s="36">
        <v>618.79700000000003</v>
      </c>
      <c r="CV91" s="36">
        <v>651.09900000000005</v>
      </c>
      <c r="CW91" s="36">
        <v>697.42600000000004</v>
      </c>
      <c r="CX91" s="36">
        <v>745.32</v>
      </c>
      <c r="CY91" s="36">
        <v>932.71199999999999</v>
      </c>
      <c r="CZ91" s="67"/>
      <c r="DA91" s="36">
        <v>709.59699999999998</v>
      </c>
      <c r="DB91" s="36">
        <v>689.13300000000004</v>
      </c>
      <c r="DC91" s="36">
        <v>739.11400000000003</v>
      </c>
      <c r="DD91" s="36">
        <v>848.73099999999999</v>
      </c>
      <c r="DE91" s="36">
        <v>1071.124</v>
      </c>
      <c r="DF91" s="36">
        <v>1116.4090000000001</v>
      </c>
      <c r="DG91" s="36"/>
      <c r="DH91" s="36"/>
      <c r="DI91" s="36"/>
      <c r="DJ91" s="36"/>
      <c r="DK91" s="36"/>
      <c r="DL91" s="36"/>
      <c r="DM91" s="67"/>
    </row>
    <row r="92" spans="2:117" s="33" customFormat="1" ht="15" customHeight="1" x14ac:dyDescent="0.2">
      <c r="B92" s="72" t="s">
        <v>78</v>
      </c>
      <c r="C92" s="36">
        <v>308.86799999999999</v>
      </c>
      <c r="D92" s="36">
        <v>524.02700000000004</v>
      </c>
      <c r="E92" s="36">
        <v>562.03499999999997</v>
      </c>
      <c r="F92" s="36">
        <v>492.70699999999999</v>
      </c>
      <c r="G92" s="36">
        <v>469.23599999999999</v>
      </c>
      <c r="H92" s="36">
        <v>534.29999999999995</v>
      </c>
      <c r="I92" s="36">
        <v>519.08600000000001</v>
      </c>
      <c r="J92" s="36">
        <v>567.96900000000005</v>
      </c>
      <c r="K92" s="36">
        <v>550.87099999999998</v>
      </c>
      <c r="L92" s="36">
        <v>583.62099999999998</v>
      </c>
      <c r="M92" s="36">
        <v>747.81500000000005</v>
      </c>
      <c r="N92" s="36">
        <v>811.01099999999997</v>
      </c>
      <c r="O92" s="36">
        <v>850.43600000000004</v>
      </c>
      <c r="P92" s="36">
        <v>812.62800000000004</v>
      </c>
      <c r="Q92" s="36">
        <v>850.71600000000001</v>
      </c>
      <c r="R92" s="36">
        <v>787.57399999999996</v>
      </c>
      <c r="S92" s="36">
        <v>739.61099999999999</v>
      </c>
      <c r="T92" s="36">
        <v>822.65899999999999</v>
      </c>
      <c r="U92" s="36">
        <v>803.11800000000005</v>
      </c>
      <c r="V92" s="36">
        <v>839.79700000000003</v>
      </c>
      <c r="W92" s="36">
        <v>818.63099999999997</v>
      </c>
      <c r="X92" s="36">
        <v>792.65599999999995</v>
      </c>
      <c r="Y92" s="36">
        <v>803.63599999999997</v>
      </c>
      <c r="Z92" s="36">
        <v>818.36400000000003</v>
      </c>
      <c r="AA92" s="36">
        <v>718.30399999999997</v>
      </c>
      <c r="AB92" s="36">
        <v>840.79700000000003</v>
      </c>
      <c r="AC92" s="36">
        <v>833.41800000000001</v>
      </c>
      <c r="AD92" s="36">
        <v>780.87199999999996</v>
      </c>
      <c r="AE92" s="36">
        <v>772.22799999999995</v>
      </c>
      <c r="AF92" s="36">
        <v>792.14099999999996</v>
      </c>
      <c r="AG92" s="36">
        <v>831.12699999999995</v>
      </c>
      <c r="AH92" s="36">
        <v>850.20500000000004</v>
      </c>
      <c r="AI92" s="36">
        <v>806.34199999999998</v>
      </c>
      <c r="AJ92" s="36">
        <v>772</v>
      </c>
      <c r="AK92" s="36">
        <v>800.529</v>
      </c>
      <c r="AL92" s="36">
        <v>821.61599999999999</v>
      </c>
      <c r="AM92" s="36">
        <v>832.12</v>
      </c>
      <c r="AN92" s="36">
        <v>800.10500000000002</v>
      </c>
      <c r="AO92" s="36">
        <v>826.18899999999996</v>
      </c>
      <c r="AP92" s="36">
        <v>790.13300000000004</v>
      </c>
      <c r="AQ92" s="36">
        <v>760.04</v>
      </c>
      <c r="AR92" s="36">
        <v>849.83900000000006</v>
      </c>
      <c r="AS92" s="36">
        <v>816.02700000000004</v>
      </c>
      <c r="AT92" s="36">
        <v>877.98199999999997</v>
      </c>
      <c r="AU92" s="36">
        <v>829.73099999999999</v>
      </c>
      <c r="AV92" s="36">
        <v>790.13</v>
      </c>
      <c r="AW92" s="36">
        <v>839.73599999999999</v>
      </c>
      <c r="AX92" s="36">
        <v>838.83399999999995</v>
      </c>
      <c r="AY92" s="36">
        <v>844.49099999999999</v>
      </c>
      <c r="AZ92" s="36">
        <v>838.51499999999999</v>
      </c>
      <c r="BA92" s="36">
        <v>830.33699999999999</v>
      </c>
      <c r="BB92" s="36">
        <v>787.46500000000003</v>
      </c>
      <c r="BC92" s="36">
        <v>776.476</v>
      </c>
      <c r="BD92" s="36">
        <v>864.21799999999996</v>
      </c>
      <c r="BE92" s="36">
        <v>855.71</v>
      </c>
      <c r="BF92" s="36">
        <v>934.26199999999994</v>
      </c>
      <c r="BG92" s="36">
        <v>879.84100000000001</v>
      </c>
      <c r="BH92" s="36">
        <v>916.04600000000005</v>
      </c>
      <c r="BI92" s="36">
        <v>972.05600000000004</v>
      </c>
      <c r="BJ92" s="36">
        <v>993.34500000000003</v>
      </c>
      <c r="BK92" s="36">
        <v>1057.0319999999999</v>
      </c>
      <c r="BL92" s="36">
        <v>1035.3109999999999</v>
      </c>
      <c r="BM92" s="36">
        <v>1053.7239999999999</v>
      </c>
      <c r="BN92" s="36">
        <v>1000</v>
      </c>
      <c r="BO92" s="36">
        <v>956.21799999999996</v>
      </c>
      <c r="BP92" s="36">
        <v>1135.752</v>
      </c>
      <c r="BQ92" s="36">
        <v>1153.3710000000001</v>
      </c>
      <c r="BR92" s="36">
        <v>1266.9680000000001</v>
      </c>
      <c r="BS92" s="36">
        <v>1221.1400000000001</v>
      </c>
      <c r="BT92" s="36">
        <v>1279.0719999999999</v>
      </c>
      <c r="BU92" s="36">
        <v>1348.412</v>
      </c>
      <c r="BV92" s="36">
        <v>1341.1479999999999</v>
      </c>
      <c r="BW92" s="36">
        <v>1419.982</v>
      </c>
      <c r="BX92" s="36">
        <v>1367.4480000000001</v>
      </c>
      <c r="BY92" s="36">
        <v>1400.954</v>
      </c>
      <c r="BZ92" s="51">
        <f t="shared" si="13"/>
        <v>14890.465</v>
      </c>
      <c r="CA92" s="36">
        <v>1297.26</v>
      </c>
      <c r="CB92" s="36">
        <v>1294.6410000000001</v>
      </c>
      <c r="CC92" s="36">
        <v>745.91899999999998</v>
      </c>
      <c r="CD92" s="36">
        <v>143.46799999999999</v>
      </c>
      <c r="CE92" s="36">
        <v>145.36000000000001</v>
      </c>
      <c r="CF92" s="36">
        <v>130.15899999999999</v>
      </c>
      <c r="CG92" s="36">
        <v>158.654</v>
      </c>
      <c r="CH92" s="36">
        <v>169.328</v>
      </c>
      <c r="CI92" s="36">
        <v>163.10400000000001</v>
      </c>
      <c r="CJ92" s="36">
        <v>191.559</v>
      </c>
      <c r="CK92" s="36">
        <v>198.578</v>
      </c>
      <c r="CL92" s="36">
        <v>303.839</v>
      </c>
      <c r="CM92" s="67">
        <f t="shared" si="11"/>
        <v>4941.8690000000006</v>
      </c>
      <c r="CN92" s="36">
        <v>358.68299999999999</v>
      </c>
      <c r="CO92" s="36">
        <v>261.96899999999999</v>
      </c>
      <c r="CP92" s="36">
        <v>414.928</v>
      </c>
      <c r="CQ92" s="36">
        <v>409.85700000000003</v>
      </c>
      <c r="CR92" s="36">
        <v>501.00700000000001</v>
      </c>
      <c r="CS92" s="36">
        <v>515.30700000000002</v>
      </c>
      <c r="CT92" s="36">
        <v>513.99800000000005</v>
      </c>
      <c r="CU92" s="36">
        <v>441.88099999999997</v>
      </c>
      <c r="CV92" s="36">
        <v>462.05099999999999</v>
      </c>
      <c r="CW92" s="36">
        <v>489.00900000000001</v>
      </c>
      <c r="CX92" s="36">
        <v>497.95100000000002</v>
      </c>
      <c r="CY92" s="36">
        <v>583.90300000000002</v>
      </c>
      <c r="CZ92" s="67"/>
      <c r="DA92" s="36">
        <v>524.52700000000004</v>
      </c>
      <c r="DB92" s="36">
        <v>510.13799999999998</v>
      </c>
      <c r="DC92" s="36">
        <v>543.98299999999995</v>
      </c>
      <c r="DD92" s="36">
        <v>594.88300000000004</v>
      </c>
      <c r="DE92" s="36">
        <v>766.77200000000005</v>
      </c>
      <c r="DF92" s="36">
        <v>800.50300000000004</v>
      </c>
      <c r="DG92" s="36"/>
      <c r="DH92" s="36"/>
      <c r="DI92" s="36"/>
      <c r="DJ92" s="36"/>
      <c r="DK92" s="36"/>
      <c r="DL92" s="36"/>
      <c r="DM92" s="67"/>
    </row>
    <row r="93" spans="2:117" s="33" customFormat="1" ht="15" customHeight="1" x14ac:dyDescent="0.2">
      <c r="B93" s="72" t="s">
        <v>79</v>
      </c>
      <c r="C93" s="36">
        <v>0</v>
      </c>
      <c r="D93" s="36">
        <v>0</v>
      </c>
      <c r="E93" s="36">
        <v>0</v>
      </c>
      <c r="F93" s="36">
        <v>0</v>
      </c>
      <c r="G93" s="36">
        <v>0</v>
      </c>
      <c r="H93" s="36">
        <v>0</v>
      </c>
      <c r="I93" s="36">
        <v>0</v>
      </c>
      <c r="J93" s="36">
        <v>0</v>
      </c>
      <c r="K93" s="36">
        <v>0</v>
      </c>
      <c r="L93" s="36">
        <v>3.9830000000000001</v>
      </c>
      <c r="M93" s="36">
        <v>20.161000000000001</v>
      </c>
      <c r="N93" s="36">
        <v>20.041</v>
      </c>
      <c r="O93" s="36">
        <v>23.635999999999999</v>
      </c>
      <c r="P93" s="36">
        <v>33.875</v>
      </c>
      <c r="Q93" s="36">
        <v>24.32</v>
      </c>
      <c r="R93" s="36">
        <v>24.556999999999999</v>
      </c>
      <c r="S93" s="36">
        <v>22.504000000000001</v>
      </c>
      <c r="T93" s="36">
        <v>24.972000000000001</v>
      </c>
      <c r="U93" s="36">
        <v>25.26</v>
      </c>
      <c r="V93" s="36">
        <v>34.991</v>
      </c>
      <c r="W93" s="36">
        <v>32.156999999999996</v>
      </c>
      <c r="X93" s="36">
        <v>27.308</v>
      </c>
      <c r="Y93" s="36">
        <v>29.001000000000001</v>
      </c>
      <c r="Z93" s="36">
        <v>28.018000000000001</v>
      </c>
      <c r="AA93" s="36">
        <v>36.177999999999997</v>
      </c>
      <c r="AB93" s="36">
        <v>39.481999999999999</v>
      </c>
      <c r="AC93" s="36">
        <v>32.948</v>
      </c>
      <c r="AD93" s="36">
        <v>31.843</v>
      </c>
      <c r="AE93" s="36">
        <v>29.774999999999999</v>
      </c>
      <c r="AF93" s="36">
        <v>31.39</v>
      </c>
      <c r="AG93" s="36">
        <v>31.567</v>
      </c>
      <c r="AH93" s="36">
        <v>40.061999999999998</v>
      </c>
      <c r="AI93" s="36">
        <v>36.957000000000001</v>
      </c>
      <c r="AJ93" s="36">
        <v>31.846</v>
      </c>
      <c r="AK93" s="36">
        <v>31.579000000000001</v>
      </c>
      <c r="AL93" s="36">
        <v>30.337</v>
      </c>
      <c r="AM93" s="36">
        <v>35.887</v>
      </c>
      <c r="AN93" s="36">
        <v>43.561</v>
      </c>
      <c r="AO93" s="36">
        <v>34.773000000000003</v>
      </c>
      <c r="AP93" s="36">
        <v>34.253999999999998</v>
      </c>
      <c r="AQ93" s="36">
        <v>31.155000000000001</v>
      </c>
      <c r="AR93" s="36">
        <v>33.238</v>
      </c>
      <c r="AS93" s="36">
        <v>34.451999999999998</v>
      </c>
      <c r="AT93" s="36">
        <v>45.003</v>
      </c>
      <c r="AU93" s="36">
        <v>41.281999999999996</v>
      </c>
      <c r="AV93" s="36">
        <v>36.378</v>
      </c>
      <c r="AW93" s="36">
        <v>38.088999999999999</v>
      </c>
      <c r="AX93" s="36">
        <v>37.804000000000002</v>
      </c>
      <c r="AY93" s="36">
        <v>42.79</v>
      </c>
      <c r="AZ93" s="36">
        <v>51.441000000000003</v>
      </c>
      <c r="BA93" s="36">
        <v>41.454000000000001</v>
      </c>
      <c r="BB93" s="36">
        <v>38.520000000000003</v>
      </c>
      <c r="BC93" s="36">
        <v>38.481000000000002</v>
      </c>
      <c r="BD93" s="36">
        <v>42.982999999999997</v>
      </c>
      <c r="BE93" s="36">
        <v>42.383000000000003</v>
      </c>
      <c r="BF93" s="36">
        <v>51.338999999999999</v>
      </c>
      <c r="BG93" s="36">
        <v>45.085000000000001</v>
      </c>
      <c r="BH93" s="36">
        <v>43.776000000000003</v>
      </c>
      <c r="BI93" s="36">
        <v>43.826999999999998</v>
      </c>
      <c r="BJ93" s="36">
        <v>45.024000000000001</v>
      </c>
      <c r="BK93" s="36">
        <v>49.462000000000003</v>
      </c>
      <c r="BL93" s="36">
        <v>58.52</v>
      </c>
      <c r="BM93" s="36">
        <v>51.152999999999999</v>
      </c>
      <c r="BN93" s="36">
        <v>47</v>
      </c>
      <c r="BO93" s="36">
        <v>45.148000000000003</v>
      </c>
      <c r="BP93" s="36">
        <v>50.805999999999997</v>
      </c>
      <c r="BQ93" s="36">
        <v>49.844000000000001</v>
      </c>
      <c r="BR93" s="36">
        <v>61.789000000000001</v>
      </c>
      <c r="BS93" s="36">
        <v>57.296999999999997</v>
      </c>
      <c r="BT93" s="36">
        <v>52.136000000000003</v>
      </c>
      <c r="BU93" s="36">
        <v>53.628</v>
      </c>
      <c r="BV93" s="36">
        <v>53.618000000000002</v>
      </c>
      <c r="BW93" s="36">
        <v>59.976999999999997</v>
      </c>
      <c r="BX93" s="36">
        <v>69.332999999999998</v>
      </c>
      <c r="BY93" s="36">
        <v>59.097000000000001</v>
      </c>
      <c r="BZ93" s="51">
        <f t="shared" si="13"/>
        <v>659.673</v>
      </c>
      <c r="CA93" s="36">
        <v>57.174999999999997</v>
      </c>
      <c r="CB93" s="36">
        <v>55.466999999999999</v>
      </c>
      <c r="CC93" s="36">
        <v>33.039000000000001</v>
      </c>
      <c r="CD93" s="36">
        <v>11.439</v>
      </c>
      <c r="CE93" s="36">
        <v>41.48</v>
      </c>
      <c r="CF93" s="36">
        <v>55.97</v>
      </c>
      <c r="CG93" s="36">
        <v>51.485999999999997</v>
      </c>
      <c r="CH93" s="36">
        <v>51.432000000000002</v>
      </c>
      <c r="CI93" s="36">
        <v>55.259</v>
      </c>
      <c r="CJ93" s="36">
        <v>57.497</v>
      </c>
      <c r="CK93" s="36">
        <v>57.536999999999999</v>
      </c>
      <c r="CL93" s="36">
        <v>56.732999999999997</v>
      </c>
      <c r="CM93" s="67">
        <f t="shared" si="11"/>
        <v>584.51400000000001</v>
      </c>
      <c r="CN93" s="36">
        <v>59.393999999999998</v>
      </c>
      <c r="CO93" s="36">
        <v>31.611000000000001</v>
      </c>
      <c r="CP93" s="36">
        <v>52.472000000000001</v>
      </c>
      <c r="CQ93" s="36">
        <v>46.81</v>
      </c>
      <c r="CR93" s="36">
        <v>54.552</v>
      </c>
      <c r="CS93" s="36">
        <v>54.463999999999999</v>
      </c>
      <c r="CT93" s="36">
        <v>70.397000000000006</v>
      </c>
      <c r="CU93" s="36">
        <v>75.08</v>
      </c>
      <c r="CV93" s="36">
        <v>73.153999999999996</v>
      </c>
      <c r="CW93" s="36">
        <v>70.706000000000003</v>
      </c>
      <c r="CX93" s="36">
        <v>71.962999999999994</v>
      </c>
      <c r="CY93" s="36">
        <v>80.72</v>
      </c>
      <c r="CZ93" s="67"/>
      <c r="DA93" s="36">
        <v>57.692999999999998</v>
      </c>
      <c r="DB93" s="36">
        <v>77.697999999999993</v>
      </c>
      <c r="DC93" s="36">
        <v>97.855000000000004</v>
      </c>
      <c r="DD93" s="36">
        <v>56.426000000000002</v>
      </c>
      <c r="DE93" s="36">
        <v>61.125999999999998</v>
      </c>
      <c r="DF93" s="36">
        <v>57.665999999999997</v>
      </c>
      <c r="DG93" s="36"/>
      <c r="DH93" s="36"/>
      <c r="DI93" s="36"/>
      <c r="DJ93" s="36"/>
      <c r="DK93" s="36"/>
      <c r="DL93" s="36"/>
      <c r="DM93" s="67"/>
    </row>
    <row r="94" spans="2:117" s="33" customFormat="1" ht="15" customHeight="1" x14ac:dyDescent="0.2">
      <c r="B94" s="72" t="s">
        <v>80</v>
      </c>
      <c r="C94" s="36">
        <v>0</v>
      </c>
      <c r="D94" s="36">
        <v>0</v>
      </c>
      <c r="E94" s="36">
        <v>0</v>
      </c>
      <c r="F94" s="36">
        <v>0</v>
      </c>
      <c r="G94" s="36">
        <v>0</v>
      </c>
      <c r="H94" s="36">
        <v>0</v>
      </c>
      <c r="I94" s="36">
        <v>0</v>
      </c>
      <c r="J94" s="36">
        <v>0</v>
      </c>
      <c r="K94" s="36">
        <v>0</v>
      </c>
      <c r="L94" s="36">
        <v>6.4829999999999997</v>
      </c>
      <c r="M94" s="36">
        <v>43.292000000000002</v>
      </c>
      <c r="N94" s="36">
        <v>44.2</v>
      </c>
      <c r="O94" s="36">
        <v>48.564</v>
      </c>
      <c r="P94" s="36">
        <v>50.366</v>
      </c>
      <c r="Q94" s="36">
        <v>50.319000000000003</v>
      </c>
      <c r="R94" s="36">
        <v>49.29</v>
      </c>
      <c r="S94" s="36">
        <v>46.392000000000003</v>
      </c>
      <c r="T94" s="36">
        <v>52.274999999999999</v>
      </c>
      <c r="U94" s="36">
        <v>51.042999999999999</v>
      </c>
      <c r="V94" s="36">
        <v>55.218000000000004</v>
      </c>
      <c r="W94" s="36">
        <v>54.134</v>
      </c>
      <c r="X94" s="36">
        <v>53.962000000000003</v>
      </c>
      <c r="Y94" s="36">
        <v>54.92</v>
      </c>
      <c r="Z94" s="36">
        <v>55.146000000000001</v>
      </c>
      <c r="AA94" s="36">
        <v>84.063999999999993</v>
      </c>
      <c r="AB94" s="36">
        <v>58.68</v>
      </c>
      <c r="AC94" s="36">
        <v>57.911999999999999</v>
      </c>
      <c r="AD94" s="36">
        <v>58.697000000000003</v>
      </c>
      <c r="AE94" s="36">
        <v>56.01</v>
      </c>
      <c r="AF94" s="36">
        <v>58.347999999999999</v>
      </c>
      <c r="AG94" s="36">
        <v>60.710999999999999</v>
      </c>
      <c r="AH94" s="36">
        <v>63.93</v>
      </c>
      <c r="AI94" s="36">
        <v>61.892000000000003</v>
      </c>
      <c r="AJ94" s="36">
        <v>58.524000000000001</v>
      </c>
      <c r="AK94" s="36">
        <v>61.572000000000003</v>
      </c>
      <c r="AL94" s="36">
        <v>63.207999999999998</v>
      </c>
      <c r="AM94" s="36">
        <v>66.891999999999996</v>
      </c>
      <c r="AN94" s="36">
        <v>65.55</v>
      </c>
      <c r="AO94" s="36">
        <v>66.034999999999997</v>
      </c>
      <c r="AP94" s="36">
        <v>65.421999999999997</v>
      </c>
      <c r="AQ94" s="36">
        <v>63.738</v>
      </c>
      <c r="AR94" s="36">
        <v>70.14</v>
      </c>
      <c r="AS94" s="36">
        <v>67.051000000000002</v>
      </c>
      <c r="AT94" s="36">
        <v>73.747</v>
      </c>
      <c r="AU94" s="36">
        <v>72.119</v>
      </c>
      <c r="AV94" s="36">
        <v>69.567999999999998</v>
      </c>
      <c r="AW94" s="36">
        <v>72.471999999999994</v>
      </c>
      <c r="AX94" s="36">
        <v>73.44</v>
      </c>
      <c r="AY94" s="36">
        <v>78.664000000000001</v>
      </c>
      <c r="AZ94" s="36">
        <v>77.83</v>
      </c>
      <c r="BA94" s="36">
        <v>76.028000000000006</v>
      </c>
      <c r="BB94" s="36">
        <v>75.555000000000007</v>
      </c>
      <c r="BC94" s="36">
        <v>73.757999999999996</v>
      </c>
      <c r="BD94" s="36">
        <v>83.381</v>
      </c>
      <c r="BE94" s="36">
        <v>83.698999999999998</v>
      </c>
      <c r="BF94" s="36">
        <v>89.506</v>
      </c>
      <c r="BG94" s="36">
        <v>84.495000000000005</v>
      </c>
      <c r="BH94" s="36">
        <v>89.259</v>
      </c>
      <c r="BI94" s="36">
        <v>91.522000000000006</v>
      </c>
      <c r="BJ94" s="36">
        <v>94.453999999999994</v>
      </c>
      <c r="BK94" s="36">
        <v>100.837</v>
      </c>
      <c r="BL94" s="36">
        <v>100.60299999999999</v>
      </c>
      <c r="BM94" s="36">
        <v>98.718000000000004</v>
      </c>
      <c r="BN94" s="36">
        <v>101</v>
      </c>
      <c r="BO94" s="36">
        <v>95.04</v>
      </c>
      <c r="BP94" s="36">
        <v>108.806</v>
      </c>
      <c r="BQ94" s="36">
        <v>107.01300000000001</v>
      </c>
      <c r="BR94" s="36">
        <v>116.58199999999999</v>
      </c>
      <c r="BS94" s="36">
        <v>112.247</v>
      </c>
      <c r="BT94" s="36">
        <v>114.288</v>
      </c>
      <c r="BU94" s="36">
        <v>119.551</v>
      </c>
      <c r="BV94" s="36">
        <v>120.535</v>
      </c>
      <c r="BW94" s="36">
        <v>128.54300000000001</v>
      </c>
      <c r="BX94" s="36">
        <v>130.08699999999999</v>
      </c>
      <c r="BY94" s="36">
        <v>132.60499999999999</v>
      </c>
      <c r="BZ94" s="51">
        <f t="shared" si="13"/>
        <v>1386.297</v>
      </c>
      <c r="CA94" s="36">
        <v>135.18899999999999</v>
      </c>
      <c r="CB94" s="36">
        <v>132.953</v>
      </c>
      <c r="CC94" s="36">
        <v>81.593000000000004</v>
      </c>
      <c r="CD94" s="36">
        <v>22.7</v>
      </c>
      <c r="CE94" s="36">
        <v>46.884</v>
      </c>
      <c r="CF94" s="36">
        <v>63.533999999999999</v>
      </c>
      <c r="CG94" s="36">
        <v>60.423999999999999</v>
      </c>
      <c r="CH94" s="36">
        <v>59.5</v>
      </c>
      <c r="CI94" s="36">
        <v>60.228999999999999</v>
      </c>
      <c r="CJ94" s="36">
        <v>65.058000000000007</v>
      </c>
      <c r="CK94" s="36">
        <v>65.201999999999998</v>
      </c>
      <c r="CL94" s="36">
        <v>71.811999999999998</v>
      </c>
      <c r="CM94" s="67">
        <f t="shared" si="11"/>
        <v>865.07800000000009</v>
      </c>
      <c r="CN94" s="36">
        <v>76.567999999999998</v>
      </c>
      <c r="CO94" s="36">
        <v>49.328000000000003</v>
      </c>
      <c r="CP94" s="36">
        <v>75.123000000000005</v>
      </c>
      <c r="CQ94" s="36">
        <v>69.274000000000001</v>
      </c>
      <c r="CR94" s="36">
        <v>83.063000000000002</v>
      </c>
      <c r="CS94" s="36">
        <v>85.98</v>
      </c>
      <c r="CT94" s="36">
        <v>97.227999999999994</v>
      </c>
      <c r="CU94" s="36">
        <v>99.275000000000006</v>
      </c>
      <c r="CV94" s="36">
        <v>96.85</v>
      </c>
      <c r="CW94" s="36">
        <v>96.986999999999995</v>
      </c>
      <c r="CX94" s="36">
        <v>95.543000000000006</v>
      </c>
      <c r="CY94" s="36">
        <v>110.22799999999999</v>
      </c>
      <c r="CZ94" s="67"/>
      <c r="DA94" s="36">
        <v>89.912999999999997</v>
      </c>
      <c r="DB94" s="36">
        <v>106.545</v>
      </c>
      <c r="DC94" s="36">
        <v>129.80099999999999</v>
      </c>
      <c r="DD94" s="36">
        <v>102.629</v>
      </c>
      <c r="DE94" s="36">
        <v>116.387</v>
      </c>
      <c r="DF94" s="36">
        <v>116.533</v>
      </c>
      <c r="DG94" s="36"/>
      <c r="DH94" s="36"/>
      <c r="DI94" s="36"/>
      <c r="DJ94" s="36"/>
      <c r="DK94" s="36"/>
      <c r="DL94" s="36"/>
      <c r="DM94" s="67"/>
    </row>
    <row r="95" spans="2:117" s="33" customFormat="1" ht="15" customHeight="1" x14ac:dyDescent="0.2">
      <c r="B95" s="72" t="s">
        <v>81</v>
      </c>
      <c r="C95" s="36">
        <v>0</v>
      </c>
      <c r="D95" s="36">
        <v>0</v>
      </c>
      <c r="E95" s="36">
        <v>0</v>
      </c>
      <c r="F95" s="36">
        <v>0</v>
      </c>
      <c r="G95" s="36">
        <v>0</v>
      </c>
      <c r="H95" s="36">
        <v>0</v>
      </c>
      <c r="I95" s="36">
        <v>0</v>
      </c>
      <c r="J95" s="36">
        <v>0</v>
      </c>
      <c r="K95" s="36">
        <v>0</v>
      </c>
      <c r="L95" s="36">
        <v>29.47</v>
      </c>
      <c r="M95" s="36">
        <v>194.39500000000001</v>
      </c>
      <c r="N95" s="36">
        <v>204.84</v>
      </c>
      <c r="O95" s="36">
        <v>229.30600000000001</v>
      </c>
      <c r="P95" s="36">
        <v>217.148</v>
      </c>
      <c r="Q95" s="36">
        <v>258.053</v>
      </c>
      <c r="R95" s="36">
        <v>226.63</v>
      </c>
      <c r="S95" s="36">
        <v>214.90700000000001</v>
      </c>
      <c r="T95" s="36">
        <v>242.29499999999999</v>
      </c>
      <c r="U95" s="36">
        <v>223.94900000000001</v>
      </c>
      <c r="V95" s="36">
        <v>238.03100000000001</v>
      </c>
      <c r="W95" s="36">
        <v>231.922</v>
      </c>
      <c r="X95" s="36">
        <v>236.935</v>
      </c>
      <c r="Y95" s="36">
        <v>243.011</v>
      </c>
      <c r="Z95" s="36">
        <v>242.941</v>
      </c>
      <c r="AA95" s="36">
        <v>247.75200000000001</v>
      </c>
      <c r="AB95" s="36">
        <v>253.13</v>
      </c>
      <c r="AC95" s="36">
        <v>282.12099999999998</v>
      </c>
      <c r="AD95" s="36">
        <v>259.14100000000002</v>
      </c>
      <c r="AE95" s="36">
        <v>254.911</v>
      </c>
      <c r="AF95" s="36">
        <v>260.02600000000001</v>
      </c>
      <c r="AG95" s="36">
        <v>265.21699999999998</v>
      </c>
      <c r="AH95" s="36">
        <v>269.27</v>
      </c>
      <c r="AI95" s="36">
        <v>263.41300000000001</v>
      </c>
      <c r="AJ95" s="36">
        <v>260.49</v>
      </c>
      <c r="AK95" s="36">
        <v>267.31200000000001</v>
      </c>
      <c r="AL95" s="36">
        <v>265.45800000000003</v>
      </c>
      <c r="AM95" s="36">
        <v>278.85399999999998</v>
      </c>
      <c r="AN95" s="36">
        <v>267.42399999999998</v>
      </c>
      <c r="AO95" s="36">
        <v>300.24700000000001</v>
      </c>
      <c r="AP95" s="36">
        <v>635.15099999999995</v>
      </c>
      <c r="AQ95" s="36">
        <v>262.73399999999998</v>
      </c>
      <c r="AR95" s="36">
        <v>287.21800000000002</v>
      </c>
      <c r="AS95" s="36">
        <v>269.767</v>
      </c>
      <c r="AT95" s="36">
        <v>286.46499999999997</v>
      </c>
      <c r="AU95" s="36">
        <v>278.06299999999999</v>
      </c>
      <c r="AV95" s="36">
        <v>0</v>
      </c>
      <c r="AW95" s="36">
        <v>294.43400000000003</v>
      </c>
      <c r="AX95" s="36">
        <v>285.41699999999997</v>
      </c>
      <c r="AY95" s="36">
        <v>302.63600000000002</v>
      </c>
      <c r="AZ95" s="36">
        <v>300.61700000000002</v>
      </c>
      <c r="BA95" s="36">
        <v>328.11399999999998</v>
      </c>
      <c r="BB95" s="36">
        <v>307.58699999999999</v>
      </c>
      <c r="BC95" s="36">
        <v>298.47800000000001</v>
      </c>
      <c r="BD95" s="36">
        <v>341.77800000000002</v>
      </c>
      <c r="BE95" s="36">
        <v>339.82799999999997</v>
      </c>
      <c r="BF95" s="36">
        <v>352.55500000000001</v>
      </c>
      <c r="BG95" s="36">
        <v>340.99700000000001</v>
      </c>
      <c r="BH95" s="36">
        <v>359.29199999999997</v>
      </c>
      <c r="BI95" s="36">
        <v>377.79</v>
      </c>
      <c r="BJ95" s="36">
        <v>378.90199999999999</v>
      </c>
      <c r="BK95" s="36">
        <v>403.91500000000002</v>
      </c>
      <c r="BL95" s="36">
        <v>406.09300000000002</v>
      </c>
      <c r="BM95" s="36">
        <v>459.608</v>
      </c>
      <c r="BN95" s="36">
        <v>524</v>
      </c>
      <c r="BO95" s="36">
        <v>563.29399999999998</v>
      </c>
      <c r="BP95" s="36">
        <v>628.37199999999996</v>
      </c>
      <c r="BQ95" s="36">
        <v>620.77499999999998</v>
      </c>
      <c r="BR95" s="36">
        <v>684.274</v>
      </c>
      <c r="BS95" s="36">
        <v>652.25300000000004</v>
      </c>
      <c r="BT95" s="36">
        <v>696.55600000000004</v>
      </c>
      <c r="BU95" s="36">
        <v>737.05200000000002</v>
      </c>
      <c r="BV95" s="36">
        <v>713.88900000000001</v>
      </c>
      <c r="BW95" s="36">
        <v>770.75400000000002</v>
      </c>
      <c r="BX95" s="36">
        <v>747.85699999999997</v>
      </c>
      <c r="BY95" s="36">
        <v>775.66099999999994</v>
      </c>
      <c r="BZ95" s="51">
        <f t="shared" si="13"/>
        <v>8114.7369999999992</v>
      </c>
      <c r="CA95" s="36">
        <v>679.11</v>
      </c>
      <c r="CB95" s="36">
        <v>663.97500000000002</v>
      </c>
      <c r="CC95" s="36">
        <v>387.63200000000001</v>
      </c>
      <c r="CD95" s="36">
        <v>79.763000000000005</v>
      </c>
      <c r="CE95" s="36">
        <v>114.163</v>
      </c>
      <c r="CF95" s="36">
        <v>143.06700000000001</v>
      </c>
      <c r="CG95" s="36">
        <v>151.839</v>
      </c>
      <c r="CH95" s="36">
        <v>147.47800000000001</v>
      </c>
      <c r="CI95" s="36">
        <v>148.42599999999999</v>
      </c>
      <c r="CJ95" s="36">
        <v>157.77600000000001</v>
      </c>
      <c r="CK95" s="36">
        <v>150.65600000000001</v>
      </c>
      <c r="CL95" s="36">
        <v>210.65899999999999</v>
      </c>
      <c r="CM95" s="67">
        <f t="shared" si="11"/>
        <v>3034.5439999999999</v>
      </c>
      <c r="CN95" s="36">
        <v>244.25800000000001</v>
      </c>
      <c r="CO95" s="36">
        <v>168.41800000000001</v>
      </c>
      <c r="CP95" s="36">
        <v>257.74</v>
      </c>
      <c r="CQ95" s="36">
        <v>252.17599999999999</v>
      </c>
      <c r="CR95" s="36">
        <v>313.202</v>
      </c>
      <c r="CS95" s="36">
        <v>318.74599999999998</v>
      </c>
      <c r="CT95" s="36">
        <v>340.20600000000002</v>
      </c>
      <c r="CU95" s="36">
        <v>335.63400000000001</v>
      </c>
      <c r="CV95" s="36">
        <v>335.72399999999999</v>
      </c>
      <c r="CW95" s="36">
        <v>320.40899999999999</v>
      </c>
      <c r="CX95" s="36">
        <v>325.00299999999999</v>
      </c>
      <c r="CY95" s="36">
        <v>376.89699999999999</v>
      </c>
      <c r="CZ95" s="67"/>
      <c r="DA95" s="36">
        <v>331.315</v>
      </c>
      <c r="DB95" s="36">
        <v>336.33699999999999</v>
      </c>
      <c r="DC95" s="36">
        <v>369.85899999999998</v>
      </c>
      <c r="DD95" s="36">
        <v>388.79199999999997</v>
      </c>
      <c r="DE95" s="36">
        <v>481.029</v>
      </c>
      <c r="DF95" s="36">
        <v>494.697</v>
      </c>
      <c r="DG95" s="36"/>
      <c r="DH95" s="36"/>
      <c r="DI95" s="36"/>
      <c r="DJ95" s="36"/>
      <c r="DK95" s="36"/>
      <c r="DL95" s="36"/>
      <c r="DM95" s="67"/>
    </row>
    <row r="96" spans="2:117" s="33" customFormat="1" ht="15" customHeight="1" x14ac:dyDescent="0.2">
      <c r="B96" s="72" t="s">
        <v>82</v>
      </c>
      <c r="C96" s="36">
        <v>0</v>
      </c>
      <c r="D96" s="36">
        <v>0</v>
      </c>
      <c r="E96" s="36">
        <v>0</v>
      </c>
      <c r="F96" s="36">
        <v>0</v>
      </c>
      <c r="G96" s="36">
        <v>0</v>
      </c>
      <c r="H96" s="36">
        <v>0</v>
      </c>
      <c r="I96" s="36">
        <v>0</v>
      </c>
      <c r="J96" s="36">
        <v>0</v>
      </c>
      <c r="K96" s="36">
        <v>0</v>
      </c>
      <c r="L96" s="36">
        <v>23.454000000000001</v>
      </c>
      <c r="M96" s="36">
        <v>168.684</v>
      </c>
      <c r="N96" s="36">
        <v>184.602</v>
      </c>
      <c r="O96" s="36">
        <v>210.60300000000001</v>
      </c>
      <c r="P96" s="36">
        <v>200.815</v>
      </c>
      <c r="Q96" s="36">
        <v>234.24</v>
      </c>
      <c r="R96" s="36">
        <v>211.91200000000001</v>
      </c>
      <c r="S96" s="36">
        <v>197.89699999999999</v>
      </c>
      <c r="T96" s="36">
        <v>222.33600000000001</v>
      </c>
      <c r="U96" s="36">
        <v>209.88399999999999</v>
      </c>
      <c r="V96" s="36">
        <v>221.50800000000001</v>
      </c>
      <c r="W96" s="36">
        <v>218.62</v>
      </c>
      <c r="X96" s="36">
        <v>220.10599999999999</v>
      </c>
      <c r="Y96" s="36">
        <v>225.32599999999999</v>
      </c>
      <c r="Z96" s="36">
        <v>230.815</v>
      </c>
      <c r="AA96" s="36">
        <v>240.11699999999999</v>
      </c>
      <c r="AB96" s="36">
        <v>236.74299999999999</v>
      </c>
      <c r="AC96" s="36">
        <v>260.91399999999999</v>
      </c>
      <c r="AD96" s="36">
        <v>239.98400000000001</v>
      </c>
      <c r="AE96" s="36">
        <v>235.49199999999999</v>
      </c>
      <c r="AF96" s="36">
        <v>238.97399999999999</v>
      </c>
      <c r="AG96" s="36">
        <v>244.90199999999999</v>
      </c>
      <c r="AH96" s="36">
        <v>248.55699999999999</v>
      </c>
      <c r="AI96" s="36">
        <v>236.334</v>
      </c>
      <c r="AJ96" s="36">
        <v>230.81100000000001</v>
      </c>
      <c r="AK96" s="36">
        <v>238.67400000000001</v>
      </c>
      <c r="AL96" s="36">
        <v>239.58099999999999</v>
      </c>
      <c r="AM96" s="36">
        <v>246.172</v>
      </c>
      <c r="AN96" s="36">
        <v>234.535</v>
      </c>
      <c r="AO96" s="36">
        <v>259.54899999999998</v>
      </c>
      <c r="AP96" s="36">
        <v>235.51300000000001</v>
      </c>
      <c r="AQ96" s="36">
        <v>222.756</v>
      </c>
      <c r="AR96" s="36">
        <v>246.63200000000001</v>
      </c>
      <c r="AS96" s="36">
        <v>229.86099999999999</v>
      </c>
      <c r="AT96" s="36">
        <v>252.14699999999999</v>
      </c>
      <c r="AU96" s="36">
        <v>242.73</v>
      </c>
      <c r="AV96" s="36">
        <v>236.64400000000001</v>
      </c>
      <c r="AW96" s="36">
        <v>251.459</v>
      </c>
      <c r="AX96" s="36">
        <v>245.57599999999999</v>
      </c>
      <c r="AY96" s="36">
        <v>252.49</v>
      </c>
      <c r="AZ96" s="36">
        <v>244.28299999999999</v>
      </c>
      <c r="BA96" s="36">
        <v>265.12900000000002</v>
      </c>
      <c r="BB96" s="36">
        <v>244.018</v>
      </c>
      <c r="BC96" s="36">
        <v>241.14599999999999</v>
      </c>
      <c r="BD96" s="36">
        <v>272.90499999999997</v>
      </c>
      <c r="BE96" s="36">
        <v>259.947</v>
      </c>
      <c r="BF96" s="36">
        <v>287.07499999999999</v>
      </c>
      <c r="BG96" s="36">
        <v>281.76600000000002</v>
      </c>
      <c r="BH96" s="36">
        <v>290.86900000000003</v>
      </c>
      <c r="BI96" s="36">
        <v>302.904</v>
      </c>
      <c r="BJ96" s="36">
        <v>302.14699999999999</v>
      </c>
      <c r="BK96" s="36">
        <v>317.02499999999998</v>
      </c>
      <c r="BL96" s="36">
        <v>319.10899999999998</v>
      </c>
      <c r="BM96" s="36">
        <v>352.16199999999998</v>
      </c>
      <c r="BN96" s="36">
        <v>148</v>
      </c>
      <c r="BO96" s="36">
        <v>0</v>
      </c>
      <c r="BP96" s="36">
        <v>0</v>
      </c>
      <c r="BQ96" s="36">
        <v>0</v>
      </c>
      <c r="BR96" s="36">
        <v>0</v>
      </c>
      <c r="BS96" s="36">
        <v>0</v>
      </c>
      <c r="BT96" s="36">
        <v>0</v>
      </c>
      <c r="BU96" s="36">
        <v>0</v>
      </c>
      <c r="BV96" s="36">
        <v>0</v>
      </c>
      <c r="BW96" s="36">
        <v>0</v>
      </c>
      <c r="BX96" s="36">
        <v>0</v>
      </c>
      <c r="BY96" s="36">
        <v>111.27800000000001</v>
      </c>
      <c r="BZ96" s="51">
        <f t="shared" si="13"/>
        <v>259.27800000000002</v>
      </c>
      <c r="CA96" s="36">
        <v>255.19300000000001</v>
      </c>
      <c r="CB96" s="36">
        <v>279.77800000000002</v>
      </c>
      <c r="CC96" s="36">
        <v>165.113</v>
      </c>
      <c r="CD96" s="36">
        <v>36.167999999999999</v>
      </c>
      <c r="CE96" s="36">
        <v>57.393999999999998</v>
      </c>
      <c r="CF96" s="36">
        <v>69.497</v>
      </c>
      <c r="CG96" s="36">
        <v>78.936999999999998</v>
      </c>
      <c r="CH96" s="36">
        <v>75.316000000000003</v>
      </c>
      <c r="CI96" s="36">
        <v>75.522999999999996</v>
      </c>
      <c r="CJ96" s="36">
        <v>78.918000000000006</v>
      </c>
      <c r="CK96" s="36">
        <v>76.62</v>
      </c>
      <c r="CL96" s="36">
        <v>110.571</v>
      </c>
      <c r="CM96" s="67">
        <f t="shared" si="11"/>
        <v>1359.0279999999998</v>
      </c>
      <c r="CN96" s="36">
        <v>126.377</v>
      </c>
      <c r="CO96" s="36">
        <v>87.251000000000005</v>
      </c>
      <c r="CP96" s="36">
        <v>127.31399999999999</v>
      </c>
      <c r="CQ96" s="36">
        <v>123.47799999999999</v>
      </c>
      <c r="CR96" s="36">
        <v>146.22300000000001</v>
      </c>
      <c r="CS96" s="36">
        <v>148.43</v>
      </c>
      <c r="CT96" s="36">
        <v>149.33799999999999</v>
      </c>
      <c r="CU96" s="36">
        <v>146.02799999999999</v>
      </c>
      <c r="CV96" s="36">
        <v>148.57400000000001</v>
      </c>
      <c r="CW96" s="36">
        <v>146.857</v>
      </c>
      <c r="CX96" s="36">
        <v>153.55799999999999</v>
      </c>
      <c r="CY96" s="36">
        <v>180.79499999999999</v>
      </c>
      <c r="CZ96" s="67"/>
      <c r="DA96" s="36">
        <v>155.077</v>
      </c>
      <c r="DB96" s="36">
        <v>165.17099999999999</v>
      </c>
      <c r="DC96" s="36">
        <v>194.46</v>
      </c>
      <c r="DD96" s="36">
        <v>200.32</v>
      </c>
      <c r="DE96" s="36">
        <v>249.113</v>
      </c>
      <c r="DF96" s="36">
        <v>257.15199999999999</v>
      </c>
      <c r="DG96" s="36"/>
      <c r="DH96" s="36"/>
      <c r="DI96" s="36"/>
      <c r="DJ96" s="36"/>
      <c r="DK96" s="36"/>
      <c r="DL96" s="36"/>
      <c r="DM96" s="67"/>
    </row>
    <row r="97" spans="2:117" s="33" customFormat="1" ht="15" customHeight="1" x14ac:dyDescent="0.2">
      <c r="B97" s="72" t="s">
        <v>83</v>
      </c>
      <c r="C97" s="36">
        <v>0</v>
      </c>
      <c r="D97" s="36">
        <v>0</v>
      </c>
      <c r="E97" s="36">
        <v>0</v>
      </c>
      <c r="F97" s="36">
        <v>0</v>
      </c>
      <c r="G97" s="36">
        <v>0</v>
      </c>
      <c r="H97" s="36">
        <v>0</v>
      </c>
      <c r="I97" s="36">
        <v>0</v>
      </c>
      <c r="J97" s="36">
        <v>0</v>
      </c>
      <c r="K97" s="36">
        <v>0</v>
      </c>
      <c r="L97" s="36">
        <v>48.377000000000002</v>
      </c>
      <c r="M97" s="36">
        <v>288.726</v>
      </c>
      <c r="N97" s="36">
        <v>289.315</v>
      </c>
      <c r="O97" s="36">
        <v>310.87700000000001</v>
      </c>
      <c r="P97" s="36">
        <v>302.02100000000002</v>
      </c>
      <c r="Q97" s="36">
        <v>346.47</v>
      </c>
      <c r="R97" s="36">
        <v>317.22699999999998</v>
      </c>
      <c r="S97" s="36">
        <v>292.601</v>
      </c>
      <c r="T97" s="36">
        <v>319.94099999999997</v>
      </c>
      <c r="U97" s="36">
        <v>307.08999999999997</v>
      </c>
      <c r="V97" s="36">
        <v>321.52999999999997</v>
      </c>
      <c r="W97" s="36">
        <v>308.62900000000002</v>
      </c>
      <c r="X97" s="36">
        <v>312.33300000000003</v>
      </c>
      <c r="Y97" s="36">
        <v>319.92399999999998</v>
      </c>
      <c r="Z97" s="36">
        <v>302.36700000000002</v>
      </c>
      <c r="AA97" s="36">
        <v>296.90300000000002</v>
      </c>
      <c r="AB97" s="36">
        <v>310.16800000000001</v>
      </c>
      <c r="AC97" s="36">
        <v>343.99299999999999</v>
      </c>
      <c r="AD97" s="36">
        <v>321.952</v>
      </c>
      <c r="AE97" s="36">
        <v>309.05200000000002</v>
      </c>
      <c r="AF97" s="36">
        <v>298.411</v>
      </c>
      <c r="AG97" s="36">
        <v>281.85000000000002</v>
      </c>
      <c r="AH97" s="36">
        <v>289.78500000000003</v>
      </c>
      <c r="AI97" s="36">
        <v>279.97399999999999</v>
      </c>
      <c r="AJ97" s="36">
        <v>289.36200000000002</v>
      </c>
      <c r="AK97" s="36">
        <v>291.07</v>
      </c>
      <c r="AL97" s="36">
        <v>278.07100000000003</v>
      </c>
      <c r="AM97" s="36">
        <v>286.089</v>
      </c>
      <c r="AN97" s="36">
        <v>272.38400000000001</v>
      </c>
      <c r="AO97" s="36">
        <v>304.78100000000001</v>
      </c>
      <c r="AP97" s="36">
        <v>294.60000000000002</v>
      </c>
      <c r="AQ97" s="36">
        <v>282.19499999999999</v>
      </c>
      <c r="AR97" s="36">
        <v>299.084</v>
      </c>
      <c r="AS97" s="36">
        <v>275.06900000000002</v>
      </c>
      <c r="AT97" s="36">
        <v>291.61700000000002</v>
      </c>
      <c r="AU97" s="36">
        <v>279.99599999999998</v>
      </c>
      <c r="AV97" s="36">
        <v>281.89800000000002</v>
      </c>
      <c r="AW97" s="36">
        <v>287.62700000000001</v>
      </c>
      <c r="AX97" s="36">
        <v>283.55599999999998</v>
      </c>
      <c r="AY97" s="36">
        <v>287.68</v>
      </c>
      <c r="AZ97" s="36">
        <v>288.56700000000001</v>
      </c>
      <c r="BA97" s="36">
        <v>322.68900000000002</v>
      </c>
      <c r="BB97" s="36">
        <v>300.47800000000001</v>
      </c>
      <c r="BC97" s="36">
        <v>296.60899999999998</v>
      </c>
      <c r="BD97" s="36">
        <v>325.45600000000002</v>
      </c>
      <c r="BE97" s="36">
        <v>303.31799999999998</v>
      </c>
      <c r="BF97" s="36">
        <v>323.28699999999998</v>
      </c>
      <c r="BG97" s="36">
        <v>326.74599999999998</v>
      </c>
      <c r="BH97" s="36">
        <v>348.69400000000002</v>
      </c>
      <c r="BI97" s="36">
        <v>361.041</v>
      </c>
      <c r="BJ97" s="36">
        <v>357.92099999999999</v>
      </c>
      <c r="BK97" s="36">
        <v>370.29</v>
      </c>
      <c r="BL97" s="36">
        <v>377.93799999999999</v>
      </c>
      <c r="BM97" s="36">
        <v>427.49099999999999</v>
      </c>
      <c r="BN97" s="36">
        <v>466</v>
      </c>
      <c r="BO97" s="36">
        <v>489.46</v>
      </c>
      <c r="BP97" s="36">
        <v>527.50400000000002</v>
      </c>
      <c r="BQ97" s="36">
        <v>517.06799999999998</v>
      </c>
      <c r="BR97" s="36">
        <v>574.44200000000001</v>
      </c>
      <c r="BS97" s="36">
        <v>546.87800000000004</v>
      </c>
      <c r="BT97" s="36">
        <v>579.97799999999995</v>
      </c>
      <c r="BU97" s="36">
        <v>600.56299999999999</v>
      </c>
      <c r="BV97" s="36">
        <v>586.27300000000002</v>
      </c>
      <c r="BW97" s="36">
        <v>633.01300000000003</v>
      </c>
      <c r="BX97" s="36">
        <v>618.89400000000001</v>
      </c>
      <c r="BY97" s="36">
        <v>635.93499999999995</v>
      </c>
      <c r="BZ97" s="51">
        <f t="shared" si="13"/>
        <v>6776.0079999999998</v>
      </c>
      <c r="CA97" s="36">
        <v>548.75800000000004</v>
      </c>
      <c r="CB97" s="36">
        <v>540.45600000000002</v>
      </c>
      <c r="CC97" s="36">
        <v>306.94299999999998</v>
      </c>
      <c r="CD97" s="36">
        <v>63.408999999999999</v>
      </c>
      <c r="CE97" s="36">
        <v>95.72</v>
      </c>
      <c r="CF97" s="36">
        <v>119.589</v>
      </c>
      <c r="CG97" s="36">
        <v>140.21</v>
      </c>
      <c r="CH97" s="36">
        <v>141.07300000000001</v>
      </c>
      <c r="CI97" s="36">
        <v>151.06700000000001</v>
      </c>
      <c r="CJ97" s="36">
        <v>157.88200000000001</v>
      </c>
      <c r="CK97" s="36">
        <v>150.512</v>
      </c>
      <c r="CL97" s="36">
        <v>214.655</v>
      </c>
      <c r="CM97" s="67">
        <f t="shared" si="11"/>
        <v>2630.2740000000008</v>
      </c>
      <c r="CN97" s="36">
        <v>230.14400000000001</v>
      </c>
      <c r="CO97" s="36">
        <v>149.31899999999999</v>
      </c>
      <c r="CP97" s="36">
        <v>230.40899999999999</v>
      </c>
      <c r="CQ97" s="36">
        <v>219.203</v>
      </c>
      <c r="CR97" s="36">
        <v>268.18700000000001</v>
      </c>
      <c r="CS97" s="36">
        <v>271.42599999999999</v>
      </c>
      <c r="CT97" s="36">
        <v>289.47399999999999</v>
      </c>
      <c r="CU97" s="36">
        <v>279.52699999999999</v>
      </c>
      <c r="CV97" s="36">
        <v>273.73500000000001</v>
      </c>
      <c r="CW97" s="36">
        <v>233.52699999999999</v>
      </c>
      <c r="CX97" s="36">
        <v>274.80399999999997</v>
      </c>
      <c r="CY97" s="36">
        <v>326.88099999999997</v>
      </c>
      <c r="CZ97" s="67"/>
      <c r="DA97" s="36">
        <v>283.74</v>
      </c>
      <c r="DB97" s="36">
        <v>290.17500000000001</v>
      </c>
      <c r="DC97" s="36">
        <v>321.63</v>
      </c>
      <c r="DD97" s="36">
        <v>322.75599999999997</v>
      </c>
      <c r="DE97" s="36">
        <v>386.49599999999998</v>
      </c>
      <c r="DF97" s="36">
        <v>390.51900000000001</v>
      </c>
      <c r="DG97" s="36"/>
      <c r="DH97" s="36"/>
      <c r="DI97" s="36"/>
      <c r="DJ97" s="36"/>
      <c r="DK97" s="36"/>
      <c r="DL97" s="36"/>
      <c r="DM97" s="67"/>
    </row>
    <row r="98" spans="2:117" s="33" customFormat="1" ht="15" customHeight="1" x14ac:dyDescent="0.2">
      <c r="B98" s="72" t="s">
        <v>84</v>
      </c>
      <c r="C98" s="36">
        <v>0</v>
      </c>
      <c r="D98" s="36">
        <v>0</v>
      </c>
      <c r="E98" s="36">
        <v>0</v>
      </c>
      <c r="F98" s="36">
        <v>0</v>
      </c>
      <c r="G98" s="36">
        <v>0</v>
      </c>
      <c r="H98" s="36">
        <v>0</v>
      </c>
      <c r="I98" s="36">
        <v>0</v>
      </c>
      <c r="J98" s="36">
        <v>0</v>
      </c>
      <c r="K98" s="36">
        <v>0</v>
      </c>
      <c r="L98" s="36">
        <v>25.2</v>
      </c>
      <c r="M98" s="36">
        <v>167.863</v>
      </c>
      <c r="N98" s="36">
        <v>184.851</v>
      </c>
      <c r="O98" s="36">
        <v>206.297</v>
      </c>
      <c r="P98" s="36">
        <v>202.81200000000001</v>
      </c>
      <c r="Q98" s="36">
        <v>238.43600000000001</v>
      </c>
      <c r="R98" s="36">
        <v>212.68700000000001</v>
      </c>
      <c r="S98" s="36">
        <v>197.45</v>
      </c>
      <c r="T98" s="36">
        <v>221.346</v>
      </c>
      <c r="U98" s="36">
        <v>216.40899999999999</v>
      </c>
      <c r="V98" s="36">
        <v>230.90299999999999</v>
      </c>
      <c r="W98" s="36">
        <v>228.024</v>
      </c>
      <c r="X98" s="36">
        <v>218.83600000000001</v>
      </c>
      <c r="Y98" s="36">
        <v>225.71700000000001</v>
      </c>
      <c r="Z98" s="36">
        <v>223.34200000000001</v>
      </c>
      <c r="AA98" s="36">
        <v>236.38200000000001</v>
      </c>
      <c r="AB98" s="36">
        <v>221.41300000000001</v>
      </c>
      <c r="AC98" s="36">
        <v>248.333</v>
      </c>
      <c r="AD98" s="36">
        <v>217.024</v>
      </c>
      <c r="AE98" s="36">
        <v>218.352</v>
      </c>
      <c r="AF98" s="36">
        <v>214.65600000000001</v>
      </c>
      <c r="AG98" s="36">
        <v>208.464</v>
      </c>
      <c r="AH98" s="36">
        <v>212.34299999999999</v>
      </c>
      <c r="AI98" s="36">
        <v>208.14699999999999</v>
      </c>
      <c r="AJ98" s="36">
        <v>208.245</v>
      </c>
      <c r="AK98" s="36">
        <v>209.38</v>
      </c>
      <c r="AL98" s="36">
        <v>207.34</v>
      </c>
      <c r="AM98" s="36">
        <v>212.994</v>
      </c>
      <c r="AN98" s="36">
        <v>208.95099999999999</v>
      </c>
      <c r="AO98" s="36">
        <v>241.255</v>
      </c>
      <c r="AP98" s="36">
        <v>213.14699999999999</v>
      </c>
      <c r="AQ98" s="36">
        <v>201.708</v>
      </c>
      <c r="AR98" s="36">
        <v>221.226</v>
      </c>
      <c r="AS98" s="36">
        <v>205.14599999999999</v>
      </c>
      <c r="AT98" s="36">
        <v>213.078</v>
      </c>
      <c r="AU98" s="36">
        <v>206.72800000000001</v>
      </c>
      <c r="AV98" s="36">
        <v>209.17500000000001</v>
      </c>
      <c r="AW98" s="36">
        <v>217.41499999999999</v>
      </c>
      <c r="AX98" s="36">
        <v>210.39099999999999</v>
      </c>
      <c r="AY98" s="36">
        <v>215.673</v>
      </c>
      <c r="AZ98" s="36">
        <v>212.779</v>
      </c>
      <c r="BA98" s="36">
        <v>235.50700000000001</v>
      </c>
      <c r="BB98" s="36">
        <v>211.19200000000001</v>
      </c>
      <c r="BC98" s="36">
        <v>207.029</v>
      </c>
      <c r="BD98" s="36">
        <v>219.89500000000001</v>
      </c>
      <c r="BE98" s="36">
        <v>213.41800000000001</v>
      </c>
      <c r="BF98" s="36">
        <v>233.357</v>
      </c>
      <c r="BG98" s="36">
        <v>235.017</v>
      </c>
      <c r="BH98" s="36">
        <v>246.61799999999999</v>
      </c>
      <c r="BI98" s="36">
        <v>254.22900000000001</v>
      </c>
      <c r="BJ98" s="36">
        <v>250.38800000000001</v>
      </c>
      <c r="BK98" s="36">
        <v>258.072</v>
      </c>
      <c r="BL98" s="36">
        <v>263.73599999999999</v>
      </c>
      <c r="BM98" s="36">
        <v>300.67500000000001</v>
      </c>
      <c r="BN98" s="36">
        <v>278</v>
      </c>
      <c r="BO98" s="36">
        <v>265.28100000000001</v>
      </c>
      <c r="BP98" s="36">
        <v>293.41199999999998</v>
      </c>
      <c r="BQ98" s="36">
        <v>290.74700000000001</v>
      </c>
      <c r="BR98" s="36">
        <v>324.91800000000001</v>
      </c>
      <c r="BS98" s="36">
        <v>310.01499999999999</v>
      </c>
      <c r="BT98" s="36">
        <v>321.75299999999999</v>
      </c>
      <c r="BU98" s="36">
        <v>329.08699999999999</v>
      </c>
      <c r="BV98" s="36">
        <v>322.91000000000003</v>
      </c>
      <c r="BW98" s="36">
        <v>353.339</v>
      </c>
      <c r="BX98" s="36">
        <v>349.303</v>
      </c>
      <c r="BY98" s="36">
        <v>383.30900000000003</v>
      </c>
      <c r="BZ98" s="51">
        <f t="shared" si="13"/>
        <v>3822.0740000000001</v>
      </c>
      <c r="CA98" s="36">
        <v>349.697</v>
      </c>
      <c r="CB98" s="36">
        <v>279.77800000000002</v>
      </c>
      <c r="CC98" s="36">
        <v>201.66399999999999</v>
      </c>
      <c r="CD98" s="36">
        <v>45.612000000000002</v>
      </c>
      <c r="CE98" s="36">
        <v>71.747</v>
      </c>
      <c r="CF98" s="36">
        <v>92.206000000000003</v>
      </c>
      <c r="CG98" s="36">
        <v>107.199</v>
      </c>
      <c r="CH98" s="36">
        <v>102.148</v>
      </c>
      <c r="CI98" s="36">
        <v>109.764</v>
      </c>
      <c r="CJ98" s="36">
        <v>117.491</v>
      </c>
      <c r="CK98" s="36">
        <v>113.836</v>
      </c>
      <c r="CL98" s="36">
        <v>156.36000000000001</v>
      </c>
      <c r="CM98" s="67">
        <f t="shared" si="11"/>
        <v>1747.502</v>
      </c>
      <c r="CN98" s="36">
        <v>166.017</v>
      </c>
      <c r="CO98" s="36">
        <v>105.318</v>
      </c>
      <c r="CP98" s="36">
        <v>162.77699999999999</v>
      </c>
      <c r="CQ98" s="36">
        <v>154.798</v>
      </c>
      <c r="CR98" s="36">
        <v>188.03</v>
      </c>
      <c r="CS98" s="36">
        <v>193.53200000000001</v>
      </c>
      <c r="CT98" s="36">
        <v>202.142</v>
      </c>
      <c r="CU98" s="36">
        <v>197.851</v>
      </c>
      <c r="CV98" s="36">
        <v>197.81200000000001</v>
      </c>
      <c r="CW98" s="36">
        <v>194.922</v>
      </c>
      <c r="CX98" s="36">
        <v>204.358</v>
      </c>
      <c r="CY98" s="36">
        <v>235.792</v>
      </c>
      <c r="CZ98" s="67"/>
      <c r="DA98" s="36">
        <v>201.49299999999999</v>
      </c>
      <c r="DB98" s="36">
        <v>208.55699999999999</v>
      </c>
      <c r="DC98" s="36">
        <v>232.548</v>
      </c>
      <c r="DD98" s="36">
        <v>227.73599999999999</v>
      </c>
      <c r="DE98" s="36">
        <v>268.37799999999999</v>
      </c>
      <c r="DF98" s="36">
        <v>270.05599999999998</v>
      </c>
      <c r="DG98" s="36"/>
      <c r="DH98" s="36"/>
      <c r="DI98" s="36"/>
      <c r="DJ98" s="36"/>
      <c r="DK98" s="36"/>
      <c r="DL98" s="36"/>
      <c r="DM98" s="67"/>
    </row>
    <row r="99" spans="2:117" s="33" customFormat="1" ht="15" customHeight="1" x14ac:dyDescent="0.2">
      <c r="B99" s="72" t="s">
        <v>85</v>
      </c>
      <c r="C99" s="36">
        <v>0</v>
      </c>
      <c r="D99" s="36">
        <v>0</v>
      </c>
      <c r="E99" s="36">
        <v>0</v>
      </c>
      <c r="F99" s="36">
        <v>0</v>
      </c>
      <c r="G99" s="36">
        <v>0</v>
      </c>
      <c r="H99" s="36">
        <v>0</v>
      </c>
      <c r="I99" s="36">
        <v>0</v>
      </c>
      <c r="J99" s="36">
        <v>0</v>
      </c>
      <c r="K99" s="36">
        <v>0</v>
      </c>
      <c r="L99" s="36">
        <v>33.67</v>
      </c>
      <c r="M99" s="36">
        <v>245.93799999999999</v>
      </c>
      <c r="N99" s="36">
        <v>273.87700000000001</v>
      </c>
      <c r="O99" s="36">
        <v>293.35899999999998</v>
      </c>
      <c r="P99" s="36">
        <v>285.13499999999999</v>
      </c>
      <c r="Q99" s="36">
        <v>326.49599999999998</v>
      </c>
      <c r="R99" s="36">
        <v>293.52199999999999</v>
      </c>
      <c r="S99" s="36">
        <v>274.185</v>
      </c>
      <c r="T99" s="36">
        <v>310.82</v>
      </c>
      <c r="U99" s="36">
        <v>299.226</v>
      </c>
      <c r="V99" s="36">
        <v>309.46300000000002</v>
      </c>
      <c r="W99" s="36">
        <v>301.93900000000002</v>
      </c>
      <c r="X99" s="36">
        <v>297.90300000000002</v>
      </c>
      <c r="Y99" s="36">
        <v>306.78300000000002</v>
      </c>
      <c r="Z99" s="36">
        <v>310.74799999999999</v>
      </c>
      <c r="AA99" s="36">
        <v>305.60399999999998</v>
      </c>
      <c r="AB99" s="36">
        <v>319.45600000000002</v>
      </c>
      <c r="AC99" s="36">
        <v>350.512</v>
      </c>
      <c r="AD99" s="36">
        <v>316.66800000000001</v>
      </c>
      <c r="AE99" s="36">
        <v>306.74099999999999</v>
      </c>
      <c r="AF99" s="36">
        <v>303.97899999999998</v>
      </c>
      <c r="AG99" s="36">
        <v>303.81299999999999</v>
      </c>
      <c r="AH99" s="36">
        <v>313.49700000000001</v>
      </c>
      <c r="AI99" s="36">
        <v>302.79700000000003</v>
      </c>
      <c r="AJ99" s="36">
        <v>303.68200000000002</v>
      </c>
      <c r="AK99" s="36">
        <v>312.75400000000002</v>
      </c>
      <c r="AL99" s="36">
        <v>312.64299999999997</v>
      </c>
      <c r="AM99" s="36">
        <v>320.13200000000001</v>
      </c>
      <c r="AN99" s="36">
        <v>310.18099999999998</v>
      </c>
      <c r="AO99" s="36">
        <v>348.38900000000001</v>
      </c>
      <c r="AP99" s="36">
        <v>315.16199999999998</v>
      </c>
      <c r="AQ99" s="36">
        <v>304.48200000000003</v>
      </c>
      <c r="AR99" s="36">
        <v>333.661</v>
      </c>
      <c r="AS99" s="36">
        <v>309.44400000000002</v>
      </c>
      <c r="AT99" s="36">
        <v>337.113</v>
      </c>
      <c r="AU99" s="36">
        <v>322.97199999999998</v>
      </c>
      <c r="AV99" s="36">
        <v>318.28800000000001</v>
      </c>
      <c r="AW99" s="36">
        <v>332.90499999999997</v>
      </c>
      <c r="AX99" s="36">
        <v>328.17099999999999</v>
      </c>
      <c r="AY99" s="36">
        <v>331.71100000000001</v>
      </c>
      <c r="AZ99" s="36">
        <v>327.60000000000002</v>
      </c>
      <c r="BA99" s="36">
        <v>349.94299999999998</v>
      </c>
      <c r="BB99" s="36">
        <v>316.27199999999999</v>
      </c>
      <c r="BC99" s="36">
        <v>311.04500000000002</v>
      </c>
      <c r="BD99" s="36">
        <v>336.036</v>
      </c>
      <c r="BE99" s="36">
        <v>337.755</v>
      </c>
      <c r="BF99" s="36">
        <v>381.44799999999998</v>
      </c>
      <c r="BG99" s="36">
        <v>366.05399999999997</v>
      </c>
      <c r="BH99" s="36">
        <v>368.19099999999997</v>
      </c>
      <c r="BI99" s="36">
        <v>377.84899999999999</v>
      </c>
      <c r="BJ99" s="36">
        <v>386.17899999999997</v>
      </c>
      <c r="BK99" s="36">
        <v>404.46800000000002</v>
      </c>
      <c r="BL99" s="36">
        <v>401.55700000000002</v>
      </c>
      <c r="BM99" s="36">
        <v>429.40800000000002</v>
      </c>
      <c r="BN99" s="36">
        <v>397</v>
      </c>
      <c r="BO99" s="36">
        <v>382.75299999999999</v>
      </c>
      <c r="BP99" s="36">
        <v>422.10700000000003</v>
      </c>
      <c r="BQ99" s="36">
        <v>425.072</v>
      </c>
      <c r="BR99" s="36">
        <v>467.19099999999997</v>
      </c>
      <c r="BS99" s="36">
        <v>446.72800000000001</v>
      </c>
      <c r="BT99" s="36">
        <v>459.32799999999997</v>
      </c>
      <c r="BU99" s="36">
        <v>470.34899999999999</v>
      </c>
      <c r="BV99" s="36">
        <v>484.089</v>
      </c>
      <c r="BW99" s="36">
        <v>524.48800000000006</v>
      </c>
      <c r="BX99" s="36">
        <v>508.21100000000001</v>
      </c>
      <c r="BY99" s="36">
        <v>536.70000000000005</v>
      </c>
      <c r="BZ99" s="51">
        <f t="shared" si="13"/>
        <v>5524.0159999999996</v>
      </c>
      <c r="CA99" s="36">
        <v>487.93200000000002</v>
      </c>
      <c r="CB99" s="36">
        <v>486.62599999999998</v>
      </c>
      <c r="CC99" s="36">
        <v>279.39800000000002</v>
      </c>
      <c r="CD99" s="36">
        <v>56.021999999999998</v>
      </c>
      <c r="CE99" s="36">
        <v>95.41</v>
      </c>
      <c r="CF99" s="36">
        <v>127.57599999999999</v>
      </c>
      <c r="CG99" s="36">
        <v>133.02600000000001</v>
      </c>
      <c r="CH99" s="36">
        <v>120.693</v>
      </c>
      <c r="CI99" s="36">
        <v>122.717</v>
      </c>
      <c r="CJ99" s="36">
        <v>131.261</v>
      </c>
      <c r="CK99" s="36">
        <v>127.123</v>
      </c>
      <c r="CL99" s="36">
        <v>184.59100000000001</v>
      </c>
      <c r="CM99" s="67">
        <f t="shared" si="11"/>
        <v>2352.375</v>
      </c>
      <c r="CN99" s="36">
        <v>211.56</v>
      </c>
      <c r="CO99" s="36">
        <v>140.376</v>
      </c>
      <c r="CP99" s="36">
        <v>212.05</v>
      </c>
      <c r="CQ99" s="36">
        <v>203.47900000000001</v>
      </c>
      <c r="CR99" s="36">
        <v>245.98500000000001</v>
      </c>
      <c r="CS99" s="36">
        <v>256.23500000000001</v>
      </c>
      <c r="CT99" s="36">
        <v>266.26299999999998</v>
      </c>
      <c r="CU99" s="36">
        <v>259.34300000000002</v>
      </c>
      <c r="CV99" s="36">
        <v>259.44900000000001</v>
      </c>
      <c r="CW99" s="36">
        <v>260.15300000000002</v>
      </c>
      <c r="CX99" s="36">
        <v>258.88099999999997</v>
      </c>
      <c r="CY99" s="36">
        <v>305.04399999999998</v>
      </c>
      <c r="CZ99" s="67"/>
      <c r="DA99" s="36">
        <v>258.90899999999999</v>
      </c>
      <c r="DB99" s="36">
        <v>268.077</v>
      </c>
      <c r="DC99" s="36">
        <v>296.75299999999999</v>
      </c>
      <c r="DD99" s="36">
        <v>296.28800000000001</v>
      </c>
      <c r="DE99" s="36">
        <v>353.33300000000003</v>
      </c>
      <c r="DF99" s="36">
        <v>354.30700000000002</v>
      </c>
      <c r="DG99" s="36"/>
      <c r="DH99" s="36"/>
      <c r="DI99" s="36"/>
      <c r="DJ99" s="36"/>
      <c r="DK99" s="36"/>
      <c r="DL99" s="36"/>
      <c r="DM99" s="67"/>
    </row>
    <row r="100" spans="2:117" s="33" customFormat="1" ht="15" customHeight="1" x14ac:dyDescent="0.2">
      <c r="B100" s="72" t="s">
        <v>86</v>
      </c>
      <c r="C100" s="36">
        <v>0</v>
      </c>
      <c r="D100" s="36">
        <v>0</v>
      </c>
      <c r="E100" s="36">
        <v>0</v>
      </c>
      <c r="F100" s="36">
        <v>0</v>
      </c>
      <c r="G100" s="36">
        <v>0</v>
      </c>
      <c r="H100" s="36">
        <v>0</v>
      </c>
      <c r="I100" s="36">
        <v>0</v>
      </c>
      <c r="J100" s="36">
        <v>0</v>
      </c>
      <c r="K100" s="36">
        <v>0</v>
      </c>
      <c r="L100" s="36">
        <v>26.42</v>
      </c>
      <c r="M100" s="36">
        <v>164.52</v>
      </c>
      <c r="N100" s="36">
        <v>181.35</v>
      </c>
      <c r="O100" s="36">
        <v>198.66499999999999</v>
      </c>
      <c r="P100" s="36">
        <v>190.64599999999999</v>
      </c>
      <c r="Q100" s="36">
        <v>226.321</v>
      </c>
      <c r="R100" s="36">
        <v>223.58600000000001</v>
      </c>
      <c r="S100" s="36">
        <v>218.47399999999999</v>
      </c>
      <c r="T100" s="36">
        <v>243.22399999999999</v>
      </c>
      <c r="U100" s="36">
        <v>244.64</v>
      </c>
      <c r="V100" s="36">
        <v>261.01799999999997</v>
      </c>
      <c r="W100" s="36">
        <v>249.75399999999999</v>
      </c>
      <c r="X100" s="36">
        <v>256.03100000000001</v>
      </c>
      <c r="Y100" s="36">
        <v>258.45100000000002</v>
      </c>
      <c r="Z100" s="36">
        <v>255.46600000000001</v>
      </c>
      <c r="AA100" s="36">
        <v>270.58600000000001</v>
      </c>
      <c r="AB100" s="36">
        <v>276.07299999999998</v>
      </c>
      <c r="AC100" s="36">
        <v>306.54199999999997</v>
      </c>
      <c r="AD100" s="36">
        <v>268.82600000000002</v>
      </c>
      <c r="AE100" s="36">
        <v>265.70600000000002</v>
      </c>
      <c r="AF100" s="36">
        <v>260.67099999999999</v>
      </c>
      <c r="AG100" s="36">
        <v>267.05500000000001</v>
      </c>
      <c r="AH100" s="36">
        <v>274.79899999999998</v>
      </c>
      <c r="AI100" s="36">
        <v>263.83199999999999</v>
      </c>
      <c r="AJ100" s="36">
        <v>260.64100000000002</v>
      </c>
      <c r="AK100" s="36">
        <v>266.13099999999997</v>
      </c>
      <c r="AL100" s="36">
        <v>271.40600000000001</v>
      </c>
      <c r="AM100" s="36">
        <v>274.404</v>
      </c>
      <c r="AN100" s="36">
        <v>259.66699999999997</v>
      </c>
      <c r="AO100" s="36">
        <v>291.30099999999999</v>
      </c>
      <c r="AP100" s="36">
        <v>258.214</v>
      </c>
      <c r="AQ100" s="36">
        <v>247.32599999999999</v>
      </c>
      <c r="AR100" s="36">
        <v>277.91399999999999</v>
      </c>
      <c r="AS100" s="36">
        <v>258.99900000000002</v>
      </c>
      <c r="AT100" s="36">
        <v>277.79500000000002</v>
      </c>
      <c r="AU100" s="36">
        <v>267.012</v>
      </c>
      <c r="AV100" s="36">
        <v>266.24</v>
      </c>
      <c r="AW100" s="36">
        <v>277.57100000000003</v>
      </c>
      <c r="AX100" s="36">
        <v>275.96199999999999</v>
      </c>
      <c r="AY100" s="36">
        <v>277.90100000000001</v>
      </c>
      <c r="AZ100" s="36">
        <v>277.55799999999999</v>
      </c>
      <c r="BA100" s="36">
        <v>293.74</v>
      </c>
      <c r="BB100" s="36">
        <v>269.774</v>
      </c>
      <c r="BC100" s="36">
        <v>261.61900000000003</v>
      </c>
      <c r="BD100" s="36">
        <v>288.392</v>
      </c>
      <c r="BE100" s="36">
        <v>283.78699999999998</v>
      </c>
      <c r="BF100" s="36">
        <v>294.21199999999999</v>
      </c>
      <c r="BG100" s="36">
        <v>280.70600000000002</v>
      </c>
      <c r="BH100" s="36">
        <v>294.43599999999998</v>
      </c>
      <c r="BI100" s="36">
        <v>286.91000000000003</v>
      </c>
      <c r="BJ100" s="36">
        <v>305.26400000000001</v>
      </c>
      <c r="BK100" s="36">
        <v>323.36700000000002</v>
      </c>
      <c r="BL100" s="36">
        <v>312.36500000000001</v>
      </c>
      <c r="BM100" s="36">
        <v>338.95100000000002</v>
      </c>
      <c r="BN100" s="36">
        <v>310</v>
      </c>
      <c r="BO100" s="36">
        <v>297.185</v>
      </c>
      <c r="BP100" s="36">
        <v>316.16899999999998</v>
      </c>
      <c r="BQ100" s="36">
        <v>336.20600000000002</v>
      </c>
      <c r="BR100" s="36">
        <v>369.00900000000001</v>
      </c>
      <c r="BS100" s="36">
        <v>351.70699999999999</v>
      </c>
      <c r="BT100" s="36">
        <v>365.416</v>
      </c>
      <c r="BU100" s="36">
        <v>363.95600000000002</v>
      </c>
      <c r="BV100" s="36">
        <v>376.53</v>
      </c>
      <c r="BW100" s="36">
        <v>406.29</v>
      </c>
      <c r="BX100" s="36">
        <v>396.27499999999998</v>
      </c>
      <c r="BY100" s="36">
        <v>421.93</v>
      </c>
      <c r="BZ100" s="51">
        <f t="shared" si="13"/>
        <v>4310.6729999999998</v>
      </c>
      <c r="CA100" s="36">
        <v>395.26</v>
      </c>
      <c r="CB100" s="36">
        <v>393.01499999999999</v>
      </c>
      <c r="CC100" s="36">
        <v>224.239</v>
      </c>
      <c r="CD100" s="36">
        <v>46.802999999999997</v>
      </c>
      <c r="CE100" s="36">
        <v>73.177999999999997</v>
      </c>
      <c r="CF100" s="36">
        <v>106.21599999999999</v>
      </c>
      <c r="CG100" s="36">
        <v>118.24299999999999</v>
      </c>
      <c r="CH100" s="36">
        <v>110.441</v>
      </c>
      <c r="CI100" s="36">
        <v>115.976</v>
      </c>
      <c r="CJ100" s="36">
        <v>125.214</v>
      </c>
      <c r="CK100" s="36">
        <v>122.52200000000001</v>
      </c>
      <c r="CL100" s="36">
        <v>170.55</v>
      </c>
      <c r="CM100" s="67">
        <f t="shared" si="11"/>
        <v>2001.6569999999995</v>
      </c>
      <c r="CN100" s="36">
        <v>182.636</v>
      </c>
      <c r="CO100" s="36">
        <v>119.11</v>
      </c>
      <c r="CP100" s="36">
        <v>182.02099999999999</v>
      </c>
      <c r="CQ100" s="36">
        <v>174.01599999999999</v>
      </c>
      <c r="CR100" s="36">
        <v>212.62299999999999</v>
      </c>
      <c r="CS100" s="36">
        <v>212.065</v>
      </c>
      <c r="CT100" s="36">
        <v>229.66</v>
      </c>
      <c r="CU100" s="36">
        <v>227.31399999999999</v>
      </c>
      <c r="CV100" s="36">
        <v>228.376</v>
      </c>
      <c r="CW100" s="36">
        <v>231.59100000000001</v>
      </c>
      <c r="CX100" s="36">
        <v>242.3</v>
      </c>
      <c r="CY100" s="36">
        <v>280.57499999999999</v>
      </c>
      <c r="CZ100" s="67"/>
      <c r="DA100" s="36">
        <v>241.17599999999999</v>
      </c>
      <c r="DB100" s="36">
        <v>249.815</v>
      </c>
      <c r="DC100" s="36">
        <v>282.166</v>
      </c>
      <c r="DD100" s="36">
        <v>284.13600000000002</v>
      </c>
      <c r="DE100" s="36">
        <v>341.72500000000002</v>
      </c>
      <c r="DF100" s="36">
        <v>349.488</v>
      </c>
      <c r="DG100" s="36"/>
      <c r="DH100" s="36"/>
      <c r="DI100" s="36"/>
      <c r="DJ100" s="36"/>
      <c r="DK100" s="36"/>
      <c r="DL100" s="36"/>
      <c r="DM100" s="67"/>
    </row>
    <row r="101" spans="2:117" s="33" customFormat="1" ht="15" customHeight="1" x14ac:dyDescent="0.2">
      <c r="B101" s="72" t="s">
        <v>87</v>
      </c>
      <c r="C101" s="36">
        <v>0</v>
      </c>
      <c r="D101" s="36">
        <v>0</v>
      </c>
      <c r="E101" s="36">
        <v>0</v>
      </c>
      <c r="F101" s="36">
        <v>0</v>
      </c>
      <c r="G101" s="36">
        <v>0</v>
      </c>
      <c r="H101" s="36">
        <v>0</v>
      </c>
      <c r="I101" s="36">
        <v>0</v>
      </c>
      <c r="J101" s="36">
        <v>0</v>
      </c>
      <c r="K101" s="36">
        <v>0</v>
      </c>
      <c r="L101" s="36">
        <v>32.476999999999997</v>
      </c>
      <c r="M101" s="36">
        <v>217.447</v>
      </c>
      <c r="N101" s="36">
        <v>242.94399999999999</v>
      </c>
      <c r="O101" s="36">
        <v>272.38099999999997</v>
      </c>
      <c r="P101" s="36">
        <v>269.07600000000002</v>
      </c>
      <c r="Q101" s="36">
        <v>347.976</v>
      </c>
      <c r="R101" s="36">
        <v>325.43599999999998</v>
      </c>
      <c r="S101" s="36">
        <v>286.28699999999998</v>
      </c>
      <c r="T101" s="36">
        <v>315.24299999999999</v>
      </c>
      <c r="U101" s="36">
        <v>301.82100000000003</v>
      </c>
      <c r="V101" s="36">
        <v>310.459</v>
      </c>
      <c r="W101" s="36">
        <v>300.226</v>
      </c>
      <c r="X101" s="36">
        <v>317.81299999999999</v>
      </c>
      <c r="Y101" s="36">
        <v>344.55</v>
      </c>
      <c r="Z101" s="36">
        <v>332.55099999999999</v>
      </c>
      <c r="AA101" s="36">
        <v>364.166</v>
      </c>
      <c r="AB101" s="36">
        <v>322.50299999999999</v>
      </c>
      <c r="AC101" s="36">
        <v>371.44600000000003</v>
      </c>
      <c r="AD101" s="36">
        <v>322.65699999999998</v>
      </c>
      <c r="AE101" s="36">
        <v>311.80900000000003</v>
      </c>
      <c r="AF101" s="36">
        <v>320.58</v>
      </c>
      <c r="AG101" s="36">
        <v>320.76799999999997</v>
      </c>
      <c r="AH101" s="36">
        <v>319.54700000000003</v>
      </c>
      <c r="AI101" s="36">
        <v>310.49400000000003</v>
      </c>
      <c r="AJ101" s="36">
        <v>311.88</v>
      </c>
      <c r="AK101" s="36">
        <v>321.44600000000003</v>
      </c>
      <c r="AL101" s="36">
        <v>305.82299999999998</v>
      </c>
      <c r="AM101" s="36">
        <v>306.97000000000003</v>
      </c>
      <c r="AN101" s="36">
        <v>298.62799999999999</v>
      </c>
      <c r="AO101" s="36">
        <v>339.15199999999999</v>
      </c>
      <c r="AP101" s="36">
        <v>311.24400000000003</v>
      </c>
      <c r="AQ101" s="36">
        <v>304.76900000000001</v>
      </c>
      <c r="AR101" s="36">
        <v>323.98899999999998</v>
      </c>
      <c r="AS101" s="36">
        <v>298.88099999999997</v>
      </c>
      <c r="AT101" s="36">
        <v>307.00400000000002</v>
      </c>
      <c r="AU101" s="36">
        <v>294.28300000000002</v>
      </c>
      <c r="AV101" s="36">
        <v>293.97500000000002</v>
      </c>
      <c r="AW101" s="36">
        <v>308.24599999999998</v>
      </c>
      <c r="AX101" s="36">
        <v>294.73200000000003</v>
      </c>
      <c r="AY101" s="36">
        <v>304.846</v>
      </c>
      <c r="AZ101" s="36">
        <v>295.44499999999999</v>
      </c>
      <c r="BA101" s="36">
        <v>336.62299999999999</v>
      </c>
      <c r="BB101" s="36">
        <v>308.48099999999999</v>
      </c>
      <c r="BC101" s="36">
        <v>301.78399999999999</v>
      </c>
      <c r="BD101" s="36">
        <v>312.82799999999997</v>
      </c>
      <c r="BE101" s="36">
        <v>299.38799999999998</v>
      </c>
      <c r="BF101" s="36">
        <v>319.53399999999999</v>
      </c>
      <c r="BG101" s="36">
        <v>331.54199999999997</v>
      </c>
      <c r="BH101" s="36">
        <v>343.233</v>
      </c>
      <c r="BI101" s="36">
        <v>346.73500000000001</v>
      </c>
      <c r="BJ101" s="36">
        <v>345.89699999999999</v>
      </c>
      <c r="BK101" s="36">
        <v>347.89400000000001</v>
      </c>
      <c r="BL101" s="36">
        <v>351.85700000000003</v>
      </c>
      <c r="BM101" s="36">
        <v>398.79199999999997</v>
      </c>
      <c r="BN101" s="36">
        <v>369</v>
      </c>
      <c r="BO101" s="36">
        <v>354.32900000000001</v>
      </c>
      <c r="BP101" s="36">
        <v>388.10500000000002</v>
      </c>
      <c r="BQ101" s="36">
        <v>383.19200000000001</v>
      </c>
      <c r="BR101" s="36">
        <v>417.63499999999999</v>
      </c>
      <c r="BS101" s="36">
        <v>409.19200000000001</v>
      </c>
      <c r="BT101" s="36">
        <v>429.12599999999998</v>
      </c>
      <c r="BU101" s="36">
        <v>434.13400000000001</v>
      </c>
      <c r="BV101" s="36">
        <v>428.03500000000003</v>
      </c>
      <c r="BW101" s="36">
        <v>461.19200000000001</v>
      </c>
      <c r="BX101" s="36">
        <v>448.21</v>
      </c>
      <c r="BY101" s="36">
        <v>488.928</v>
      </c>
      <c r="BZ101" s="51">
        <f t="shared" si="13"/>
        <v>5011.0779999999995</v>
      </c>
      <c r="CA101" s="36">
        <v>455.64400000000001</v>
      </c>
      <c r="CB101" s="36">
        <v>447.43</v>
      </c>
      <c r="CC101" s="36">
        <v>252.76900000000001</v>
      </c>
      <c r="CD101" s="36">
        <v>48.759</v>
      </c>
      <c r="CE101" s="36">
        <v>74.444000000000003</v>
      </c>
      <c r="CF101" s="36">
        <v>98.98</v>
      </c>
      <c r="CG101" s="36">
        <v>127.93600000000001</v>
      </c>
      <c r="CH101" s="36">
        <v>131.14400000000001</v>
      </c>
      <c r="CI101" s="36">
        <v>135.34100000000001</v>
      </c>
      <c r="CJ101" s="36">
        <v>147.571</v>
      </c>
      <c r="CK101" s="36">
        <v>144.98400000000001</v>
      </c>
      <c r="CL101" s="36">
        <v>204.97900000000001</v>
      </c>
      <c r="CM101" s="67">
        <f t="shared" si="11"/>
        <v>2269.9809999999998</v>
      </c>
      <c r="CN101" s="36">
        <v>225.26599999999999</v>
      </c>
      <c r="CO101" s="36">
        <v>144.91900000000001</v>
      </c>
      <c r="CP101" s="36">
        <v>219.65299999999999</v>
      </c>
      <c r="CQ101" s="36">
        <v>210.06299999999999</v>
      </c>
      <c r="CR101" s="36">
        <v>252.76900000000001</v>
      </c>
      <c r="CS101" s="36">
        <v>251.471</v>
      </c>
      <c r="CT101" s="36">
        <v>269.39999999999998</v>
      </c>
      <c r="CU101" s="36">
        <v>264.64699999999999</v>
      </c>
      <c r="CV101" s="36">
        <v>262.98700000000002</v>
      </c>
      <c r="CW101" s="36">
        <v>257.262</v>
      </c>
      <c r="CX101" s="36">
        <v>267.185</v>
      </c>
      <c r="CY101" s="36">
        <v>313.959</v>
      </c>
      <c r="CZ101" s="67"/>
      <c r="DA101" s="36">
        <v>269.02699999999999</v>
      </c>
      <c r="DB101" s="36">
        <v>272.17099999999999</v>
      </c>
      <c r="DC101" s="36">
        <v>299.42200000000003</v>
      </c>
      <c r="DD101" s="36">
        <v>300.89800000000002</v>
      </c>
      <c r="DE101" s="36">
        <v>363.28399999999999</v>
      </c>
      <c r="DF101" s="36">
        <v>373.91399999999999</v>
      </c>
      <c r="DG101" s="36"/>
      <c r="DH101" s="36"/>
      <c r="DI101" s="36"/>
      <c r="DJ101" s="36"/>
      <c r="DK101" s="36"/>
      <c r="DL101" s="36"/>
      <c r="DM101" s="67"/>
    </row>
    <row r="102" spans="2:117" s="33" customFormat="1" ht="15" customHeight="1" x14ac:dyDescent="0.2">
      <c r="B102" s="72" t="s">
        <v>88</v>
      </c>
      <c r="C102" s="36">
        <v>0</v>
      </c>
      <c r="D102" s="36">
        <v>0</v>
      </c>
      <c r="E102" s="36">
        <v>0</v>
      </c>
      <c r="F102" s="36">
        <v>0</v>
      </c>
      <c r="G102" s="36">
        <v>0</v>
      </c>
      <c r="H102" s="36">
        <v>0</v>
      </c>
      <c r="I102" s="36">
        <v>0</v>
      </c>
      <c r="J102" s="36">
        <v>0</v>
      </c>
      <c r="K102" s="36">
        <v>0</v>
      </c>
      <c r="L102" s="36">
        <v>97.234999999999999</v>
      </c>
      <c r="M102" s="36">
        <v>687.61300000000006</v>
      </c>
      <c r="N102" s="36">
        <v>743.81700000000001</v>
      </c>
      <c r="O102" s="36">
        <v>803.73099999999999</v>
      </c>
      <c r="P102" s="36">
        <v>781.29600000000005</v>
      </c>
      <c r="Q102" s="36">
        <v>846.70100000000002</v>
      </c>
      <c r="R102" s="36">
        <v>704.81899999999996</v>
      </c>
      <c r="S102" s="36">
        <v>603.83199999999999</v>
      </c>
      <c r="T102" s="36">
        <v>694.11099999999999</v>
      </c>
      <c r="U102" s="36">
        <v>650.05899999999997</v>
      </c>
      <c r="V102" s="36">
        <v>678.12800000000004</v>
      </c>
      <c r="W102" s="36">
        <v>650.32000000000005</v>
      </c>
      <c r="X102" s="36">
        <v>650.26499999999999</v>
      </c>
      <c r="Y102" s="36">
        <v>636.827</v>
      </c>
      <c r="Z102" s="36">
        <v>603.73400000000004</v>
      </c>
      <c r="AA102" s="36">
        <v>570.58100000000002</v>
      </c>
      <c r="AB102" s="36">
        <v>583.27099999999996</v>
      </c>
      <c r="AC102" s="36">
        <v>660.745</v>
      </c>
      <c r="AD102" s="36">
        <v>610.73099999999999</v>
      </c>
      <c r="AE102" s="36">
        <v>581.63699999999994</v>
      </c>
      <c r="AF102" s="36">
        <v>587.83199999999999</v>
      </c>
      <c r="AG102" s="36">
        <v>575.80600000000004</v>
      </c>
      <c r="AH102" s="36">
        <v>587.55899999999997</v>
      </c>
      <c r="AI102" s="36">
        <v>585.03300000000002</v>
      </c>
      <c r="AJ102" s="36">
        <v>604.37599999999998</v>
      </c>
      <c r="AK102" s="36">
        <v>608.005</v>
      </c>
      <c r="AL102" s="36">
        <v>587.39499999999998</v>
      </c>
      <c r="AM102" s="36">
        <v>613.74900000000002</v>
      </c>
      <c r="AN102" s="36">
        <v>595.92499999999995</v>
      </c>
      <c r="AO102" s="36">
        <v>682.45399999999995</v>
      </c>
      <c r="AP102" s="36">
        <v>635.15099999999995</v>
      </c>
      <c r="AQ102" s="36">
        <v>578.45100000000002</v>
      </c>
      <c r="AR102" s="36">
        <v>637.88300000000004</v>
      </c>
      <c r="AS102" s="36">
        <v>579.21799999999996</v>
      </c>
      <c r="AT102" s="36">
        <v>607.00599999999997</v>
      </c>
      <c r="AU102" s="36">
        <v>594.15099999999995</v>
      </c>
      <c r="AV102" s="36">
        <v>610.03399999999999</v>
      </c>
      <c r="AW102" s="36">
        <v>628.08100000000002</v>
      </c>
      <c r="AX102" s="36">
        <v>587.02099999999996</v>
      </c>
      <c r="AY102" s="36">
        <v>595.05799999999999</v>
      </c>
      <c r="AZ102" s="36">
        <v>602.43200000000002</v>
      </c>
      <c r="BA102" s="36">
        <v>674.98800000000006</v>
      </c>
      <c r="BB102" s="36">
        <v>579.30200000000002</v>
      </c>
      <c r="BC102" s="36">
        <v>572.62099999999998</v>
      </c>
      <c r="BD102" s="36">
        <v>580.68299999999999</v>
      </c>
      <c r="BE102" s="36">
        <v>578.48800000000006</v>
      </c>
      <c r="BF102" s="36">
        <v>650.19399999999996</v>
      </c>
      <c r="BG102" s="36">
        <v>689.99900000000002</v>
      </c>
      <c r="BH102" s="36">
        <v>731.94399999999996</v>
      </c>
      <c r="BI102" s="36">
        <v>793.49300000000005</v>
      </c>
      <c r="BJ102" s="36">
        <v>758.40499999999997</v>
      </c>
      <c r="BK102" s="36">
        <v>793.58399999999995</v>
      </c>
      <c r="BL102" s="36">
        <v>812.38599999999997</v>
      </c>
      <c r="BM102" s="36">
        <v>938.90700000000004</v>
      </c>
      <c r="BN102" s="36">
        <v>872</v>
      </c>
      <c r="BO102" s="36">
        <v>817.34400000000005</v>
      </c>
      <c r="BP102" s="36">
        <v>888.38199999999995</v>
      </c>
      <c r="BQ102" s="36">
        <v>886.26599999999996</v>
      </c>
      <c r="BR102" s="36">
        <v>985.17899999999997</v>
      </c>
      <c r="BS102" s="36">
        <v>955.15800000000002</v>
      </c>
      <c r="BT102" s="36">
        <v>1003.789</v>
      </c>
      <c r="BU102" s="36">
        <v>1049.5730000000001</v>
      </c>
      <c r="BV102" s="36">
        <v>1002.051</v>
      </c>
      <c r="BW102" s="36">
        <v>1116.146</v>
      </c>
      <c r="BX102" s="36">
        <v>1106.4380000000001</v>
      </c>
      <c r="BY102" s="36">
        <v>1235.1400000000001</v>
      </c>
      <c r="BZ102" s="51">
        <f t="shared" si="13"/>
        <v>11917.466</v>
      </c>
      <c r="CA102" s="36">
        <v>1168.5</v>
      </c>
      <c r="CB102" s="36">
        <v>1151.184</v>
      </c>
      <c r="CC102" s="36">
        <v>663.23699999999997</v>
      </c>
      <c r="CD102" s="36">
        <v>141.85300000000001</v>
      </c>
      <c r="CE102" s="36">
        <v>231.16399999999999</v>
      </c>
      <c r="CF102" s="36">
        <v>305.27300000000002</v>
      </c>
      <c r="CG102" s="36">
        <v>312.553</v>
      </c>
      <c r="CH102" s="36">
        <v>300.12599999999998</v>
      </c>
      <c r="CI102" s="36">
        <v>305.08800000000002</v>
      </c>
      <c r="CJ102" s="36">
        <v>319.01499999999999</v>
      </c>
      <c r="CK102" s="36">
        <v>303.709</v>
      </c>
      <c r="CL102" s="36">
        <v>455.57799999999997</v>
      </c>
      <c r="CM102" s="67">
        <f t="shared" si="11"/>
        <v>5657.2800000000007</v>
      </c>
      <c r="CN102" s="36">
        <v>533.78200000000004</v>
      </c>
      <c r="CO102" s="36">
        <v>353.85300000000001</v>
      </c>
      <c r="CP102" s="36">
        <v>531.74900000000002</v>
      </c>
      <c r="CQ102" s="36">
        <v>518.36900000000003</v>
      </c>
      <c r="CR102" s="36">
        <v>615.66899999999998</v>
      </c>
      <c r="CS102" s="36">
        <v>636.78099999999995</v>
      </c>
      <c r="CT102" s="36">
        <v>653.24400000000003</v>
      </c>
      <c r="CU102" s="36">
        <v>646.55399999999997</v>
      </c>
      <c r="CV102" s="36">
        <v>649.60400000000004</v>
      </c>
      <c r="CW102" s="36">
        <v>605.49400000000003</v>
      </c>
      <c r="CX102" s="36">
        <v>636.69799999999998</v>
      </c>
      <c r="CY102" s="36">
        <v>733.41899999999998</v>
      </c>
      <c r="CZ102" s="67"/>
      <c r="DA102" s="36">
        <v>639.17399999999998</v>
      </c>
      <c r="DB102" s="36">
        <v>644.30700000000002</v>
      </c>
      <c r="DC102" s="36">
        <v>703.76800000000003</v>
      </c>
      <c r="DD102" s="36">
        <v>742.73500000000001</v>
      </c>
      <c r="DE102" s="36">
        <v>899.95500000000004</v>
      </c>
      <c r="DF102" s="36">
        <v>902.83799999999997</v>
      </c>
      <c r="DG102" s="36"/>
      <c r="DH102" s="36"/>
      <c r="DI102" s="36"/>
      <c r="DJ102" s="36"/>
      <c r="DK102" s="36"/>
      <c r="DL102" s="36"/>
      <c r="DM102" s="67"/>
    </row>
    <row r="103" spans="2:117" s="33" customFormat="1" ht="15" customHeight="1" x14ac:dyDescent="0.2">
      <c r="B103" s="109" t="s">
        <v>62</v>
      </c>
      <c r="C103" s="41"/>
      <c r="AP103" s="57"/>
      <c r="AQ103" s="57"/>
    </row>
    <row r="104" spans="2:117" s="33" customFormat="1" ht="14.25" x14ac:dyDescent="0.2">
      <c r="B104" s="110"/>
      <c r="C104" s="41"/>
    </row>
    <row r="105" spans="2:117" s="33" customFormat="1" ht="14.25" x14ac:dyDescent="0.2">
      <c r="B105" s="110"/>
      <c r="C105" s="41"/>
    </row>
    <row r="106" spans="2:117" s="33" customFormat="1" ht="14.25" x14ac:dyDescent="0.2">
      <c r="C106" s="41"/>
      <c r="BZ106" s="33" t="s">
        <v>149</v>
      </c>
    </row>
    <row r="107" spans="2:117" s="33" customFormat="1" ht="14.25" x14ac:dyDescent="0.2">
      <c r="C107" s="41"/>
    </row>
    <row r="108" spans="2:117" s="33" customFormat="1" ht="14.25" x14ac:dyDescent="0.2">
      <c r="C108" s="41"/>
    </row>
    <row r="109" spans="2:117" s="33" customFormat="1" ht="14.25" x14ac:dyDescent="0.2">
      <c r="C109" s="41"/>
    </row>
    <row r="110" spans="2:117" s="33" customFormat="1" ht="14.25" x14ac:dyDescent="0.2">
      <c r="C110" s="41"/>
    </row>
  </sheetData>
  <sheetProtection sort="0" autoFilter="0"/>
  <mergeCells count="125">
    <mergeCell ref="DA54:DL54"/>
    <mergeCell ref="DM54:DM55"/>
    <mergeCell ref="DA66:DL66"/>
    <mergeCell ref="DM66:DM67"/>
    <mergeCell ref="DA74:DL74"/>
    <mergeCell ref="DM74:DM75"/>
    <mergeCell ref="DA6:DL6"/>
    <mergeCell ref="DM6:DM7"/>
    <mergeCell ref="DA16:DL16"/>
    <mergeCell ref="DM16:DM17"/>
    <mergeCell ref="DA28:DL28"/>
    <mergeCell ref="DM28:DM29"/>
    <mergeCell ref="DA34:DL34"/>
    <mergeCell ref="DM34:DM35"/>
    <mergeCell ref="DA43:DL43"/>
    <mergeCell ref="DM43:DM44"/>
    <mergeCell ref="CN66:CY66"/>
    <mergeCell ref="CZ66:CZ67"/>
    <mergeCell ref="CN74:CY74"/>
    <mergeCell ref="CZ74:CZ75"/>
    <mergeCell ref="CN34:CY34"/>
    <mergeCell ref="CZ34:CZ35"/>
    <mergeCell ref="CN43:CY43"/>
    <mergeCell ref="CZ43:CZ44"/>
    <mergeCell ref="CN54:CY54"/>
    <mergeCell ref="CZ54:CZ55"/>
    <mergeCell ref="CN6:CY6"/>
    <mergeCell ref="CZ6:CZ7"/>
    <mergeCell ref="CN16:CY16"/>
    <mergeCell ref="CZ16:CZ17"/>
    <mergeCell ref="CN28:CY28"/>
    <mergeCell ref="CZ28:CZ29"/>
    <mergeCell ref="B103:B105"/>
    <mergeCell ref="B23:B25"/>
    <mergeCell ref="BB74:BM74"/>
    <mergeCell ref="B74:B75"/>
    <mergeCell ref="C74:E74"/>
    <mergeCell ref="F74:Q74"/>
    <mergeCell ref="R74:AC74"/>
    <mergeCell ref="AD74:AO74"/>
    <mergeCell ref="AP74:BA74"/>
    <mergeCell ref="BB54:BM54"/>
    <mergeCell ref="B66:B67"/>
    <mergeCell ref="C66:E66"/>
    <mergeCell ref="F66:Q66"/>
    <mergeCell ref="R66:AC66"/>
    <mergeCell ref="AD66:AO66"/>
    <mergeCell ref="AP66:BA66"/>
    <mergeCell ref="BB66:BM66"/>
    <mergeCell ref="B54:B55"/>
    <mergeCell ref="C54:E54"/>
    <mergeCell ref="F54:Q54"/>
    <mergeCell ref="R54:AC54"/>
    <mergeCell ref="AD54:AO54"/>
    <mergeCell ref="AP54:BA54"/>
    <mergeCell ref="BB34:BM34"/>
    <mergeCell ref="B43:B44"/>
    <mergeCell ref="C43:E43"/>
    <mergeCell ref="F43:Q43"/>
    <mergeCell ref="R43:AC43"/>
    <mergeCell ref="AD43:AO43"/>
    <mergeCell ref="AP43:BA43"/>
    <mergeCell ref="BB43:BM43"/>
    <mergeCell ref="B34:B35"/>
    <mergeCell ref="C34:E34"/>
    <mergeCell ref="F34:Q34"/>
    <mergeCell ref="R34:AC34"/>
    <mergeCell ref="AD34:AO34"/>
    <mergeCell ref="AP34:BA34"/>
    <mergeCell ref="BB16:BM16"/>
    <mergeCell ref="B28:B29"/>
    <mergeCell ref="C28:E28"/>
    <mergeCell ref="F28:Q28"/>
    <mergeCell ref="R28:AC28"/>
    <mergeCell ref="AD28:AO28"/>
    <mergeCell ref="AP28:BA28"/>
    <mergeCell ref="BB28:BM28"/>
    <mergeCell ref="B16:B17"/>
    <mergeCell ref="C16:E16"/>
    <mergeCell ref="F16:Q16"/>
    <mergeCell ref="R16:AC16"/>
    <mergeCell ref="AD16:AO16"/>
    <mergeCell ref="AP16:BA16"/>
    <mergeCell ref="AP6:BA6"/>
    <mergeCell ref="BB6:BM6"/>
    <mergeCell ref="A1:B1"/>
    <mergeCell ref="A2:B2"/>
    <mergeCell ref="A3:B3"/>
    <mergeCell ref="B6:B7"/>
    <mergeCell ref="C6:E6"/>
    <mergeCell ref="F6:Q6"/>
    <mergeCell ref="R6:AC6"/>
    <mergeCell ref="AD6:AO6"/>
    <mergeCell ref="BN54:BY54"/>
    <mergeCell ref="BN66:BY66"/>
    <mergeCell ref="BN74:BY74"/>
    <mergeCell ref="BN6:BY6"/>
    <mergeCell ref="BN16:BY16"/>
    <mergeCell ref="BN28:BY28"/>
    <mergeCell ref="BN34:BY34"/>
    <mergeCell ref="BN43:BY43"/>
    <mergeCell ref="BZ6:BZ7"/>
    <mergeCell ref="BZ43:BZ44"/>
    <mergeCell ref="CA6:CL6"/>
    <mergeCell ref="CM6:CM7"/>
    <mergeCell ref="BZ16:BZ17"/>
    <mergeCell ref="CA16:CL16"/>
    <mergeCell ref="CM16:CM17"/>
    <mergeCell ref="BZ28:BZ29"/>
    <mergeCell ref="CA28:CL28"/>
    <mergeCell ref="CM28:CM29"/>
    <mergeCell ref="BZ34:BZ35"/>
    <mergeCell ref="CA34:CL34"/>
    <mergeCell ref="CM34:CM35"/>
    <mergeCell ref="CA43:CL43"/>
    <mergeCell ref="CM43:CM44"/>
    <mergeCell ref="BZ54:BZ55"/>
    <mergeCell ref="CA54:CL54"/>
    <mergeCell ref="CM54:CM55"/>
    <mergeCell ref="BZ66:BZ67"/>
    <mergeCell ref="CA66:CL66"/>
    <mergeCell ref="CM66:CM67"/>
    <mergeCell ref="BZ74:BZ75"/>
    <mergeCell ref="CA74:CL74"/>
    <mergeCell ref="CM74:CM75"/>
  </mergeCells>
  <conditionalFormatting sqref="CD77:CD102">
    <cfRule type="duplicateValues" dxfId="11" priority="11"/>
    <cfRule type="duplicateValues" dxfId="10" priority="12"/>
  </conditionalFormatting>
  <conditionalFormatting sqref="CE77:CG77">
    <cfRule type="duplicateValues" dxfId="9" priority="9"/>
    <cfRule type="duplicateValues" dxfId="8" priority="10"/>
  </conditionalFormatting>
  <conditionalFormatting sqref="CQ77:CQ102">
    <cfRule type="duplicateValues" dxfId="7" priority="7"/>
    <cfRule type="duplicateValues" dxfId="6" priority="8"/>
  </conditionalFormatting>
  <conditionalFormatting sqref="CR77:CT77">
    <cfRule type="duplicateValues" dxfId="5" priority="5"/>
    <cfRule type="duplicateValues" dxfId="4" priority="6"/>
  </conditionalFormatting>
  <conditionalFormatting sqref="DD77:DD102">
    <cfRule type="duplicateValues" dxfId="3" priority="3"/>
    <cfRule type="duplicateValues" dxfId="2" priority="4"/>
  </conditionalFormatting>
  <conditionalFormatting sqref="DE77:DG77">
    <cfRule type="duplicateValues" dxfId="1" priority="1"/>
    <cfRule type="duplicateValues" dxfId="0" priority="2"/>
  </conditionalFormatting>
  <hyperlinks>
    <hyperlink ref="A1" location="ÍNDICE!A1" display="ÍNDICE" xr:uid="{00000000-0004-0000-0300-000000000000}"/>
  </hyperlinks>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vt:i4>
      </vt:variant>
    </vt:vector>
  </HeadingPairs>
  <TitlesOfParts>
    <vt:vector size="5" baseType="lpstr">
      <vt:lpstr>ÍNDICE</vt:lpstr>
      <vt:lpstr>1. FVCA</vt:lpstr>
      <vt:lpstr>2. FSO</vt:lpstr>
      <vt:lpstr>3. Línea 1</vt:lpstr>
      <vt:lpstr>ÍNDICE!Área_de_impresión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anselmo</dc:creator>
  <cp:lastModifiedBy>Usuario</cp:lastModifiedBy>
  <dcterms:created xsi:type="dcterms:W3CDTF">2016-12-17T22:53:22Z</dcterms:created>
  <dcterms:modified xsi:type="dcterms:W3CDTF">2022-08-08T14:16:15Z</dcterms:modified>
</cp:coreProperties>
</file>