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E:\Desktop\OSITRAN GREE\Boletín marzo\"/>
    </mc:Choice>
  </mc:AlternateContent>
  <xr:revisionPtr revIDLastSave="0" documentId="13_ncr:1_{32DD070F-5D19-4340-AD15-1662455AB83A}" xr6:coauthVersionLast="47" xr6:coauthVersionMax="47" xr10:uidLastSave="{00000000-0000-0000-0000-000000000000}"/>
  <bookViews>
    <workbookView xWindow="3312" yWindow="3312" windowWidth="14784" windowHeight="12996"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M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S34"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I38" i="2" s="1"/>
  <c r="DH28" i="2"/>
  <c r="DH38" i="2" s="1"/>
  <c r="DG28" i="2"/>
  <c r="DS28" i="2" s="1"/>
  <c r="DS22" i="2"/>
  <c r="DS21" i="2"/>
  <c r="DQ20" i="2"/>
  <c r="DP20" i="2"/>
  <c r="DO20" i="2"/>
  <c r="DN20" i="2"/>
  <c r="DM20" i="2"/>
  <c r="DL20" i="2"/>
  <c r="DK20" i="2"/>
  <c r="DJ20" i="2"/>
  <c r="DI20" i="2"/>
  <c r="DH20" i="2"/>
  <c r="DS20" i="2"/>
  <c r="DQ17" i="2"/>
  <c r="DP17" i="2"/>
  <c r="DO17" i="2"/>
  <c r="DN17" i="2"/>
  <c r="DM17" i="2"/>
  <c r="DL17" i="2"/>
  <c r="DK17" i="2"/>
  <c r="DJ17" i="2"/>
  <c r="DI17" i="2"/>
  <c r="DH17" i="2"/>
  <c r="DG17" i="2"/>
  <c r="DS16" i="2"/>
  <c r="DS15" i="2"/>
  <c r="DQ14" i="2"/>
  <c r="DP14" i="2"/>
  <c r="DO14" i="2"/>
  <c r="DS14" i="2" s="1"/>
  <c r="DN14" i="2"/>
  <c r="DM14" i="2"/>
  <c r="DL14" i="2"/>
  <c r="DK14" i="2"/>
  <c r="DJ14" i="2"/>
  <c r="DI14" i="2"/>
  <c r="DH14" i="2"/>
  <c r="DG14" i="2"/>
  <c r="DS12" i="2"/>
  <c r="DQ11" i="2"/>
  <c r="DP11" i="2"/>
  <c r="DO11" i="2"/>
  <c r="DN11" i="2"/>
  <c r="DM11" i="2"/>
  <c r="DL11" i="2"/>
  <c r="DK11" i="2"/>
  <c r="DJ11" i="2"/>
  <c r="DI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G11" i="2" l="1"/>
  <c r="DS11" i="2" s="1"/>
  <c r="DS17" i="2"/>
  <c r="DK38" i="2"/>
  <c r="DL38" i="2"/>
  <c r="DN38" i="2"/>
  <c r="DO38" i="2"/>
  <c r="DQ38" i="2"/>
  <c r="DS31" i="2"/>
  <c r="DJ38" i="2"/>
  <c r="DM38" i="2"/>
  <c r="DP38" i="2"/>
  <c r="DS8" i="2"/>
  <c r="DG38" i="2"/>
  <c r="DS38" i="2" s="1"/>
  <c r="DD38" i="2" l="1"/>
  <c r="DD31" i="2"/>
  <c r="DD28" i="2"/>
  <c r="DD8" i="2"/>
  <c r="DD11" i="2"/>
  <c r="DD14" i="2"/>
  <c r="DD17" i="2"/>
  <c r="DD20" i="2"/>
  <c r="DN23" i="6" l="1"/>
  <c r="DM23" i="6"/>
  <c r="DC38" i="2" l="1"/>
  <c r="DC31" i="2"/>
  <c r="DC28" i="2"/>
  <c r="DC20" i="2"/>
  <c r="DC17" i="2"/>
  <c r="DC14" i="2"/>
  <c r="DC11" i="2"/>
  <c r="DC8" i="2"/>
  <c r="DL23" i="6" l="1"/>
  <c r="DB38" i="2"/>
  <c r="DB31" i="2"/>
  <c r="DB28" i="2"/>
  <c r="DB20" i="2"/>
  <c r="DB17" i="2"/>
  <c r="DB14" i="2"/>
  <c r="DB11" i="2"/>
  <c r="DB8" i="2"/>
  <c r="CY38" i="2"/>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Z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<sst xmlns="http://schemas.openxmlformats.org/spreadsheetml/2006/main" count="1816" uniqueCount="153">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</sst>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9" t="s">
        <v>106</v>
      </c>
    </row>
    <row r="4" spans="3:4" x14ac:dyDescent="0.25">
      <c r="C4" s="80" t="s">
        <v>107</v>
      </c>
      <c r="D4" s="80"/>
    </row>
    <row r="5" spans="3:4" ht="14.4" thickBot="1" x14ac:dyDescent="0.3"/>
    <row r="6" spans="3:4" s="81" customFormat="1" ht="15" customHeight="1" x14ac:dyDescent="0.25">
      <c r="C6" s="96" t="s">
        <v>108</v>
      </c>
      <c r="D6" s="97"/>
    </row>
    <row r="7" spans="3:4" s="81" customFormat="1" ht="12" x14ac:dyDescent="0.25">
      <c r="C7" s="98"/>
      <c r="D7" s="98"/>
    </row>
    <row r="8" spans="3:4" s="82" customFormat="1" ht="24.75" customHeight="1" thickBot="1" x14ac:dyDescent="0.35">
      <c r="C8" s="99"/>
      <c r="D8" s="99"/>
    </row>
    <row r="9" spans="3:4" ht="14.4" thickTop="1" x14ac:dyDescent="0.25">
      <c r="C9" s="83" t="s">
        <v>112</v>
      </c>
      <c r="D9" s="84" t="s">
        <v>109</v>
      </c>
    </row>
    <row r="10" spans="3:4" x14ac:dyDescent="0.25">
      <c r="C10" s="83" t="s">
        <v>113</v>
      </c>
      <c r="D10" s="84" t="s">
        <v>110</v>
      </c>
    </row>
    <row r="11" spans="3:4" ht="14.4" thickBot="1" x14ac:dyDescent="0.3">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M4" activePane="bottomRight" state="frozen"/>
      <selection pane="topRight" activeCell="C1" sqref="C1"/>
      <selection pane="bottomLeft" activeCell="A4" sqref="A4"/>
      <selection pane="bottomRight" activeCell="DQ28" sqref="DQ28"/>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28" width="11.44140625" style="3"/>
    <col min="129" max="129" width="12.5546875" style="3" customWidth="1"/>
    <col min="130" max="130" width="11.44140625" style="3"/>
    <col min="131" max="131" width="12.44140625" style="3" customWidth="1"/>
    <col min="132" max="16384" width="11.44140625" style="3"/>
  </cols>
  <sheetData>
    <row r="1" spans="1:133" ht="13.8" x14ac:dyDescent="0.25">
      <c r="A1" s="103" t="s">
        <v>106</v>
      </c>
      <c r="B1" s="103"/>
    </row>
    <row r="2" spans="1:133" ht="30" customHeight="1" x14ac:dyDescent="0.25">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5">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3.8"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5">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c r="DS8" s="14"/>
      <c r="DT8" s="14"/>
      <c r="DU8" s="14"/>
      <c r="DV8" s="14"/>
      <c r="DW8" s="14"/>
      <c r="DX8" s="14"/>
      <c r="DY8" s="14"/>
      <c r="DZ8" s="14"/>
      <c r="EA8" s="14"/>
      <c r="EB8" s="14"/>
      <c r="EC8" s="14">
        <f>+SUM(DQ8:EB8)</f>
        <v>223651.66</v>
      </c>
    </row>
    <row r="9" spans="1:133"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c r="DS9" s="14"/>
      <c r="DT9" s="14"/>
      <c r="DU9" s="14"/>
      <c r="DV9" s="14"/>
      <c r="DW9" s="14"/>
      <c r="DX9" s="14"/>
      <c r="DY9" s="14"/>
      <c r="DZ9" s="14"/>
      <c r="EA9" s="14"/>
      <c r="EB9" s="14"/>
      <c r="EC9" s="14">
        <f t="shared" ref="EC9:EC14" si="9">+SUM(DQ9:EB9)</f>
        <v>33043277.34</v>
      </c>
    </row>
    <row r="10" spans="1:133"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c r="DS12" s="14"/>
      <c r="DT12" s="14"/>
      <c r="DU12" s="14"/>
      <c r="DV12" s="14"/>
      <c r="DW12" s="14"/>
      <c r="DX12" s="14"/>
      <c r="DY12" s="14"/>
      <c r="DZ12" s="14"/>
      <c r="EA12" s="14"/>
      <c r="EB12" s="14"/>
      <c r="EC12" s="14">
        <f t="shared" si="9"/>
        <v>507274.33</v>
      </c>
    </row>
    <row r="13" spans="1:133"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c r="DS13" s="14"/>
      <c r="DT13" s="14"/>
      <c r="DU13" s="14"/>
      <c r="DV13" s="14"/>
      <c r="DW13" s="14"/>
      <c r="DX13" s="14"/>
      <c r="DY13" s="14"/>
      <c r="DZ13" s="14"/>
      <c r="EA13" s="14"/>
      <c r="EB13" s="14"/>
      <c r="EC13" s="14">
        <f t="shared" si="9"/>
        <v>574903.05000000005</v>
      </c>
    </row>
    <row r="14" spans="1:133"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c r="DS14" s="14"/>
      <c r="DT14" s="14"/>
      <c r="DU14" s="14"/>
      <c r="DV14" s="14"/>
      <c r="DW14" s="14"/>
      <c r="DX14" s="14"/>
      <c r="DY14" s="14"/>
      <c r="DZ14" s="14"/>
      <c r="EA14" s="14"/>
      <c r="EB14" s="14"/>
      <c r="EC14" s="14">
        <f t="shared" si="9"/>
        <v>1082177.3799999999</v>
      </c>
    </row>
    <row r="15" spans="1:133"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3.8"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13.8" x14ac:dyDescent="0.25">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10">+SUM(CQ19:DB19)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 t="shared" ref="DP19:DP22" si="11">+SUM(DD19:DO19)</f>
        <v>35466202.359999992</v>
      </c>
      <c r="DQ19" s="16">
        <v>2937870.99</v>
      </c>
      <c r="DR19" s="16"/>
      <c r="DS19" s="16"/>
      <c r="DT19" s="16"/>
      <c r="DU19" s="16"/>
      <c r="DV19" s="16"/>
      <c r="DW19" s="16"/>
      <c r="DX19" s="16"/>
      <c r="DY19" s="16"/>
      <c r="DZ19" s="16"/>
      <c r="EA19" s="16"/>
      <c r="EB19" s="16"/>
      <c r="EC19" s="14">
        <f t="shared" ref="EC19:EC22" si="12">+SUM(DQ19:EB19)</f>
        <v>2937870.99</v>
      </c>
    </row>
    <row r="20" spans="2:133"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3">+SUM(D20:O20)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4">+SUM(Q20:AB20)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5">+SUM(AD20:AO20)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6">+SUM(AQ20:BB20)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7">+SUM(BD20:BO20)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8">+SUM(BQ20:CB20)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9">+SUM(CD20:CO20)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10"/>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 t="shared" si="11"/>
        <v>183528.38</v>
      </c>
      <c r="DQ20" s="16">
        <v>13339.4</v>
      </c>
      <c r="DR20" s="16"/>
      <c r="DS20" s="16"/>
      <c r="DT20" s="16"/>
      <c r="DU20" s="16"/>
      <c r="DV20" s="16"/>
      <c r="DW20" s="16"/>
      <c r="DX20" s="16"/>
      <c r="DY20" s="16"/>
      <c r="DZ20" s="16"/>
      <c r="EA20" s="16"/>
      <c r="EB20" s="16"/>
      <c r="EC20" s="14">
        <f t="shared" si="12"/>
        <v>13339.4</v>
      </c>
    </row>
    <row r="21" spans="2:133"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3"/>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4"/>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5"/>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6"/>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7"/>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8"/>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9"/>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10"/>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 t="shared" si="11"/>
        <v>22928341.350000001</v>
      </c>
      <c r="DQ21" s="16">
        <v>2343463.7000000002</v>
      </c>
      <c r="DR21" s="16"/>
      <c r="DS21" s="16"/>
      <c r="DT21" s="16"/>
      <c r="DU21" s="16"/>
      <c r="DV21" s="16"/>
      <c r="DW21" s="16"/>
      <c r="DX21" s="16"/>
      <c r="DY21" s="16"/>
      <c r="DZ21" s="16"/>
      <c r="EA21" s="16"/>
      <c r="EB21" s="16"/>
      <c r="EC21" s="14">
        <f t="shared" si="12"/>
        <v>2343463.7000000002</v>
      </c>
    </row>
    <row r="22" spans="2:133"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3"/>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4"/>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5"/>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6"/>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7"/>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8"/>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9"/>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10"/>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 t="shared" si="11"/>
        <v>766000.07</v>
      </c>
      <c r="DQ22" s="16">
        <v>71506.009999999995</v>
      </c>
      <c r="DR22" s="16"/>
      <c r="DS22" s="16"/>
      <c r="DT22" s="16"/>
      <c r="DU22" s="16"/>
      <c r="DV22" s="16"/>
      <c r="DW22" s="16"/>
      <c r="DX22" s="16"/>
      <c r="DY22" s="16"/>
      <c r="DZ22" s="16"/>
      <c r="EA22" s="16"/>
      <c r="EB22" s="16"/>
      <c r="EC22" s="14">
        <f t="shared" si="12"/>
        <v>71506.009999999995</v>
      </c>
    </row>
    <row r="23" spans="2:133" s="20" customFormat="1" ht="13.8" x14ac:dyDescent="0.25">
      <c r="B23" s="17" t="s">
        <v>8</v>
      </c>
      <c r="C23" s="18" t="s">
        <v>97</v>
      </c>
      <c r="D23" s="19">
        <f t="shared" ref="D23:AV23" si="20">D19+D20+D21+D22</f>
        <v>2325907.4699999997</v>
      </c>
      <c r="E23" s="19">
        <f t="shared" si="20"/>
        <v>2243702.9500000002</v>
      </c>
      <c r="F23" s="19">
        <f t="shared" si="20"/>
        <v>2436230.15</v>
      </c>
      <c r="G23" s="19">
        <f t="shared" si="20"/>
        <v>2511826.7100000004</v>
      </c>
      <c r="H23" s="19">
        <f t="shared" si="20"/>
        <v>2927742.41</v>
      </c>
      <c r="I23" s="19">
        <f t="shared" si="20"/>
        <v>2682522.4699999997</v>
      </c>
      <c r="J23" s="19">
        <f t="shared" si="20"/>
        <v>2894831.0100000002</v>
      </c>
      <c r="K23" s="19">
        <f t="shared" si="20"/>
        <v>2916651.73</v>
      </c>
      <c r="L23" s="19">
        <f t="shared" si="20"/>
        <v>2690452.86</v>
      </c>
      <c r="M23" s="19">
        <f t="shared" si="20"/>
        <v>3018886.0700000003</v>
      </c>
      <c r="N23" s="19">
        <f t="shared" si="20"/>
        <v>3654338.52</v>
      </c>
      <c r="O23" s="19">
        <f t="shared" si="20"/>
        <v>2962881.6700000009</v>
      </c>
      <c r="P23" s="19">
        <f t="shared" si="13"/>
        <v>33265974.020000003</v>
      </c>
      <c r="Q23" s="19">
        <f t="shared" si="20"/>
        <v>2916542.2</v>
      </c>
      <c r="R23" s="19">
        <f t="shared" si="20"/>
        <v>2696197.85</v>
      </c>
      <c r="S23" s="19">
        <f t="shared" si="20"/>
        <v>2282842.85</v>
      </c>
      <c r="T23" s="19">
        <f t="shared" si="20"/>
        <v>2676358.4000000004</v>
      </c>
      <c r="U23" s="19">
        <f t="shared" si="20"/>
        <v>2605896.6100000003</v>
      </c>
      <c r="V23" s="19">
        <f t="shared" si="20"/>
        <v>2527959.0100000002</v>
      </c>
      <c r="W23" s="19">
        <f t="shared" si="20"/>
        <v>2698422.92</v>
      </c>
      <c r="X23" s="19">
        <f t="shared" si="20"/>
        <v>2622607.2399999998</v>
      </c>
      <c r="Y23" s="19">
        <f t="shared" si="20"/>
        <v>2768711.14</v>
      </c>
      <c r="Z23" s="19">
        <f t="shared" si="20"/>
        <v>2749731.8339999998</v>
      </c>
      <c r="AA23" s="19">
        <f t="shared" si="20"/>
        <v>2693426.59</v>
      </c>
      <c r="AB23" s="19">
        <f t="shared" si="20"/>
        <v>2794484.91</v>
      </c>
      <c r="AC23" s="19">
        <f t="shared" si="14"/>
        <v>32033181.553999998</v>
      </c>
      <c r="AD23" s="19">
        <f t="shared" si="20"/>
        <v>3702920.8499999996</v>
      </c>
      <c r="AE23" s="19">
        <f t="shared" si="20"/>
        <v>2884018.91</v>
      </c>
      <c r="AF23" s="19">
        <f t="shared" si="20"/>
        <v>3285067.15</v>
      </c>
      <c r="AG23" s="19">
        <f t="shared" si="20"/>
        <v>3042822.5100000002</v>
      </c>
      <c r="AH23" s="19">
        <f t="shared" si="20"/>
        <v>3283276.3200000003</v>
      </c>
      <c r="AI23" s="19">
        <f t="shared" si="20"/>
        <v>3249532.36</v>
      </c>
      <c r="AJ23" s="19">
        <f t="shared" si="20"/>
        <v>3215548.3299999996</v>
      </c>
      <c r="AK23" s="19">
        <f t="shared" si="20"/>
        <v>3453985.6599999997</v>
      </c>
      <c r="AL23" s="19">
        <f t="shared" si="20"/>
        <v>3388469.97</v>
      </c>
      <c r="AM23" s="19">
        <f t="shared" si="20"/>
        <v>3611970.5399999996</v>
      </c>
      <c r="AN23" s="19">
        <f t="shared" si="20"/>
        <v>3720309.7499999995</v>
      </c>
      <c r="AO23" s="19">
        <f t="shared" si="20"/>
        <v>3654625.4299999997</v>
      </c>
      <c r="AP23" s="19">
        <f t="shared" si="15"/>
        <v>40492547.779999994</v>
      </c>
      <c r="AQ23" s="19">
        <f t="shared" si="20"/>
        <v>3677976.04</v>
      </c>
      <c r="AR23" s="19">
        <f t="shared" si="20"/>
        <v>3478768.27</v>
      </c>
      <c r="AS23" s="19">
        <f t="shared" si="20"/>
        <v>3587672.41</v>
      </c>
      <c r="AT23" s="19">
        <f t="shared" si="20"/>
        <v>3299219.04</v>
      </c>
      <c r="AU23" s="19">
        <f t="shared" si="20"/>
        <v>3545840.95</v>
      </c>
      <c r="AV23" s="19">
        <f t="shared" si="20"/>
        <v>3449266.15</v>
      </c>
      <c r="AW23" s="19">
        <f>AW19+AW20+AW21+AW22</f>
        <v>3602197.12</v>
      </c>
      <c r="AX23" s="19">
        <f>AX19+AX20+AX21+AX22</f>
        <v>3788487.94</v>
      </c>
      <c r="AY23" s="19">
        <f t="shared" ref="AY23:BB23" si="21">AY19+AY20+AY21+AY22</f>
        <v>3728087.2199999993</v>
      </c>
      <c r="AZ23" s="19">
        <f t="shared" si="21"/>
        <v>4021580.7499999995</v>
      </c>
      <c r="BA23" s="19">
        <f t="shared" si="21"/>
        <v>4323354.9799999995</v>
      </c>
      <c r="BB23" s="19">
        <f t="shared" si="21"/>
        <v>4238371.1800000006</v>
      </c>
      <c r="BC23" s="19">
        <f t="shared" si="16"/>
        <v>44740822.049999997</v>
      </c>
      <c r="BD23" s="19">
        <f t="shared" ref="BD23:BH23" si="22">BD19+BD20+BD21+BD22</f>
        <v>3870353.9099999997</v>
      </c>
      <c r="BE23" s="19">
        <f t="shared" si="22"/>
        <v>3478768.27</v>
      </c>
      <c r="BF23" s="19">
        <f t="shared" si="22"/>
        <v>2243702.34</v>
      </c>
      <c r="BG23" s="19">
        <f t="shared" si="22"/>
        <v>3680344.5099999993</v>
      </c>
      <c r="BH23" s="19">
        <f t="shared" si="22"/>
        <v>3776441.3</v>
      </c>
      <c r="BI23" s="19">
        <f t="shared" ref="BI23:BN23" si="23">BI19+BI20+BI21+BI22</f>
        <v>3716095.21</v>
      </c>
      <c r="BJ23" s="19">
        <f t="shared" si="23"/>
        <v>3860243.3800000004</v>
      </c>
      <c r="BK23" s="19">
        <f t="shared" si="23"/>
        <v>3536093.9499999997</v>
      </c>
      <c r="BL23" s="19">
        <f t="shared" si="23"/>
        <v>3364409.07</v>
      </c>
      <c r="BM23" s="19">
        <f t="shared" si="23"/>
        <v>3521770.2800000007</v>
      </c>
      <c r="BN23" s="19">
        <f t="shared" si="23"/>
        <v>3529664.3800000004</v>
      </c>
      <c r="BO23" s="19">
        <v>3791262.48</v>
      </c>
      <c r="BP23" s="19">
        <f t="shared" si="17"/>
        <v>42369149.079999998</v>
      </c>
      <c r="BQ23" s="19">
        <f>+BQ19+BQ20+BQ21+BQ22</f>
        <v>4008942.3899999997</v>
      </c>
      <c r="BR23" s="19">
        <f t="shared" ref="BR23:BT23" si="24">+BR19+BR20+BR21+BR22</f>
        <v>3335795.3</v>
      </c>
      <c r="BS23" s="19">
        <f t="shared" si="24"/>
        <v>3595699.2299999995</v>
      </c>
      <c r="BT23" s="19">
        <f t="shared" si="24"/>
        <v>3457480.6799999997</v>
      </c>
      <c r="BU23" s="19">
        <f t="shared" ref="BU23:BV23" si="25">+BU19+BU20+BU21+BU22</f>
        <v>3701192.4499999997</v>
      </c>
      <c r="BV23" s="19">
        <f t="shared" si="25"/>
        <v>3463069.96</v>
      </c>
      <c r="BW23" s="19">
        <f t="shared" ref="BW23:CB23" si="26">+BW19+BW20+BW21+BW22</f>
        <v>3697513.4299999997</v>
      </c>
      <c r="BX23" s="19">
        <f t="shared" si="26"/>
        <v>3572468.1399999997</v>
      </c>
      <c r="BY23" s="19">
        <f t="shared" si="26"/>
        <v>5512682.9400000004</v>
      </c>
      <c r="BZ23" s="19">
        <f t="shared" si="26"/>
        <v>1547252.9200000002</v>
      </c>
      <c r="CA23" s="19">
        <f t="shared" si="26"/>
        <v>6618609.6799999997</v>
      </c>
      <c r="CB23" s="19">
        <f t="shared" si="26"/>
        <v>3675910.78</v>
      </c>
      <c r="CC23" s="16">
        <f t="shared" si="18"/>
        <v>46186617.899999999</v>
      </c>
      <c r="CD23" s="19">
        <f>+CD19+CD20+CD21+CD22</f>
        <v>4047576.7700000005</v>
      </c>
      <c r="CE23" s="19">
        <f t="shared" ref="CE23:CO23" si="27">+CE19+CE20+CE21+CE22</f>
        <v>3188637.1599999997</v>
      </c>
      <c r="CF23" s="19">
        <f t="shared" si="27"/>
        <v>3295346.96</v>
      </c>
      <c r="CG23" s="19">
        <f t="shared" si="27"/>
        <v>3678016.4</v>
      </c>
      <c r="CH23" s="19">
        <f t="shared" si="27"/>
        <v>3670483.43</v>
      </c>
      <c r="CI23" s="19">
        <f t="shared" si="27"/>
        <v>3636325.12</v>
      </c>
      <c r="CJ23" s="19">
        <f t="shared" si="27"/>
        <v>3527290.96</v>
      </c>
      <c r="CK23" s="19">
        <f t="shared" si="27"/>
        <v>3607689.18</v>
      </c>
      <c r="CL23" s="19">
        <f t="shared" si="27"/>
        <v>3566328.44</v>
      </c>
      <c r="CM23" s="19">
        <f t="shared" si="27"/>
        <v>3853815.9499999997</v>
      </c>
      <c r="CN23" s="19">
        <f t="shared" si="27"/>
        <v>3895310.61</v>
      </c>
      <c r="CO23" s="19">
        <f t="shared" si="27"/>
        <v>3884554.4000000004</v>
      </c>
      <c r="CP23" s="16">
        <f t="shared" si="19"/>
        <v>43851375.380000003</v>
      </c>
      <c r="CQ23" s="19">
        <f t="shared" ref="CQ23:DC23" si="28">+CQ19+CQ20+CQ21+CQ22</f>
        <v>3769579.5</v>
      </c>
      <c r="CR23" s="19">
        <f t="shared" si="28"/>
        <v>4235566.34</v>
      </c>
      <c r="CS23" s="19">
        <f t="shared" si="28"/>
        <v>3363495.0900000003</v>
      </c>
      <c r="CT23" s="19">
        <f t="shared" si="28"/>
        <v>3301012.2399999998</v>
      </c>
      <c r="CU23" s="19">
        <f t="shared" si="28"/>
        <v>2990875.75</v>
      </c>
      <c r="CV23" s="19">
        <f t="shared" si="28"/>
        <v>3507081.47</v>
      </c>
      <c r="CW23" s="19">
        <f t="shared" si="28"/>
        <v>4323712.21</v>
      </c>
      <c r="CX23" s="19">
        <f t="shared" si="28"/>
        <v>4135619.9299999997</v>
      </c>
      <c r="CY23" s="19">
        <f t="shared" si="28"/>
        <v>3824379.61</v>
      </c>
      <c r="CZ23" s="19">
        <f t="shared" si="28"/>
        <v>4416490.37</v>
      </c>
      <c r="DA23" s="19">
        <f t="shared" si="28"/>
        <v>4641815.91</v>
      </c>
      <c r="DB23" s="19">
        <f>+DB19+DB20+DB21+DB22</f>
        <v>4602004.7399999993</v>
      </c>
      <c r="DC23" s="19">
        <f t="shared" si="28"/>
        <v>47111633.159999996</v>
      </c>
      <c r="DD23" s="19">
        <f>+SUM(DD19:DD22)</f>
        <v>4639144.7299999995</v>
      </c>
      <c r="DE23" s="19">
        <f t="shared" ref="DE23:DI23" si="29">+SUM(DE19:DE22)</f>
        <v>4064497.9299999997</v>
      </c>
      <c r="DF23" s="19">
        <f t="shared" si="29"/>
        <v>4540956.55</v>
      </c>
      <c r="DG23" s="19">
        <f t="shared" si="29"/>
        <v>3954202.75</v>
      </c>
      <c r="DH23" s="19">
        <f t="shared" si="29"/>
        <v>4729457.0500000007</v>
      </c>
      <c r="DI23" s="19">
        <f t="shared" si="29"/>
        <v>5113419.6100000003</v>
      </c>
      <c r="DJ23" s="19">
        <v>5174183.26</v>
      </c>
      <c r="DK23" s="19">
        <v>5276566.1500000004</v>
      </c>
      <c r="DL23" s="19">
        <f>SUM(DL19:DL22)</f>
        <v>5210470.63</v>
      </c>
      <c r="DM23" s="19">
        <f>SUM(DM19:DM22)</f>
        <v>5457088.9400000004</v>
      </c>
      <c r="DN23" s="19">
        <f>SUM(DN19:DN22)</f>
        <v>5348290.92</v>
      </c>
      <c r="DO23" s="19">
        <f>SUM(DO19:DO22)</f>
        <v>5835793.6399999997</v>
      </c>
      <c r="DP23" s="19">
        <f t="shared" ref="DP23" si="30">+DP19+DP20+DP21+DP22</f>
        <v>59344072.159999996</v>
      </c>
      <c r="DQ23" s="19">
        <f>+SUM(DQ19:DQ22)</f>
        <v>5366180.0999999996</v>
      </c>
      <c r="DR23" s="19">
        <f t="shared" ref="DR23:DX23" si="31">+SUM(DR19:DR22)</f>
        <v>0</v>
      </c>
      <c r="DS23" s="19">
        <f t="shared" si="31"/>
        <v>0</v>
      </c>
      <c r="DT23" s="19">
        <f t="shared" si="31"/>
        <v>0</v>
      </c>
      <c r="DU23" s="19">
        <f t="shared" si="31"/>
        <v>0</v>
      </c>
      <c r="DV23" s="19">
        <f t="shared" si="31"/>
        <v>0</v>
      </c>
      <c r="DW23" s="19">
        <f t="shared" si="31"/>
        <v>0</v>
      </c>
      <c r="DX23" s="19">
        <f t="shared" si="31"/>
        <v>0</v>
      </c>
      <c r="DY23" s="19">
        <f>SUM(DY19:DY22)</f>
        <v>0</v>
      </c>
      <c r="DZ23" s="19">
        <f>SUM(DZ19:DZ22)</f>
        <v>0</v>
      </c>
      <c r="EA23" s="19">
        <f>SUM(EA19:EA22)</f>
        <v>0</v>
      </c>
      <c r="EB23" s="19"/>
      <c r="EC23" s="19">
        <f t="shared" ref="EC23" si="32">+EC19+EC20+EC21+EC22</f>
        <v>5366180.0999999996</v>
      </c>
    </row>
    <row r="24" spans="2:133"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C7" activePane="bottomRight" state="frozen"/>
      <selection pane="topRight" activeCell="C1" sqref="C1"/>
      <selection pane="bottomLeft" activeCell="A4" sqref="A4"/>
      <selection pane="bottomRight" activeCell="DH20" sqref="DH20"/>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8" width="11.44140625" style="26"/>
    <col min="119" max="119" width="12.5546875" style="26" customWidth="1"/>
    <col min="120" max="120" width="11.44140625" style="26"/>
    <col min="121" max="121" width="12.5546875" style="26" customWidth="1"/>
    <col min="122" max="16384" width="11.44140625" style="26"/>
  </cols>
  <sheetData>
    <row r="1" spans="1:123" ht="13.8" x14ac:dyDescent="0.25">
      <c r="A1" s="103" t="s">
        <v>106</v>
      </c>
      <c r="B1" s="103"/>
    </row>
    <row r="2" spans="1:123" ht="30" customHeight="1" x14ac:dyDescent="0.25">
      <c r="A2" s="104" t="s">
        <v>133</v>
      </c>
      <c r="B2" s="104"/>
    </row>
    <row r="3" spans="1:123" ht="15" customHeight="1" x14ac:dyDescent="0.25">
      <c r="A3" s="105" t="s">
        <v>119</v>
      </c>
      <c r="B3" s="105"/>
    </row>
    <row r="5" spans="1:123"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3.8"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5">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E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f t="shared" si="11"/>
        <v>231546.47533000002</v>
      </c>
      <c r="DE8" s="31">
        <f t="shared" si="11"/>
        <v>168038.71272400004</v>
      </c>
      <c r="DF8" s="14">
        <f>+SUM(CT8:DE8)</f>
        <v>2835807.7992420001</v>
      </c>
      <c r="DG8" s="31">
        <f t="shared" ref="DG8:DQ8" si="12">SUM(DG9:DG10)</f>
        <v>239380.53032199995</v>
      </c>
      <c r="DH8" s="31">
        <f t="shared" si="12"/>
        <v>0</v>
      </c>
      <c r="DI8" s="31">
        <f t="shared" si="12"/>
        <v>0</v>
      </c>
      <c r="DJ8" s="31">
        <f t="shared" si="12"/>
        <v>0</v>
      </c>
      <c r="DK8" s="31">
        <f t="shared" si="12"/>
        <v>0</v>
      </c>
      <c r="DL8" s="31">
        <f t="shared" si="12"/>
        <v>0</v>
      </c>
      <c r="DM8" s="31">
        <f t="shared" si="12"/>
        <v>0</v>
      </c>
      <c r="DN8" s="31">
        <f t="shared" si="12"/>
        <v>0</v>
      </c>
      <c r="DO8" s="31">
        <f t="shared" si="12"/>
        <v>0</v>
      </c>
      <c r="DP8" s="31">
        <f t="shared" si="12"/>
        <v>0</v>
      </c>
      <c r="DQ8" s="31">
        <f t="shared" si="12"/>
        <v>0</v>
      </c>
      <c r="DR8" s="31"/>
      <c r="DS8" s="14">
        <f>+SUM(DG8:DR8)</f>
        <v>239380.53032199995</v>
      </c>
    </row>
    <row r="9" spans="1:123"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c r="DI9" s="14"/>
      <c r="DJ9" s="14"/>
      <c r="DK9" s="14"/>
      <c r="DL9" s="14"/>
      <c r="DM9" s="14"/>
      <c r="DN9" s="14"/>
      <c r="DO9" s="14"/>
      <c r="DP9" s="14"/>
      <c r="DQ9" s="14"/>
      <c r="DR9" s="14"/>
      <c r="DS9" s="14">
        <f t="shared" ref="DS9:DS22" si="15">+SUM(DG9:DR9)</f>
        <v>238698.53032199995</v>
      </c>
    </row>
    <row r="10" spans="1:123" s="27" customFormat="1" ht="13.8" x14ac:dyDescent="0.25">
      <c r="B10" s="32" t="s">
        <v>91</v>
      </c>
      <c r="C10" s="14">
        <v>1376</v>
      </c>
      <c r="D10" s="14">
        <v>1251</v>
      </c>
      <c r="E10" s="14">
        <v>1303</v>
      </c>
      <c r="F10" s="14">
        <f t="shared" ref="F10:F22" si="16">+SUM(C10:E10)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7">+SUM(G10:R10)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8">+SUM(T10:AE10)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9">+SUM(AG10:AR10)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0">+SUM(AT10:BE10)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1">+SUM(BG10:BR10)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2">+SUM(BT10:CE10)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c r="DI10" s="14"/>
      <c r="DJ10" s="14"/>
      <c r="DK10" s="14"/>
      <c r="DL10" s="14"/>
      <c r="DM10" s="14"/>
      <c r="DN10" s="14"/>
      <c r="DO10" s="14"/>
      <c r="DP10" s="14"/>
      <c r="DQ10" s="14"/>
      <c r="DR10" s="14"/>
      <c r="DS10" s="14">
        <f t="shared" si="15"/>
        <v>682</v>
      </c>
    </row>
    <row r="11" spans="1:123"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3">SUM(H12:H13)</f>
        <v>12820721.8508</v>
      </c>
      <c r="I11" s="31">
        <f t="shared" si="23"/>
        <v>10117873.212300001</v>
      </c>
      <c r="J11" s="31">
        <f t="shared" si="23"/>
        <v>13240818.3367</v>
      </c>
      <c r="K11" s="31">
        <f t="shared" si="23"/>
        <v>10202108.134599999</v>
      </c>
      <c r="L11" s="31">
        <f t="shared" si="23"/>
        <v>13952588.5999</v>
      </c>
      <c r="M11" s="31">
        <f t="shared" si="23"/>
        <v>15942551.549899999</v>
      </c>
      <c r="N11" s="31">
        <f t="shared" si="23"/>
        <v>15213573.6807</v>
      </c>
      <c r="O11" s="31">
        <f t="shared" si="23"/>
        <v>12237710.9033</v>
      </c>
      <c r="P11" s="31">
        <f t="shared" si="23"/>
        <v>13311402.338500001</v>
      </c>
      <c r="Q11" s="31">
        <f t="shared" si="23"/>
        <v>14583836.1788</v>
      </c>
      <c r="R11" s="31">
        <f t="shared" si="23"/>
        <v>16064724.3455</v>
      </c>
      <c r="S11" s="31">
        <f t="shared" si="17"/>
        <v>163239195.04899999</v>
      </c>
      <c r="T11" s="31">
        <f>SUM(T12:T13)</f>
        <v>7957258.1914000008</v>
      </c>
      <c r="U11" s="31">
        <f t="shared" ref="U11:AE11" si="24">SUM(U12:U13)</f>
        <v>7322325.3604000006</v>
      </c>
      <c r="V11" s="31">
        <f t="shared" si="24"/>
        <v>13844433.076200001</v>
      </c>
      <c r="W11" s="31">
        <f t="shared" si="24"/>
        <v>11622391.942399999</v>
      </c>
      <c r="X11" s="31">
        <f t="shared" si="24"/>
        <v>11502859.0459</v>
      </c>
      <c r="Y11" s="31">
        <f t="shared" si="24"/>
        <v>11544513.027000001</v>
      </c>
      <c r="Z11" s="31">
        <f t="shared" si="24"/>
        <v>12591718.578799998</v>
      </c>
      <c r="AA11" s="31">
        <f t="shared" si="24"/>
        <v>16138780.455599999</v>
      </c>
      <c r="AB11" s="31">
        <f t="shared" si="24"/>
        <v>16441139.603599999</v>
      </c>
      <c r="AC11" s="31">
        <f t="shared" si="24"/>
        <v>15878521.448199999</v>
      </c>
      <c r="AD11" s="31">
        <f t="shared" si="24"/>
        <v>16122210.164800001</v>
      </c>
      <c r="AE11" s="31">
        <f t="shared" si="24"/>
        <v>18381076.326699998</v>
      </c>
      <c r="AF11" s="31">
        <f t="shared" si="18"/>
        <v>159347227.22099999</v>
      </c>
      <c r="AG11" s="31">
        <f>SUM(AG12:AG13)</f>
        <v>20477623.643999998</v>
      </c>
      <c r="AH11" s="31">
        <f t="shared" ref="AH11:AR11" si="25">SUM(AH12:AH13)</f>
        <v>22189802.547200002</v>
      </c>
      <c r="AI11" s="31">
        <f t="shared" si="25"/>
        <v>27705393.8024</v>
      </c>
      <c r="AJ11" s="31">
        <f t="shared" si="25"/>
        <v>26529060.6085</v>
      </c>
      <c r="AK11" s="31">
        <f t="shared" si="25"/>
        <v>31229298.033199999</v>
      </c>
      <c r="AL11" s="31">
        <f t="shared" si="25"/>
        <v>31442217.776099999</v>
      </c>
      <c r="AM11" s="31">
        <f t="shared" si="25"/>
        <v>28308806.373300001</v>
      </c>
      <c r="AN11" s="31">
        <f t="shared" si="25"/>
        <v>25959094.357699998</v>
      </c>
      <c r="AO11" s="31">
        <f t="shared" si="25"/>
        <v>38977605.936399996</v>
      </c>
      <c r="AP11" s="31">
        <f t="shared" si="25"/>
        <v>38062028.688499995</v>
      </c>
      <c r="AQ11" s="31">
        <f t="shared" si="25"/>
        <v>44967007.997500002</v>
      </c>
      <c r="AR11" s="31">
        <f t="shared" si="25"/>
        <v>46227602.142439999</v>
      </c>
      <c r="AS11" s="31">
        <f t="shared" si="19"/>
        <v>382075541.90724003</v>
      </c>
      <c r="AT11" s="31">
        <f t="shared" ref="AT11:BD11" si="26">SUM(AT12:AT13)</f>
        <v>37442997.845000006</v>
      </c>
      <c r="AU11" s="31">
        <f t="shared" si="26"/>
        <v>35313734.748799995</v>
      </c>
      <c r="AV11" s="31">
        <f t="shared" si="26"/>
        <v>36669388.6448</v>
      </c>
      <c r="AW11" s="31">
        <f t="shared" si="26"/>
        <v>40322026.533</v>
      </c>
      <c r="AX11" s="31">
        <f t="shared" si="26"/>
        <v>43216739.336600006</v>
      </c>
      <c r="AY11" s="31">
        <f t="shared" si="26"/>
        <v>42478741.937600002</v>
      </c>
      <c r="AZ11" s="31">
        <f t="shared" si="26"/>
        <v>41053716.213199988</v>
      </c>
      <c r="BA11" s="31">
        <f t="shared" si="26"/>
        <v>31466456.238599997</v>
      </c>
      <c r="BB11" s="31">
        <f t="shared" si="26"/>
        <v>46027425.141800009</v>
      </c>
      <c r="BC11" s="31">
        <f t="shared" si="26"/>
        <v>47446533.760000005</v>
      </c>
      <c r="BD11" s="31">
        <f t="shared" si="26"/>
        <v>44819397.177999996</v>
      </c>
      <c r="BE11" s="31">
        <f t="shared" ref="BE11" si="27">SUM(BE12:BE13)</f>
        <v>42637040.741000012</v>
      </c>
      <c r="BF11" s="31">
        <f t="shared" si="20"/>
        <v>488894198.31839997</v>
      </c>
      <c r="BG11" s="31">
        <f t="shared" ref="BG11:BH11" si="28">SUM(BG12:BG13)</f>
        <v>42328823.179000005</v>
      </c>
      <c r="BH11" s="31">
        <f t="shared" si="28"/>
        <v>31553924.115000002</v>
      </c>
      <c r="BI11" s="31">
        <f t="shared" ref="BI11:BJ11" si="29">SUM(BI12:BI13)</f>
        <v>42377850.507999994</v>
      </c>
      <c r="BJ11" s="31">
        <f t="shared" si="29"/>
        <v>32434938.7608</v>
      </c>
      <c r="BK11" s="31">
        <f t="shared" ref="BK11:BL11" si="30">SUM(BK12:BK13)</f>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1"/>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2"/>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Q11" si="34">SUM(DG12:DG13)</f>
        <v>37998009.392736003</v>
      </c>
      <c r="DH11" s="31">
        <f t="shared" si="34"/>
        <v>0</v>
      </c>
      <c r="DI11" s="31">
        <f t="shared" si="34"/>
        <v>0</v>
      </c>
      <c r="DJ11" s="31">
        <f t="shared" si="34"/>
        <v>0</v>
      </c>
      <c r="DK11" s="31">
        <f t="shared" si="34"/>
        <v>0</v>
      </c>
      <c r="DL11" s="31">
        <f t="shared" si="34"/>
        <v>0</v>
      </c>
      <c r="DM11" s="31">
        <f t="shared" si="34"/>
        <v>0</v>
      </c>
      <c r="DN11" s="31">
        <f t="shared" si="34"/>
        <v>0</v>
      </c>
      <c r="DO11" s="31">
        <f t="shared" si="34"/>
        <v>0</v>
      </c>
      <c r="DP11" s="31">
        <f t="shared" si="34"/>
        <v>0</v>
      </c>
      <c r="DQ11" s="31">
        <f t="shared" si="34"/>
        <v>0</v>
      </c>
      <c r="DR11" s="31"/>
      <c r="DS11" s="14">
        <f t="shared" si="15"/>
        <v>37998009.392736003</v>
      </c>
    </row>
    <row r="12" spans="1:123" s="27" customFormat="1" ht="13.8" x14ac:dyDescent="0.25">
      <c r="B12" s="32" t="s">
        <v>90</v>
      </c>
      <c r="C12" s="14">
        <v>15238275.6019</v>
      </c>
      <c r="D12" s="14">
        <v>15815787.049799999</v>
      </c>
      <c r="E12" s="14">
        <v>16176301.639</v>
      </c>
      <c r="F12" s="14">
        <f t="shared" si="16"/>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7"/>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8"/>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9"/>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0"/>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1"/>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2"/>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c r="DI12" s="14"/>
      <c r="DJ12" s="14"/>
      <c r="DK12" s="14"/>
      <c r="DL12" s="14"/>
      <c r="DM12" s="14"/>
      <c r="DN12" s="14"/>
      <c r="DO12" s="14"/>
      <c r="DP12" s="14"/>
      <c r="DQ12" s="14"/>
      <c r="DR12" s="14"/>
      <c r="DS12" s="14">
        <f t="shared" si="15"/>
        <v>37934383.292736001</v>
      </c>
    </row>
    <row r="13" spans="1:123" s="27" customFormat="1" ht="13.8" x14ac:dyDescent="0.25">
      <c r="B13" s="32" t="s">
        <v>91</v>
      </c>
      <c r="C13" s="14">
        <v>104818.4</v>
      </c>
      <c r="D13" s="14">
        <v>102120.3</v>
      </c>
      <c r="E13" s="14">
        <v>110269.1</v>
      </c>
      <c r="F13" s="14">
        <f t="shared" si="16"/>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7"/>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8"/>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9"/>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0"/>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1"/>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2"/>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c r="DI13" s="14"/>
      <c r="DJ13" s="14"/>
      <c r="DK13" s="14"/>
      <c r="DL13" s="14"/>
      <c r="DM13" s="14"/>
      <c r="DN13" s="14"/>
      <c r="DO13" s="14"/>
      <c r="DP13" s="14"/>
      <c r="DQ13" s="14"/>
      <c r="DR13" s="14"/>
      <c r="DS13" s="14">
        <f t="shared" si="15"/>
        <v>63626.100000000006</v>
      </c>
    </row>
    <row r="14" spans="1:123" s="29" customFormat="1" ht="13.8" x14ac:dyDescent="0.25">
      <c r="B14" s="30" t="s">
        <v>2</v>
      </c>
      <c r="C14" s="31">
        <f>SUM(C15:C16)</f>
        <v>224526</v>
      </c>
      <c r="D14" s="31">
        <f>SUM(D15:D16)</f>
        <v>188149</v>
      </c>
      <c r="E14" s="31">
        <f>SUM(E15:E16)</f>
        <v>141919</v>
      </c>
      <c r="F14" s="31">
        <f t="shared" si="16"/>
        <v>554594</v>
      </c>
      <c r="G14" s="31">
        <f>SUM(G15:G16)</f>
        <v>156418</v>
      </c>
      <c r="H14" s="31">
        <f t="shared" ref="H14:R14" si="35">SUM(H15:H16)</f>
        <v>119865</v>
      </c>
      <c r="I14" s="31">
        <f t="shared" si="35"/>
        <v>152361</v>
      </c>
      <c r="J14" s="31">
        <f t="shared" si="35"/>
        <v>180193</v>
      </c>
      <c r="K14" s="31">
        <f t="shared" si="35"/>
        <v>199900</v>
      </c>
      <c r="L14" s="31">
        <f t="shared" si="35"/>
        <v>177298</v>
      </c>
      <c r="M14" s="31">
        <f t="shared" si="35"/>
        <v>226958</v>
      </c>
      <c r="N14" s="31">
        <f t="shared" si="35"/>
        <v>250390</v>
      </c>
      <c r="O14" s="31">
        <f t="shared" si="35"/>
        <v>213939</v>
      </c>
      <c r="P14" s="31">
        <f t="shared" si="35"/>
        <v>237876</v>
      </c>
      <c r="Q14" s="31">
        <f t="shared" si="35"/>
        <v>202749</v>
      </c>
      <c r="R14" s="31">
        <f t="shared" si="35"/>
        <v>164975</v>
      </c>
      <c r="S14" s="31">
        <f t="shared" si="17"/>
        <v>2282922</v>
      </c>
      <c r="T14" s="31">
        <f>SUM(T15:T16)</f>
        <v>188555</v>
      </c>
      <c r="U14" s="31">
        <f t="shared" ref="U14:AE14" si="36">SUM(U15:U16)</f>
        <v>149113</v>
      </c>
      <c r="V14" s="31">
        <f t="shared" si="36"/>
        <v>169515</v>
      </c>
      <c r="W14" s="31">
        <f t="shared" si="36"/>
        <v>191393</v>
      </c>
      <c r="X14" s="31">
        <f t="shared" si="36"/>
        <v>214820</v>
      </c>
      <c r="Y14" s="31">
        <f t="shared" si="36"/>
        <v>194362</v>
      </c>
      <c r="Z14" s="31">
        <f t="shared" si="36"/>
        <v>256087</v>
      </c>
      <c r="AA14" s="31">
        <f t="shared" si="36"/>
        <v>263161</v>
      </c>
      <c r="AB14" s="31">
        <f t="shared" si="36"/>
        <v>230849</v>
      </c>
      <c r="AC14" s="31">
        <f t="shared" si="36"/>
        <v>242064</v>
      </c>
      <c r="AD14" s="31">
        <f t="shared" si="36"/>
        <v>204879</v>
      </c>
      <c r="AE14" s="31">
        <f t="shared" si="36"/>
        <v>171257</v>
      </c>
      <c r="AF14" s="31">
        <f t="shared" si="18"/>
        <v>2476055</v>
      </c>
      <c r="AG14" s="31">
        <f>SUM(AG15:AG16)</f>
        <v>193437</v>
      </c>
      <c r="AH14" s="31">
        <f t="shared" ref="AH14:AR14" si="37">SUM(AH15:AH16)</f>
        <v>169467</v>
      </c>
      <c r="AI14" s="31">
        <f t="shared" si="37"/>
        <v>209995</v>
      </c>
      <c r="AJ14" s="31">
        <f t="shared" si="37"/>
        <v>187591</v>
      </c>
      <c r="AK14" s="31">
        <f t="shared" si="37"/>
        <v>244123</v>
      </c>
      <c r="AL14" s="31">
        <f t="shared" si="37"/>
        <v>220177</v>
      </c>
      <c r="AM14" s="31">
        <f t="shared" si="37"/>
        <v>278582</v>
      </c>
      <c r="AN14" s="31">
        <f t="shared" si="37"/>
        <v>280316</v>
      </c>
      <c r="AO14" s="31">
        <f t="shared" si="37"/>
        <v>238736</v>
      </c>
      <c r="AP14" s="31">
        <f t="shared" si="37"/>
        <v>259378</v>
      </c>
      <c r="AQ14" s="31">
        <f t="shared" si="37"/>
        <v>201431</v>
      </c>
      <c r="AR14" s="31">
        <f t="shared" si="37"/>
        <v>181413</v>
      </c>
      <c r="AS14" s="31">
        <f t="shared" si="19"/>
        <v>2664646</v>
      </c>
      <c r="AT14" s="31">
        <f t="shared" ref="AT14:BD14" si="38">SUM(AT15:AT16)</f>
        <v>178702</v>
      </c>
      <c r="AU14" s="31">
        <f t="shared" si="38"/>
        <v>146851</v>
      </c>
      <c r="AV14" s="31">
        <f t="shared" si="38"/>
        <v>170255</v>
      </c>
      <c r="AW14" s="31">
        <f t="shared" si="38"/>
        <v>217350</v>
      </c>
      <c r="AX14" s="31">
        <f t="shared" si="38"/>
        <v>229884</v>
      </c>
      <c r="AY14" s="31">
        <f t="shared" si="38"/>
        <v>228151</v>
      </c>
      <c r="AZ14" s="31">
        <f t="shared" si="38"/>
        <v>272357</v>
      </c>
      <c r="BA14" s="31">
        <f t="shared" si="38"/>
        <v>292462</v>
      </c>
      <c r="BB14" s="31">
        <f t="shared" si="38"/>
        <v>255495</v>
      </c>
      <c r="BC14" s="31">
        <f t="shared" si="38"/>
        <v>277243</v>
      </c>
      <c r="BD14" s="31">
        <f t="shared" si="38"/>
        <v>229054</v>
      </c>
      <c r="BE14" s="31">
        <f t="shared" ref="BE14" si="39">SUM(BE15:BE16)</f>
        <v>198742</v>
      </c>
      <c r="BF14" s="31">
        <f t="shared" si="20"/>
        <v>2696546</v>
      </c>
      <c r="BG14" s="31">
        <f t="shared" ref="BG14:BH14" si="40">SUM(BG15:BG16)</f>
        <v>219591</v>
      </c>
      <c r="BH14" s="31">
        <f t="shared" si="40"/>
        <v>172081</v>
      </c>
      <c r="BI14" s="31">
        <f t="shared" ref="BI14:BJ14" si="41">SUM(BI15:BI16)</f>
        <v>207776</v>
      </c>
      <c r="BJ14" s="31">
        <f t="shared" si="41"/>
        <v>220249</v>
      </c>
      <c r="BK14" s="31">
        <f t="shared" ref="BK14:BL14" si="42">SUM(BK15:BK16)</f>
        <v>255684</v>
      </c>
      <c r="BL14" s="31">
        <f t="shared" si="42"/>
        <v>238476</v>
      </c>
      <c r="BM14" s="31">
        <f t="shared" ref="BM14:BR14" si="43">SUM(BM15:BM16)</f>
        <v>291444</v>
      </c>
      <c r="BN14" s="31">
        <f t="shared" si="43"/>
        <v>299624</v>
      </c>
      <c r="BO14" s="31">
        <f t="shared" si="43"/>
        <v>269179</v>
      </c>
      <c r="BP14" s="31">
        <f t="shared" si="43"/>
        <v>271755</v>
      </c>
      <c r="BQ14" s="31">
        <f t="shared" si="43"/>
        <v>225515</v>
      </c>
      <c r="BR14" s="31">
        <f t="shared" si="43"/>
        <v>196067</v>
      </c>
      <c r="BS14" s="31">
        <f t="shared" si="21"/>
        <v>2867441</v>
      </c>
      <c r="BT14" s="31">
        <f t="shared" ref="BT14:CR14" si="44">SUM(BT15:BT16)</f>
        <v>201482</v>
      </c>
      <c r="BU14" s="31">
        <f t="shared" si="44"/>
        <v>152127</v>
      </c>
      <c r="BV14" s="31">
        <f t="shared" si="44"/>
        <v>203040</v>
      </c>
      <c r="BW14" s="31">
        <f t="shared" si="44"/>
        <v>248321</v>
      </c>
      <c r="BX14" s="31">
        <f t="shared" si="44"/>
        <v>256457</v>
      </c>
      <c r="BY14" s="31">
        <f t="shared" si="44"/>
        <v>241244</v>
      </c>
      <c r="BZ14" s="31">
        <f t="shared" si="44"/>
        <v>297174</v>
      </c>
      <c r="CA14" s="31">
        <f t="shared" si="44"/>
        <v>299369</v>
      </c>
      <c r="CB14" s="31">
        <f t="shared" si="44"/>
        <v>272625</v>
      </c>
      <c r="CC14" s="31">
        <f t="shared" si="44"/>
        <v>276429</v>
      </c>
      <c r="CD14" s="31">
        <f t="shared" si="44"/>
        <v>235962</v>
      </c>
      <c r="CE14" s="31">
        <f t="shared" si="44"/>
        <v>196946</v>
      </c>
      <c r="CF14" s="31">
        <f t="shared" si="22"/>
        <v>2881176</v>
      </c>
      <c r="CG14" s="31">
        <f t="shared" si="44"/>
        <v>209851</v>
      </c>
      <c r="CH14" s="31">
        <f t="shared" si="44"/>
        <v>169326</v>
      </c>
      <c r="CI14" s="31">
        <f t="shared" si="44"/>
        <v>91107</v>
      </c>
      <c r="CJ14" s="31">
        <f t="shared" si="44"/>
        <v>270</v>
      </c>
      <c r="CK14" s="31">
        <f t="shared" si="44"/>
        <v>772</v>
      </c>
      <c r="CL14" s="31">
        <f t="shared" si="44"/>
        <v>757</v>
      </c>
      <c r="CM14" s="31">
        <f t="shared" si="44"/>
        <v>7911</v>
      </c>
      <c r="CN14" s="31">
        <f t="shared" si="44"/>
        <v>9298</v>
      </c>
      <c r="CO14" s="31">
        <f t="shared" si="44"/>
        <v>11394</v>
      </c>
      <c r="CP14" s="31">
        <f t="shared" si="44"/>
        <v>18652</v>
      </c>
      <c r="CQ14" s="31">
        <f t="shared" si="44"/>
        <v>47559</v>
      </c>
      <c r="CR14" s="31">
        <f t="shared" si="44"/>
        <v>60590</v>
      </c>
      <c r="CS14" s="14">
        <f t="shared" si="13"/>
        <v>627487</v>
      </c>
      <c r="CT14" s="31">
        <f t="shared" ref="CT14:DE14" si="45">SUM(CT15:CT16)</f>
        <v>68728</v>
      </c>
      <c r="CU14" s="31">
        <f t="shared" si="45"/>
        <v>14662</v>
      </c>
      <c r="CV14" s="31">
        <f t="shared" si="45"/>
        <v>38631</v>
      </c>
      <c r="CW14" s="31">
        <f t="shared" si="45"/>
        <v>44067</v>
      </c>
      <c r="CX14" s="31">
        <f t="shared" si="45"/>
        <v>68328</v>
      </c>
      <c r="CY14" s="31">
        <f t="shared" si="45"/>
        <v>85643</v>
      </c>
      <c r="CZ14" s="31">
        <f t="shared" si="45"/>
        <v>137238</v>
      </c>
      <c r="DA14" s="31">
        <f t="shared" si="45"/>
        <v>170128</v>
      </c>
      <c r="DB14" s="31">
        <f t="shared" si="45"/>
        <v>146143</v>
      </c>
      <c r="DC14" s="31">
        <f t="shared" si="45"/>
        <v>167792</v>
      </c>
      <c r="DD14" s="31">
        <f t="shared" si="45"/>
        <v>146099</v>
      </c>
      <c r="DE14" s="31">
        <f t="shared" si="45"/>
        <v>175405</v>
      </c>
      <c r="DF14" s="14">
        <f t="shared" si="14"/>
        <v>1262864</v>
      </c>
      <c r="DG14" s="31">
        <f t="shared" ref="DG14:DQ14" si="46">SUM(DG15:DG16)</f>
        <v>111001</v>
      </c>
      <c r="DH14" s="31">
        <f t="shared" si="46"/>
        <v>0</v>
      </c>
      <c r="DI14" s="31">
        <f t="shared" si="46"/>
        <v>0</v>
      </c>
      <c r="DJ14" s="31">
        <f t="shared" si="46"/>
        <v>0</v>
      </c>
      <c r="DK14" s="31">
        <f t="shared" si="46"/>
        <v>0</v>
      </c>
      <c r="DL14" s="31">
        <f t="shared" si="46"/>
        <v>0</v>
      </c>
      <c r="DM14" s="31">
        <f t="shared" si="46"/>
        <v>0</v>
      </c>
      <c r="DN14" s="31">
        <f t="shared" si="46"/>
        <v>0</v>
      </c>
      <c r="DO14" s="31">
        <f t="shared" si="46"/>
        <v>0</v>
      </c>
      <c r="DP14" s="31">
        <f t="shared" si="46"/>
        <v>0</v>
      </c>
      <c r="DQ14" s="31">
        <f t="shared" si="46"/>
        <v>0</v>
      </c>
      <c r="DR14" s="31"/>
      <c r="DS14" s="14">
        <f t="shared" si="15"/>
        <v>111001</v>
      </c>
    </row>
    <row r="15" spans="1:123" s="27" customFormat="1" ht="13.8" x14ac:dyDescent="0.25">
      <c r="B15" s="32" t="s">
        <v>90</v>
      </c>
      <c r="C15" s="14">
        <v>2174</v>
      </c>
      <c r="D15" s="14">
        <v>1578</v>
      </c>
      <c r="E15" s="14">
        <v>842</v>
      </c>
      <c r="F15" s="14">
        <f t="shared" si="16"/>
        <v>4594</v>
      </c>
      <c r="G15" s="14">
        <v>888</v>
      </c>
      <c r="H15" s="14">
        <v>693</v>
      </c>
      <c r="I15" s="14">
        <v>809</v>
      </c>
      <c r="J15" s="14">
        <v>2269</v>
      </c>
      <c r="K15" s="14">
        <v>2598</v>
      </c>
      <c r="L15" s="14">
        <v>1461</v>
      </c>
      <c r="M15" s="14">
        <v>1837</v>
      </c>
      <c r="N15" s="14">
        <v>2440</v>
      </c>
      <c r="O15" s="14">
        <v>2553</v>
      </c>
      <c r="P15" s="14">
        <v>2888</v>
      </c>
      <c r="Q15" s="14">
        <v>1641</v>
      </c>
      <c r="R15" s="14">
        <v>1175</v>
      </c>
      <c r="S15" s="14">
        <f t="shared" si="17"/>
        <v>21252</v>
      </c>
      <c r="T15" s="14">
        <v>816</v>
      </c>
      <c r="U15" s="14">
        <v>727</v>
      </c>
      <c r="V15" s="14">
        <v>1174</v>
      </c>
      <c r="W15" s="14">
        <v>2266</v>
      </c>
      <c r="X15" s="14">
        <v>2500</v>
      </c>
      <c r="Y15" s="14">
        <v>1638</v>
      </c>
      <c r="Z15" s="14">
        <v>2378</v>
      </c>
      <c r="AA15" s="14">
        <v>2365</v>
      </c>
      <c r="AB15" s="14">
        <v>2625</v>
      </c>
      <c r="AC15" s="14">
        <v>2651</v>
      </c>
      <c r="AD15" s="14">
        <v>1762</v>
      </c>
      <c r="AE15" s="14">
        <v>1073</v>
      </c>
      <c r="AF15" s="14">
        <f t="shared" si="18"/>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9"/>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0"/>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1"/>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2"/>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c r="DI15" s="14"/>
      <c r="DJ15" s="14"/>
      <c r="DK15" s="14"/>
      <c r="DL15" s="14"/>
      <c r="DM15" s="14"/>
      <c r="DN15" s="14"/>
      <c r="DO15" s="14"/>
      <c r="DP15" s="14"/>
      <c r="DQ15" s="14"/>
      <c r="DR15" s="14"/>
      <c r="DS15" s="14">
        <f t="shared" si="15"/>
        <v>2</v>
      </c>
    </row>
    <row r="16" spans="1:123" s="27" customFormat="1" ht="13.8" x14ac:dyDescent="0.25">
      <c r="B16" s="32" t="s">
        <v>91</v>
      </c>
      <c r="C16" s="14">
        <v>222352</v>
      </c>
      <c r="D16" s="14">
        <v>186571</v>
      </c>
      <c r="E16" s="14">
        <v>141077</v>
      </c>
      <c r="F16" s="14">
        <f t="shared" si="16"/>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7"/>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8"/>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9"/>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0"/>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1"/>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2"/>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c r="DI16" s="14"/>
      <c r="DJ16" s="14"/>
      <c r="DK16" s="14"/>
      <c r="DL16" s="14"/>
      <c r="DM16" s="14"/>
      <c r="DN16" s="14"/>
      <c r="DO16" s="14"/>
      <c r="DP16" s="14"/>
      <c r="DQ16" s="14"/>
      <c r="DR16" s="14"/>
      <c r="DS16" s="14">
        <f t="shared" si="15"/>
        <v>110999</v>
      </c>
    </row>
    <row r="17" spans="2:123"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7"/>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8"/>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19"/>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 t="shared" ref="BE17" si="51">SUM(BE18:BE19)</f>
        <v>10222939</v>
      </c>
      <c r="BF17" s="31">
        <f t="shared" si="20"/>
        <v>132347307.60000001</v>
      </c>
      <c r="BG17" s="31">
        <f t="shared" ref="BG17:BH17" si="52">SUM(BG18:BG19)</f>
        <v>9429501.7000000011</v>
      </c>
      <c r="BH17" s="31">
        <f t="shared" si="52"/>
        <v>7201532.2000000002</v>
      </c>
      <c r="BI17" s="31">
        <f t="shared" ref="BI17:BJ17" si="53">SUM(BI18:BI19)</f>
        <v>9340760.8000000007</v>
      </c>
      <c r="BJ17" s="31">
        <f t="shared" si="53"/>
        <v>10035672.200000001</v>
      </c>
      <c r="BK17" s="31">
        <f t="shared" ref="BK17:BL17" si="54">SUM(BK18:BK19)</f>
        <v>13929310</v>
      </c>
      <c r="BL17" s="31">
        <f t="shared" si="54"/>
        <v>12913862.100000001</v>
      </c>
      <c r="BM17" s="31">
        <f t="shared" ref="BM17:BR17" si="55">SUM(BM18:BM19)</f>
        <v>15488129.199999999</v>
      </c>
      <c r="BN17" s="31">
        <f>+BN18+BN19</f>
        <v>15413170.000000002</v>
      </c>
      <c r="BO17" s="31">
        <f>+BO18+BO19</f>
        <v>14267166</v>
      </c>
      <c r="BP17" s="31">
        <f t="shared" si="55"/>
        <v>14165227.200000001</v>
      </c>
      <c r="BQ17" s="31">
        <f t="shared" si="55"/>
        <v>11773816.4</v>
      </c>
      <c r="BR17" s="31">
        <f t="shared" si="55"/>
        <v>10330569.1</v>
      </c>
      <c r="BS17" s="31">
        <f t="shared" si="21"/>
        <v>144288716.90000001</v>
      </c>
      <c r="BT17" s="31">
        <f t="shared" ref="BT17:BZ17" si="56">SUM(BT18:BT19)</f>
        <v>8908517.8000000007</v>
      </c>
      <c r="BU17" s="31">
        <f t="shared" si="56"/>
        <v>6764855.2000000002</v>
      </c>
      <c r="BV17" s="31">
        <f t="shared" si="56"/>
        <v>9247210.5999999996</v>
      </c>
      <c r="BW17" s="31">
        <f t="shared" si="56"/>
        <v>11396366.199999999</v>
      </c>
      <c r="BX17" s="31">
        <f t="shared" si="56"/>
        <v>14287665</v>
      </c>
      <c r="BY17" s="31">
        <f t="shared" si="56"/>
        <v>13405118.6</v>
      </c>
      <c r="BZ17" s="31">
        <f t="shared" si="56"/>
        <v>16238545</v>
      </c>
      <c r="CA17" s="31">
        <f>+CA18+CA19</f>
        <v>16305295.200000001</v>
      </c>
      <c r="CB17" s="31">
        <f>+CB18+CB19</f>
        <v>14898867.899999999</v>
      </c>
      <c r="CC17" s="31">
        <f t="shared" ref="CC17:CR17" si="57">SUM(CC18:CC19)</f>
        <v>15185895.299999999</v>
      </c>
      <c r="CD17" s="31">
        <f t="shared" si="57"/>
        <v>12783239.6</v>
      </c>
      <c r="CE17" s="31">
        <f t="shared" si="57"/>
        <v>10902630.399999999</v>
      </c>
      <c r="CF17" s="31">
        <f t="shared" si="22"/>
        <v>150324206.80000001</v>
      </c>
      <c r="CG17" s="31">
        <f t="shared" si="57"/>
        <v>9410999.2999999989</v>
      </c>
      <c r="CH17" s="31">
        <f t="shared" si="57"/>
        <v>7472486.0999999996</v>
      </c>
      <c r="CI17" s="31">
        <f t="shared" si="57"/>
        <v>4150650.9</v>
      </c>
      <c r="CJ17" s="31">
        <f t="shared" si="57"/>
        <v>11854.5</v>
      </c>
      <c r="CK17" s="31">
        <f t="shared" si="57"/>
        <v>30478</v>
      </c>
      <c r="CL17" s="31">
        <f t="shared" si="57"/>
        <v>28675.5</v>
      </c>
      <c r="CM17" s="31">
        <f t="shared" si="57"/>
        <v>515233.60000000003</v>
      </c>
      <c r="CN17" s="31">
        <f t="shared" si="57"/>
        <v>445592.69999999995</v>
      </c>
      <c r="CO17" s="31">
        <f t="shared" si="57"/>
        <v>506260.29999999993</v>
      </c>
      <c r="CP17" s="31">
        <f t="shared" si="57"/>
        <v>873005.29999999981</v>
      </c>
      <c r="CQ17" s="31">
        <f t="shared" si="57"/>
        <v>2793823.6</v>
      </c>
      <c r="CR17" s="31">
        <f t="shared" si="57"/>
        <v>3506530.7</v>
      </c>
      <c r="CS17" s="14">
        <f t="shared" si="13"/>
        <v>29745590.5</v>
      </c>
      <c r="CT17" s="31">
        <f t="shared" ref="CT17:DE17" si="58">SUM(CT18:CT19)</f>
        <v>3164707.8000000003</v>
      </c>
      <c r="CU17" s="31">
        <f t="shared" si="58"/>
        <v>674372.3</v>
      </c>
      <c r="CV17" s="31">
        <f t="shared" si="58"/>
        <v>1596770.3</v>
      </c>
      <c r="CW17" s="31">
        <f t="shared" si="58"/>
        <v>1794996.2000000002</v>
      </c>
      <c r="CX17" s="31">
        <f t="shared" si="58"/>
        <v>3888878.6</v>
      </c>
      <c r="CY17" s="31">
        <f t="shared" si="58"/>
        <v>3961233.1999999997</v>
      </c>
      <c r="CZ17" s="31">
        <f t="shared" si="58"/>
        <v>6720427.6000000006</v>
      </c>
      <c r="DA17" s="31">
        <f t="shared" si="58"/>
        <v>7983593.1000000015</v>
      </c>
      <c r="DB17" s="31">
        <f t="shared" si="58"/>
        <v>6813564.4000000004</v>
      </c>
      <c r="DC17" s="31">
        <f t="shared" si="58"/>
        <v>7810951</v>
      </c>
      <c r="DD17" s="31">
        <f t="shared" si="58"/>
        <v>6978846.0999999996</v>
      </c>
      <c r="DE17" s="31">
        <f t="shared" si="58"/>
        <v>8231585.700000002</v>
      </c>
      <c r="DF17" s="14">
        <f t="shared" si="14"/>
        <v>59619926.300000004</v>
      </c>
      <c r="DG17" s="31">
        <f t="shared" ref="DG17:DQ17" si="59">SUM(DG18:DG19)</f>
        <v>4754812.6999999993</v>
      </c>
      <c r="DH17" s="31">
        <f t="shared" si="59"/>
        <v>0</v>
      </c>
      <c r="DI17" s="31">
        <f t="shared" si="59"/>
        <v>0</v>
      </c>
      <c r="DJ17" s="31">
        <f t="shared" si="59"/>
        <v>0</v>
      </c>
      <c r="DK17" s="31">
        <f t="shared" si="59"/>
        <v>0</v>
      </c>
      <c r="DL17" s="31">
        <f t="shared" si="59"/>
        <v>0</v>
      </c>
      <c r="DM17" s="31">
        <f t="shared" si="59"/>
        <v>0</v>
      </c>
      <c r="DN17" s="31">
        <f t="shared" si="59"/>
        <v>0</v>
      </c>
      <c r="DO17" s="31">
        <f t="shared" si="59"/>
        <v>0</v>
      </c>
      <c r="DP17" s="31">
        <f t="shared" si="59"/>
        <v>0</v>
      </c>
      <c r="DQ17" s="31">
        <f t="shared" si="59"/>
        <v>0</v>
      </c>
      <c r="DR17" s="31"/>
      <c r="DS17" s="14">
        <f t="shared" si="15"/>
        <v>4754812.6999999993</v>
      </c>
    </row>
    <row r="18" spans="2:123" s="27" customFormat="1" ht="13.8" x14ac:dyDescent="0.25">
      <c r="B18" s="32" t="s">
        <v>90</v>
      </c>
      <c r="C18" s="14">
        <v>835033.4</v>
      </c>
      <c r="D18" s="14">
        <v>606109.80000000005</v>
      </c>
      <c r="E18" s="14">
        <v>323412.2</v>
      </c>
      <c r="F18" s="14">
        <f t="shared" si="16"/>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7"/>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8"/>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9"/>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0"/>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1"/>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2"/>
        <v>9065029.5999999996</v>
      </c>
      <c r="CG18" s="14">
        <v>531226.1</v>
      </c>
      <c r="CH18" s="14">
        <v>283589.8</v>
      </c>
      <c r="CI18" s="14">
        <v>220178.1</v>
      </c>
      <c r="CJ18" s="14">
        <v>0</v>
      </c>
      <c r="CK18" s="14">
        <v>0</v>
      </c>
      <c r="CL18" s="14">
        <v>0</v>
      </c>
      <c r="CM18" s="14">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c r="DI18" s="14"/>
      <c r="DJ18" s="14"/>
      <c r="DK18" s="14"/>
      <c r="DL18" s="14"/>
      <c r="DM18" s="14"/>
      <c r="DN18" s="14"/>
      <c r="DO18" s="14"/>
      <c r="DP18" s="14"/>
      <c r="DQ18" s="14"/>
      <c r="DR18" s="14"/>
      <c r="DS18" s="14">
        <f t="shared" si="15"/>
        <v>1478.6</v>
      </c>
    </row>
    <row r="19" spans="2:123" s="27" customFormat="1" ht="13.8" x14ac:dyDescent="0.25">
      <c r="B19" s="32" t="s">
        <v>91</v>
      </c>
      <c r="C19" s="14">
        <v>11617242.1</v>
      </c>
      <c r="D19" s="14">
        <v>9827818.8000000007</v>
      </c>
      <c r="E19" s="14">
        <v>7505495.2999999998</v>
      </c>
      <c r="F19" s="14">
        <f t="shared" si="16"/>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7"/>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8"/>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9"/>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0"/>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1"/>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2"/>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c r="DI19" s="14"/>
      <c r="DJ19" s="14"/>
      <c r="DK19" s="14"/>
      <c r="DL19" s="14"/>
      <c r="DM19" s="14"/>
      <c r="DN19" s="14"/>
      <c r="DO19" s="14"/>
      <c r="DP19" s="14"/>
      <c r="DQ19" s="14"/>
      <c r="DR19" s="14"/>
      <c r="DS19" s="14">
        <f t="shared" si="15"/>
        <v>4753334.0999999996</v>
      </c>
    </row>
    <row r="20" spans="2:123"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60">SUM(H21:H22)</f>
        <v>804625.60000000009</v>
      </c>
      <c r="I20" s="31">
        <f t="shared" si="60"/>
        <v>938132.89999999991</v>
      </c>
      <c r="J20" s="31">
        <f t="shared" si="60"/>
        <v>930969.3</v>
      </c>
      <c r="K20" s="31">
        <f t="shared" si="60"/>
        <v>843520.4</v>
      </c>
      <c r="L20" s="31">
        <f t="shared" si="60"/>
        <v>1041763.4</v>
      </c>
      <c r="M20" s="31">
        <f t="shared" si="60"/>
        <v>1107647.8</v>
      </c>
      <c r="N20" s="31">
        <f t="shared" si="60"/>
        <v>1137455.8999999999</v>
      </c>
      <c r="O20" s="31">
        <f t="shared" si="60"/>
        <v>944877</v>
      </c>
      <c r="P20" s="31">
        <f t="shared" si="60"/>
        <v>1033965.1399999999</v>
      </c>
      <c r="Q20" s="31">
        <f t="shared" si="60"/>
        <v>1025615.8999999999</v>
      </c>
      <c r="R20" s="31">
        <f t="shared" si="60"/>
        <v>1036739.6</v>
      </c>
      <c r="S20" s="31">
        <f t="shared" si="17"/>
        <v>11839188.640000001</v>
      </c>
      <c r="T20" s="31">
        <f>SUM(T21:T22)</f>
        <v>670372.30000000005</v>
      </c>
      <c r="U20" s="31">
        <f t="shared" ref="U20:AE20" si="61">SUM(U21:U22)</f>
        <v>554946.4</v>
      </c>
      <c r="V20" s="31">
        <f t="shared" si="61"/>
        <v>922621.39999999991</v>
      </c>
      <c r="W20" s="31">
        <f t="shared" si="61"/>
        <v>900047.70000000007</v>
      </c>
      <c r="X20" s="31">
        <f t="shared" si="61"/>
        <v>919525.3</v>
      </c>
      <c r="Y20" s="31">
        <f t="shared" si="61"/>
        <v>910877.9</v>
      </c>
      <c r="Z20" s="31">
        <f t="shared" si="61"/>
        <v>1050235.5</v>
      </c>
      <c r="AA20" s="31">
        <f t="shared" si="61"/>
        <v>1184595.2000000002</v>
      </c>
      <c r="AB20" s="31">
        <f t="shared" si="61"/>
        <v>1189352.8999999999</v>
      </c>
      <c r="AC20" s="31">
        <f t="shared" si="61"/>
        <v>1233053.3</v>
      </c>
      <c r="AD20" s="31">
        <f t="shared" si="61"/>
        <v>1090539.3999999999</v>
      </c>
      <c r="AE20" s="31">
        <f t="shared" si="61"/>
        <v>1211661.7</v>
      </c>
      <c r="AF20" s="31">
        <f t="shared" si="18"/>
        <v>11837829.000000002</v>
      </c>
      <c r="AG20" s="31">
        <f>SUM(AG21:AG22)</f>
        <v>1207216.3</v>
      </c>
      <c r="AH20" s="31">
        <f t="shared" ref="AH20:AR20" si="62">SUM(AH21:AH22)</f>
        <v>1206757.7</v>
      </c>
      <c r="AI20" s="31">
        <f t="shared" si="62"/>
        <v>1516874.1</v>
      </c>
      <c r="AJ20" s="31">
        <f t="shared" si="62"/>
        <v>1453185.5</v>
      </c>
      <c r="AK20" s="31">
        <f t="shared" si="62"/>
        <v>1777360.4</v>
      </c>
      <c r="AL20" s="31">
        <f t="shared" si="62"/>
        <v>1726669.3</v>
      </c>
      <c r="AM20" s="31">
        <f t="shared" si="62"/>
        <v>1638676.8</v>
      </c>
      <c r="AN20" s="31">
        <f t="shared" si="62"/>
        <v>1529085.1</v>
      </c>
      <c r="AO20" s="31">
        <f t="shared" si="62"/>
        <v>2071520.2</v>
      </c>
      <c r="AP20" s="31">
        <f t="shared" si="62"/>
        <v>2084254.2</v>
      </c>
      <c r="AQ20" s="31">
        <f t="shared" si="62"/>
        <v>2219994.5</v>
      </c>
      <c r="AR20" s="31">
        <f t="shared" si="62"/>
        <v>2239716.2000000002</v>
      </c>
      <c r="AS20" s="31">
        <f t="shared" si="19"/>
        <v>20671310.300000001</v>
      </c>
      <c r="AT20" s="31">
        <f t="shared" ref="AT20:BD20" si="63">SUM(AT21:AT22)</f>
        <v>1845195.3</v>
      </c>
      <c r="AU20" s="31">
        <f t="shared" si="63"/>
        <v>1702602.8</v>
      </c>
      <c r="AV20" s="31">
        <f t="shared" si="63"/>
        <v>1834493.1</v>
      </c>
      <c r="AW20" s="31">
        <f t="shared" si="63"/>
        <v>2032113.8</v>
      </c>
      <c r="AX20" s="31">
        <f t="shared" si="63"/>
        <v>2328720.5</v>
      </c>
      <c r="AY20" s="31">
        <f t="shared" si="63"/>
        <v>2303523.7000000002</v>
      </c>
      <c r="AZ20" s="31">
        <f t="shared" si="63"/>
        <v>2245025.2000000002</v>
      </c>
      <c r="BA20" s="31">
        <f t="shared" si="63"/>
        <v>1852862.9000000001</v>
      </c>
      <c r="BB20" s="31">
        <f t="shared" si="63"/>
        <v>2420824.4</v>
      </c>
      <c r="BC20" s="31">
        <f t="shared" si="63"/>
        <v>2532991.6</v>
      </c>
      <c r="BD20" s="31">
        <f t="shared" si="63"/>
        <v>367769.4</v>
      </c>
      <c r="BE20" s="31">
        <f t="shared" ref="BE20" si="64">SUM(BE21:BE22)</f>
        <v>2232507.6</v>
      </c>
      <c r="BF20" s="31">
        <f t="shared" si="20"/>
        <v>23698630.300000001</v>
      </c>
      <c r="BG20" s="31">
        <f t="shared" ref="BG20:BH20" si="65">SUM(BG21:BG22)</f>
        <v>2190505.6</v>
      </c>
      <c r="BH20" s="31">
        <f t="shared" si="65"/>
        <v>1560389</v>
      </c>
      <c r="BI20" s="31">
        <f t="shared" ref="BI20:BJ20" si="66">SUM(BI21:BI22)</f>
        <v>2194367</v>
      </c>
      <c r="BJ20" s="31">
        <f t="shared" si="66"/>
        <v>1858010.7000000002</v>
      </c>
      <c r="BK20" s="31">
        <f t="shared" ref="BK20:BL20" si="67">SUM(BK21:BK22)</f>
        <v>2747387.3</v>
      </c>
      <c r="BL20" s="31">
        <f t="shared" si="67"/>
        <v>2502196.2000000002</v>
      </c>
      <c r="BM20" s="31">
        <f t="shared" ref="BM20:BR20" si="68">SUM(BM21:BM22)</f>
        <v>2341959.6</v>
      </c>
      <c r="BN20" s="31">
        <f t="shared" si="68"/>
        <v>2193106</v>
      </c>
      <c r="BO20" s="31">
        <f t="shared" si="68"/>
        <v>2501953</v>
      </c>
      <c r="BP20" s="31">
        <f t="shared" si="68"/>
        <v>2540916.6</v>
      </c>
      <c r="BQ20" s="31">
        <f t="shared" si="68"/>
        <v>2415109.7999999998</v>
      </c>
      <c r="BR20" s="31">
        <f t="shared" si="68"/>
        <v>2539068.1</v>
      </c>
      <c r="BS20" s="31">
        <f t="shared" si="21"/>
        <v>27584968.900000002</v>
      </c>
      <c r="BT20" s="31">
        <f t="shared" ref="BT20:CR20" si="69">SUM(BT21:BT22)</f>
        <v>2325455.2000000002</v>
      </c>
      <c r="BU20" s="31">
        <f t="shared" si="69"/>
        <v>1071991.3</v>
      </c>
      <c r="BV20" s="31">
        <f t="shared" si="69"/>
        <v>1226168.2999999998</v>
      </c>
      <c r="BW20" s="31">
        <f t="shared" si="69"/>
        <v>1875837.6</v>
      </c>
      <c r="BX20" s="31">
        <f t="shared" si="69"/>
        <v>2485093.7000000002</v>
      </c>
      <c r="BY20" s="31">
        <f t="shared" si="69"/>
        <v>2477897.5</v>
      </c>
      <c r="BZ20" s="31">
        <f t="shared" si="69"/>
        <v>1588790.4</v>
      </c>
      <c r="CA20" s="31">
        <f t="shared" si="69"/>
        <v>2095276.7000000002</v>
      </c>
      <c r="CB20" s="31">
        <f t="shared" si="69"/>
        <v>2219066.7000000002</v>
      </c>
      <c r="CC20" s="31">
        <f t="shared" si="69"/>
        <v>1824777.5</v>
      </c>
      <c r="CD20" s="31">
        <f t="shared" si="69"/>
        <v>2560442.5</v>
      </c>
      <c r="CE20" s="31">
        <f t="shared" si="69"/>
        <v>2600448.4</v>
      </c>
      <c r="CF20" s="31">
        <f t="shared" si="22"/>
        <v>24351245.800000001</v>
      </c>
      <c r="CG20" s="31">
        <f t="shared" si="69"/>
        <v>2290688</v>
      </c>
      <c r="CH20" s="31">
        <f t="shared" si="69"/>
        <v>1681931.4</v>
      </c>
      <c r="CI20" s="31">
        <f t="shared" si="69"/>
        <v>1402009.3</v>
      </c>
      <c r="CJ20" s="31">
        <f t="shared" si="69"/>
        <v>397259.5</v>
      </c>
      <c r="CK20" s="31">
        <f t="shared" si="69"/>
        <v>1467869.5999999999</v>
      </c>
      <c r="CL20" s="31">
        <f t="shared" si="69"/>
        <v>1784679</v>
      </c>
      <c r="CM20" s="31">
        <f t="shared" si="69"/>
        <v>1313063.4000000001</v>
      </c>
      <c r="CN20" s="31">
        <f t="shared" si="69"/>
        <v>1194195.4000000001</v>
      </c>
      <c r="CO20" s="31">
        <f t="shared" si="69"/>
        <v>1859663.1</v>
      </c>
      <c r="CP20" s="31">
        <f t="shared" si="69"/>
        <v>1683294.8</v>
      </c>
      <c r="CQ20" s="31">
        <f t="shared" si="69"/>
        <v>2059258.6</v>
      </c>
      <c r="CR20" s="31">
        <f t="shared" si="69"/>
        <v>1035326.8</v>
      </c>
      <c r="CS20" s="14">
        <f t="shared" si="13"/>
        <v>18169238.900000002</v>
      </c>
      <c r="CT20" s="31">
        <f t="shared" ref="CT20:DE20" si="70">SUM(CT21:CT22)</f>
        <v>1756649.7000000002</v>
      </c>
      <c r="CU20" s="31">
        <f t="shared" si="70"/>
        <v>1827162.8</v>
      </c>
      <c r="CV20" s="31">
        <f t="shared" si="70"/>
        <v>1834355.0000000002</v>
      </c>
      <c r="CW20" s="31">
        <f t="shared" si="70"/>
        <v>1882834.4999999998</v>
      </c>
      <c r="CX20" s="31">
        <f t="shared" si="70"/>
        <v>2175957.2000000002</v>
      </c>
      <c r="CY20" s="31">
        <f t="shared" si="70"/>
        <v>1899599.3</v>
      </c>
      <c r="CZ20" s="31">
        <f t="shared" si="70"/>
        <v>1472527.8</v>
      </c>
      <c r="DA20" s="31">
        <f t="shared" si="70"/>
        <v>1889036.9000000001</v>
      </c>
      <c r="DB20" s="31">
        <f t="shared" si="70"/>
        <v>1371472.5999999996</v>
      </c>
      <c r="DC20" s="31">
        <f t="shared" si="70"/>
        <v>1638250.9</v>
      </c>
      <c r="DD20" s="31">
        <f t="shared" si="70"/>
        <v>1618476.5</v>
      </c>
      <c r="DE20" s="31">
        <f t="shared" si="70"/>
        <v>946742.4</v>
      </c>
      <c r="DF20" s="14">
        <f t="shared" si="14"/>
        <v>20313065.599999998</v>
      </c>
      <c r="DG20" s="31">
        <f t="shared" ref="DG20:DQ20" si="71">SUM(DG21:DG22)</f>
        <v>1706121.5</v>
      </c>
      <c r="DH20" s="31">
        <f t="shared" si="71"/>
        <v>0</v>
      </c>
      <c r="DI20" s="31">
        <f t="shared" si="71"/>
        <v>0</v>
      </c>
      <c r="DJ20" s="31">
        <f t="shared" si="71"/>
        <v>0</v>
      </c>
      <c r="DK20" s="31">
        <f t="shared" si="71"/>
        <v>0</v>
      </c>
      <c r="DL20" s="31">
        <f t="shared" si="71"/>
        <v>0</v>
      </c>
      <c r="DM20" s="31">
        <f t="shared" si="71"/>
        <v>0</v>
      </c>
      <c r="DN20" s="31">
        <f t="shared" si="71"/>
        <v>0</v>
      </c>
      <c r="DO20" s="31">
        <f t="shared" si="71"/>
        <v>0</v>
      </c>
      <c r="DP20" s="31">
        <f t="shared" si="71"/>
        <v>0</v>
      </c>
      <c r="DQ20" s="31">
        <f t="shared" si="71"/>
        <v>0</v>
      </c>
      <c r="DR20" s="31"/>
      <c r="DS20" s="14">
        <f t="shared" si="15"/>
        <v>1706121.5</v>
      </c>
    </row>
    <row r="21" spans="2:123" s="27" customFormat="1" ht="13.8" x14ac:dyDescent="0.25">
      <c r="B21" s="32" t="s">
        <v>90</v>
      </c>
      <c r="C21" s="14">
        <v>753205.3</v>
      </c>
      <c r="D21" s="14">
        <v>771607.3</v>
      </c>
      <c r="E21" s="14">
        <v>773057.8</v>
      </c>
      <c r="F21" s="14">
        <f t="shared" si="16"/>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7"/>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8"/>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9"/>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20"/>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1"/>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2"/>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14">
        <v>1548407.7</v>
      </c>
      <c r="DH21" s="14"/>
      <c r="DI21" s="14"/>
      <c r="DJ21" s="14"/>
      <c r="DK21" s="14"/>
      <c r="DL21" s="14"/>
      <c r="DM21" s="14"/>
      <c r="DN21" s="14"/>
      <c r="DO21" s="14"/>
      <c r="DP21" s="14"/>
      <c r="DQ21" s="14"/>
      <c r="DR21" s="14"/>
      <c r="DS21" s="14">
        <f t="shared" si="15"/>
        <v>1548407.7</v>
      </c>
    </row>
    <row r="22" spans="2:123" s="27" customFormat="1" ht="13.8" x14ac:dyDescent="0.25">
      <c r="B22" s="32" t="s">
        <v>91</v>
      </c>
      <c r="C22" s="14">
        <v>316158.60800000001</v>
      </c>
      <c r="D22" s="14">
        <v>286098.59999999998</v>
      </c>
      <c r="E22" s="14">
        <v>263066.09999999998</v>
      </c>
      <c r="F22" s="14">
        <f t="shared" si="16"/>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7"/>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8"/>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1"/>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2"/>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3"/>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14">
        <v>157713.79999999999</v>
      </c>
      <c r="DH22" s="14"/>
      <c r="DI22" s="14"/>
      <c r="DJ22" s="14"/>
      <c r="DK22" s="14"/>
      <c r="DL22" s="14"/>
      <c r="DM22" s="14"/>
      <c r="DN22" s="14"/>
      <c r="DO22" s="14"/>
      <c r="DP22" s="14"/>
      <c r="DQ22" s="14"/>
      <c r="DR22" s="14"/>
      <c r="DS22" s="14">
        <f t="shared" si="15"/>
        <v>157713.79999999999</v>
      </c>
    </row>
    <row r="23" spans="2:123" s="33" customFormat="1" ht="22.8" x14ac:dyDescent="0.25">
      <c r="B23" s="77" t="s">
        <v>144</v>
      </c>
    </row>
    <row r="24" spans="2:123" s="33" customFormat="1" ht="3" customHeight="1" x14ac:dyDescent="0.25"/>
    <row r="25" spans="2:123" s="33" customFormat="1" ht="13.8"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3.8"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2021</v>
      </c>
      <c r="DH26" s="100"/>
      <c r="DI26" s="100"/>
      <c r="DJ26" s="100"/>
      <c r="DK26" s="100"/>
      <c r="DL26" s="100"/>
      <c r="DM26" s="100"/>
      <c r="DN26" s="100"/>
      <c r="DO26" s="100"/>
      <c r="DP26" s="100"/>
      <c r="DQ26" s="100"/>
      <c r="DR26" s="100"/>
      <c r="DS26" s="101" t="s">
        <v>150</v>
      </c>
    </row>
    <row r="27" spans="2:123" s="3" customFormat="1" ht="13.8" x14ac:dyDescent="0.25">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72">SUM(H29:H30)</f>
        <v>3301806.4004432601</v>
      </c>
      <c r="I28" s="31">
        <f t="shared" si="72"/>
        <v>4053694.41645966</v>
      </c>
      <c r="J28" s="31">
        <f t="shared" si="72"/>
        <v>4242727.1193128601</v>
      </c>
      <c r="K28" s="31">
        <f t="shared" si="72"/>
        <v>4729277.6021155603</v>
      </c>
      <c r="L28" s="31">
        <f t="shared" si="72"/>
        <v>4940390.6992188198</v>
      </c>
      <c r="M28" s="31">
        <f t="shared" si="72"/>
        <v>5376381.58924272</v>
      </c>
      <c r="N28" s="31">
        <f t="shared" si="72"/>
        <v>5686602.7469445597</v>
      </c>
      <c r="O28" s="31">
        <f t="shared" si="72"/>
        <v>5177174.31954714</v>
      </c>
      <c r="P28" s="31">
        <f t="shared" si="72"/>
        <v>5685849.8956495998</v>
      </c>
      <c r="Q28" s="31">
        <f t="shared" si="72"/>
        <v>5287537.2432191996</v>
      </c>
      <c r="R28" s="31">
        <f t="shared" si="72"/>
        <v>5189838.0377479997</v>
      </c>
      <c r="S28" s="31">
        <f>SUM(G28:R28)</f>
        <v>57765308.142049775</v>
      </c>
      <c r="T28" s="31">
        <f t="shared" ref="T28:AD28" si="73">SUM(T29:T30)</f>
        <v>3966722.88805936</v>
      </c>
      <c r="U28" s="31">
        <f t="shared" si="73"/>
        <v>3316323.6909147999</v>
      </c>
      <c r="V28" s="31">
        <f t="shared" si="73"/>
        <v>4728794.5260287998</v>
      </c>
      <c r="W28" s="31">
        <f t="shared" si="73"/>
        <v>5044033.4413481597</v>
      </c>
      <c r="X28" s="31">
        <f t="shared" si="73"/>
        <v>6061780.0488104001</v>
      </c>
      <c r="Y28" s="31">
        <f t="shared" si="73"/>
        <v>5784358.2790408004</v>
      </c>
      <c r="Z28" s="31">
        <f t="shared" si="73"/>
        <v>6711945.1443908801</v>
      </c>
      <c r="AA28" s="31">
        <f t="shared" si="73"/>
        <v>7076783.6136312</v>
      </c>
      <c r="AB28" s="31">
        <f t="shared" si="73"/>
        <v>6659992.0678816801</v>
      </c>
      <c r="AC28" s="31">
        <f t="shared" si="73"/>
        <v>7018410.0974966008</v>
      </c>
      <c r="AD28" s="31">
        <f t="shared" si="73"/>
        <v>6452332.0956960004</v>
      </c>
      <c r="AE28" s="31">
        <f>SUM(AE29:AE30)</f>
        <v>6347952.7064624</v>
      </c>
      <c r="AF28" s="31">
        <f>SUM(T28:AE28)</f>
        <v>69169428.599761084</v>
      </c>
      <c r="AG28" s="31">
        <f>SUM(AG29:AG30)</f>
        <v>5914823.5507027199</v>
      </c>
      <c r="AH28" s="31">
        <f t="shared" ref="AH28:AR28" si="74">SUM(AH29:AH30)</f>
        <v>5604084.3672000002</v>
      </c>
      <c r="AI28" s="31">
        <f t="shared" si="74"/>
        <v>6876003.3383618407</v>
      </c>
      <c r="AJ28" s="31">
        <f t="shared" si="74"/>
        <v>6311215.5759711992</v>
      </c>
      <c r="AK28" s="31">
        <f t="shared" si="74"/>
        <v>8900977.334084399</v>
      </c>
      <c r="AL28" s="31">
        <f t="shared" si="74"/>
        <v>8395114.8442209605</v>
      </c>
      <c r="AM28" s="31">
        <f t="shared" si="74"/>
        <v>8880914.1437183991</v>
      </c>
      <c r="AN28" s="31">
        <f t="shared" si="74"/>
        <v>8629810.5280538406</v>
      </c>
      <c r="AO28" s="31">
        <f t="shared" si="74"/>
        <v>9652794.2164178006</v>
      </c>
      <c r="AP28" s="31">
        <f t="shared" si="74"/>
        <v>10065173.057427481</v>
      </c>
      <c r="AQ28" s="31">
        <f t="shared" si="74"/>
        <v>9736734.3572480399</v>
      </c>
      <c r="AR28" s="31">
        <f t="shared" si="74"/>
        <v>9316633.1468448006</v>
      </c>
      <c r="AS28" s="31">
        <f>SUM(AG28:AR28)</f>
        <v>98284278.46025148</v>
      </c>
      <c r="AT28" s="31">
        <f t="shared" ref="AT28:BD28" si="75">SUM(AT29:AT30)</f>
        <v>7488903.46</v>
      </c>
      <c r="AU28" s="31">
        <f t="shared" si="75"/>
        <v>6493927.3804713003</v>
      </c>
      <c r="AV28" s="31">
        <f t="shared" si="75"/>
        <v>7513554.0052594999</v>
      </c>
      <c r="AW28" s="31">
        <f t="shared" si="75"/>
        <v>8696186.5234699808</v>
      </c>
      <c r="AX28" s="31">
        <f t="shared" si="75"/>
        <v>10639860.238754621</v>
      </c>
      <c r="AY28" s="31">
        <f t="shared" si="75"/>
        <v>10277037.1952304</v>
      </c>
      <c r="AZ28" s="31">
        <f t="shared" si="75"/>
        <v>10244257.6384525</v>
      </c>
      <c r="BA28" s="31">
        <f t="shared" si="75"/>
        <v>9878445.0030420013</v>
      </c>
      <c r="BB28" s="31">
        <f t="shared" si="75"/>
        <v>10891315.122859601</v>
      </c>
      <c r="BC28" s="31">
        <f t="shared" si="75"/>
        <v>11513130.01971134</v>
      </c>
      <c r="BD28" s="31">
        <f t="shared" si="75"/>
        <v>10281580.122423459</v>
      </c>
      <c r="BE28" s="31">
        <f t="shared" ref="BE28" si="76">SUM(BE29:BE30)</f>
        <v>9582581.7579822</v>
      </c>
      <c r="BF28" s="31">
        <f>SUM(AT28:BE28)</f>
        <v>113500778.4676569</v>
      </c>
      <c r="BG28" s="31">
        <f t="shared" ref="BG28:BH28" si="77">SUM(BG29:BG30)</f>
        <v>8876873.7723966613</v>
      </c>
      <c r="BH28" s="31">
        <f t="shared" si="77"/>
        <v>6742302.9828960001</v>
      </c>
      <c r="BI28" s="31">
        <f t="shared" ref="BI28:BJ28" si="78">SUM(BI29:BI30)</f>
        <v>9114103.9305410199</v>
      </c>
      <c r="BJ28" s="31">
        <f t="shared" si="78"/>
        <v>8536438.7699999996</v>
      </c>
      <c r="BK28" s="31">
        <f t="shared" ref="BK28:BL28" si="79">SUM(BK29:BK30)</f>
        <v>12690619.449999999</v>
      </c>
      <c r="BL28" s="31">
        <f t="shared" si="79"/>
        <v>11756083.43</v>
      </c>
      <c r="BM28" s="31">
        <f t="shared" ref="BM28:BR28" si="80">SUM(BM29:BM30)</f>
        <v>11798542.030000001</v>
      </c>
      <c r="BN28" s="31">
        <f t="shared" si="80"/>
        <v>11450461.91</v>
      </c>
      <c r="BO28" s="31">
        <f t="shared" si="80"/>
        <v>11936422.67</v>
      </c>
      <c r="BP28" s="31">
        <f t="shared" si="80"/>
        <v>12464993.92</v>
      </c>
      <c r="BQ28" s="31">
        <f t="shared" si="80"/>
        <v>11532485.73</v>
      </c>
      <c r="BR28" s="31">
        <f t="shared" si="80"/>
        <v>11243440.5</v>
      </c>
      <c r="BS28" s="31">
        <f>+SUM(BG28:BR28)</f>
        <v>128142769.09583367</v>
      </c>
      <c r="BT28" s="31">
        <f t="shared" ref="BT28:DE28" si="81">SUM(BT29:BT30)</f>
        <v>9915040.2633270994</v>
      </c>
      <c r="BU28" s="31">
        <f t="shared" si="81"/>
        <v>5744462.46</v>
      </c>
      <c r="BV28" s="31">
        <f t="shared" si="81"/>
        <v>7224910.3099999996</v>
      </c>
      <c r="BW28" s="31">
        <f t="shared" si="81"/>
        <v>9482455.4199999999</v>
      </c>
      <c r="BX28" s="31">
        <f t="shared" si="81"/>
        <v>12814813.26</v>
      </c>
      <c r="BY28" s="31">
        <f t="shared" si="81"/>
        <v>12241856.525623759</v>
      </c>
      <c r="BZ28" s="31">
        <f t="shared" si="81"/>
        <v>10694883.77</v>
      </c>
      <c r="CA28" s="31">
        <f t="shared" si="81"/>
        <v>12157103.573707091</v>
      </c>
      <c r="CB28" s="31">
        <f t="shared" si="81"/>
        <v>12104845.440000001</v>
      </c>
      <c r="CC28" s="31">
        <f t="shared" si="81"/>
        <v>11378082.26879039</v>
      </c>
      <c r="CD28" s="31">
        <f t="shared" si="81"/>
        <v>12796950.89485017</v>
      </c>
      <c r="CE28" s="31">
        <f t="shared" si="81"/>
        <v>12034472.140000001</v>
      </c>
      <c r="CF28" s="31">
        <f>+SUM(BT28:CE28)</f>
        <v>128589876.32629851</v>
      </c>
      <c r="CG28" s="31">
        <f t="shared" si="81"/>
        <v>10193494.1094</v>
      </c>
      <c r="CH28" s="31">
        <f t="shared" si="81"/>
        <v>8181819.0800000001</v>
      </c>
      <c r="CI28" s="31">
        <f t="shared" si="81"/>
        <v>5825614.9100000001</v>
      </c>
      <c r="CJ28" s="31">
        <f t="shared" si="81"/>
        <v>1148389.4520000012</v>
      </c>
      <c r="CK28" s="31">
        <f t="shared" si="81"/>
        <v>4060727.179599999</v>
      </c>
      <c r="CL28" s="31">
        <f t="shared" si="81"/>
        <v>5099946.3900000006</v>
      </c>
      <c r="CM28" s="31">
        <f t="shared" si="81"/>
        <v>3838699.8074000026</v>
      </c>
      <c r="CN28" s="31">
        <f t="shared" si="81"/>
        <v>3561093.9160000007</v>
      </c>
      <c r="CO28" s="31">
        <f t="shared" si="81"/>
        <v>5488142.6900000004</v>
      </c>
      <c r="CP28" s="31">
        <f t="shared" si="81"/>
        <v>5218194.57</v>
      </c>
      <c r="CQ28" s="31">
        <f t="shared" si="81"/>
        <v>7455097.79</v>
      </c>
      <c r="CR28" s="31">
        <f t="shared" si="81"/>
        <v>4543974.9399999995</v>
      </c>
      <c r="CS28" s="14">
        <f t="shared" ref="CS28:CS38" si="82">+SUM(CG28:CR28)</f>
        <v>64615194.834400006</v>
      </c>
      <c r="CT28" s="31">
        <f t="shared" si="81"/>
        <v>6530654.5636</v>
      </c>
      <c r="CU28" s="31">
        <f t="shared" si="81"/>
        <v>5788739.9300000006</v>
      </c>
      <c r="CV28" s="31">
        <f t="shared" si="81"/>
        <v>6319739.1799999997</v>
      </c>
      <c r="CW28" s="31">
        <f t="shared" si="81"/>
        <v>6597241.3027999997</v>
      </c>
      <c r="CX28" s="31">
        <f t="shared" si="81"/>
        <v>8252985.9384000013</v>
      </c>
      <c r="CY28" s="31">
        <f t="shared" si="81"/>
        <v>8104341.1732000001</v>
      </c>
      <c r="CZ28" s="31">
        <f t="shared" si="81"/>
        <v>7737540.5449999999</v>
      </c>
      <c r="DA28" s="31">
        <f t="shared" si="81"/>
        <v>9581449.2667999994</v>
      </c>
      <c r="DB28" s="31">
        <f t="shared" si="81"/>
        <v>7742173.2603999991</v>
      </c>
      <c r="DC28" s="31">
        <f t="shared" si="81"/>
        <v>9069270.1724000014</v>
      </c>
      <c r="DD28" s="31">
        <f t="shared" si="81"/>
        <v>8819315.374400001</v>
      </c>
      <c r="DE28" s="31">
        <f t="shared" si="81"/>
        <v>6249568.4155999999</v>
      </c>
      <c r="DF28" s="14">
        <f t="shared" ref="DF28:DF38" si="83">+SUM(CT28:DE28)</f>
        <v>90793019.122600004</v>
      </c>
      <c r="DG28" s="31">
        <f t="shared" ref="DG28:DQ28" si="84">SUM(DG29:DG30)</f>
        <v>6530654.5636</v>
      </c>
      <c r="DH28" s="31">
        <f t="shared" si="84"/>
        <v>0</v>
      </c>
      <c r="DI28" s="31">
        <f t="shared" si="84"/>
        <v>0</v>
      </c>
      <c r="DJ28" s="31">
        <f t="shared" si="84"/>
        <v>0</v>
      </c>
      <c r="DK28" s="31">
        <f t="shared" si="84"/>
        <v>0</v>
      </c>
      <c r="DL28" s="31">
        <f t="shared" si="84"/>
        <v>0</v>
      </c>
      <c r="DM28" s="31">
        <f t="shared" si="84"/>
        <v>0</v>
      </c>
      <c r="DN28" s="31">
        <f t="shared" si="84"/>
        <v>0</v>
      </c>
      <c r="DO28" s="31">
        <f t="shared" si="84"/>
        <v>0</v>
      </c>
      <c r="DP28" s="31">
        <f t="shared" si="84"/>
        <v>0</v>
      </c>
      <c r="DQ28" s="31">
        <f t="shared" si="84"/>
        <v>0</v>
      </c>
      <c r="DR28" s="31"/>
      <c r="DS28" s="14">
        <f t="shared" ref="DS28:DS38" si="85">+SUM(DG28:DR28)</f>
        <v>6530654.5636</v>
      </c>
    </row>
    <row r="29" spans="2:123"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2"/>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3"/>
        <v>58047484.383000009</v>
      </c>
      <c r="DG29" s="14">
        <v>4797144.7774</v>
      </c>
      <c r="DH29" s="14"/>
      <c r="DI29" s="14"/>
      <c r="DJ29" s="14"/>
      <c r="DK29" s="14"/>
      <c r="DL29" s="14"/>
      <c r="DM29" s="14"/>
      <c r="DN29" s="14"/>
      <c r="DO29" s="14"/>
      <c r="DP29" s="14"/>
      <c r="DQ29" s="14"/>
      <c r="DR29" s="14"/>
      <c r="DS29" s="14">
        <f t="shared" si="85"/>
        <v>4797144.7774</v>
      </c>
    </row>
    <row r="30" spans="2:123"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2"/>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3"/>
        <v>32745534.739599995</v>
      </c>
      <c r="DG30" s="14">
        <v>1733509.7862</v>
      </c>
      <c r="DH30" s="14"/>
      <c r="DI30" s="14"/>
      <c r="DJ30" s="14"/>
      <c r="DK30" s="14"/>
      <c r="DL30" s="14"/>
      <c r="DM30" s="14"/>
      <c r="DN30" s="14"/>
      <c r="DO30" s="14"/>
      <c r="DP30" s="14"/>
      <c r="DQ30" s="14"/>
      <c r="DR30" s="14"/>
      <c r="DS30" s="14">
        <f t="shared" si="85"/>
        <v>1733509.7862</v>
      </c>
    </row>
    <row r="31" spans="2:123" s="29" customFormat="1" ht="13.8" x14ac:dyDescent="0.25">
      <c r="B31" s="30" t="s">
        <v>26</v>
      </c>
      <c r="C31" s="31">
        <f>SUM(C32:C33)</f>
        <v>152182.72387079999</v>
      </c>
      <c r="D31" s="31">
        <f>SUM(D32:D33)</f>
        <v>150328.41855840001</v>
      </c>
      <c r="E31" s="31">
        <f>SUM(E32:E33)</f>
        <v>150520.36582608</v>
      </c>
      <c r="F31" s="31">
        <f t="shared" ref="F31:F38" si="92">SUM(C31:E31)</f>
        <v>453031.50825527997</v>
      </c>
      <c r="G31" s="31">
        <f>SUM(G32:G33)</f>
        <v>147517.51281659998</v>
      </c>
      <c r="H31" s="31">
        <f t="shared" ref="H31:R31" si="93">SUM(H32:H33)</f>
        <v>121042.8706728</v>
      </c>
      <c r="I31" s="31">
        <f t="shared" si="93"/>
        <v>133358.38482479998</v>
      </c>
      <c r="J31" s="31">
        <f t="shared" si="93"/>
        <v>135035.96689440002</v>
      </c>
      <c r="K31" s="31">
        <f t="shared" si="93"/>
        <v>128943.4556646</v>
      </c>
      <c r="L31" s="31">
        <f t="shared" si="93"/>
        <v>156186.2478482</v>
      </c>
      <c r="M31" s="31">
        <f t="shared" si="93"/>
        <v>161703.250776</v>
      </c>
      <c r="N31" s="31">
        <f t="shared" si="93"/>
        <v>173855.48053999999</v>
      </c>
      <c r="O31" s="31">
        <f t="shared" si="93"/>
        <v>156567.65170799999</v>
      </c>
      <c r="P31" s="31">
        <f t="shared" si="93"/>
        <v>165619.91286480002</v>
      </c>
      <c r="Q31" s="31">
        <f t="shared" si="93"/>
        <v>159075.87504800002</v>
      </c>
      <c r="R31" s="31">
        <f t="shared" si="93"/>
        <v>170656.17615800002</v>
      </c>
      <c r="S31" s="31">
        <f t="shared" si="86"/>
        <v>1809562.7858161998</v>
      </c>
      <c r="T31" s="31">
        <f>SUM(T32:T33)</f>
        <v>119078.1230716</v>
      </c>
      <c r="U31" s="31">
        <f t="shared" ref="U31:AE31" si="94">SUM(U32:U33)</f>
        <v>105517.422746</v>
      </c>
      <c r="V31" s="31">
        <f t="shared" si="94"/>
        <v>161720.0745552</v>
      </c>
      <c r="W31" s="31">
        <f t="shared" si="94"/>
        <v>155520.2870592</v>
      </c>
      <c r="X31" s="31">
        <f t="shared" si="94"/>
        <v>155887.86640480001</v>
      </c>
      <c r="Y31" s="31">
        <f t="shared" si="94"/>
        <v>161300.8086018</v>
      </c>
      <c r="Z31" s="31">
        <f t="shared" si="94"/>
        <v>182730.00213179999</v>
      </c>
      <c r="AA31" s="31">
        <f t="shared" si="94"/>
        <v>199633.965447</v>
      </c>
      <c r="AB31" s="31">
        <f t="shared" si="94"/>
        <v>186828.9731114</v>
      </c>
      <c r="AC31" s="31">
        <f t="shared" si="94"/>
        <v>185380.3995536</v>
      </c>
      <c r="AD31" s="31">
        <f t="shared" si="94"/>
        <v>166215.27707400001</v>
      </c>
      <c r="AE31" s="31">
        <f t="shared" si="94"/>
        <v>178278.96565600001</v>
      </c>
      <c r="AF31" s="31">
        <f t="shared" si="87"/>
        <v>1958092.1654123999</v>
      </c>
      <c r="AG31" s="31">
        <f>SUM(AG32:AG33)</f>
        <v>159481.549608</v>
      </c>
      <c r="AH31" s="31">
        <f t="shared" ref="AH31:AR31" si="95">SUM(AH32:AH33)</f>
        <v>145759.82398079999</v>
      </c>
      <c r="AI31" s="31">
        <f t="shared" si="95"/>
        <v>155009.2930683</v>
      </c>
      <c r="AJ31" s="31">
        <f t="shared" si="95"/>
        <v>153859.34992092001</v>
      </c>
      <c r="AK31" s="31">
        <f t="shared" si="95"/>
        <v>175302.29253480001</v>
      </c>
      <c r="AL31" s="31">
        <f t="shared" si="95"/>
        <v>156509.21521463999</v>
      </c>
      <c r="AM31" s="31">
        <f t="shared" si="95"/>
        <v>179490.94847040001</v>
      </c>
      <c r="AN31" s="31">
        <f t="shared" si="95"/>
        <v>176576.30340148002</v>
      </c>
      <c r="AO31" s="31">
        <f t="shared" si="95"/>
        <v>170943.6882792</v>
      </c>
      <c r="AP31" s="31">
        <f t="shared" si="95"/>
        <v>183377.21362703998</v>
      </c>
      <c r="AQ31" s="31">
        <f t="shared" si="95"/>
        <v>173095.82893808</v>
      </c>
      <c r="AR31" s="31">
        <f t="shared" si="95"/>
        <v>174190.58576640001</v>
      </c>
      <c r="AS31" s="31">
        <f t="shared" si="88"/>
        <v>2003596.0928100597</v>
      </c>
      <c r="AT31" s="31">
        <f t="shared" ref="AT31:BD31" si="96">SUM(AT32:AT33)</f>
        <v>152294.16</v>
      </c>
      <c r="AU31" s="31">
        <f t="shared" si="96"/>
        <v>142349.37323670002</v>
      </c>
      <c r="AV31" s="31">
        <f t="shared" si="96"/>
        <v>157463.4896186</v>
      </c>
      <c r="AW31" s="31">
        <f t="shared" si="96"/>
        <v>171014.95811508002</v>
      </c>
      <c r="AX31" s="31">
        <f t="shared" si="96"/>
        <v>186086.54063588</v>
      </c>
      <c r="AY31" s="31">
        <f t="shared" si="96"/>
        <v>173253.6540903</v>
      </c>
      <c r="AZ31" s="31">
        <f t="shared" si="96"/>
        <v>172115.29855000001</v>
      </c>
      <c r="BA31" s="31">
        <f t="shared" si="96"/>
        <v>181136.4</v>
      </c>
      <c r="BB31" s="31">
        <f t="shared" si="96"/>
        <v>170332.09939921999</v>
      </c>
      <c r="BC31" s="31">
        <f t="shared" si="96"/>
        <v>166212.37871197995</v>
      </c>
      <c r="BD31" s="31">
        <f t="shared" si="96"/>
        <v>154104.11481696001</v>
      </c>
      <c r="BE31" s="31">
        <f t="shared" ref="BE31" si="97">SUM(BE32:BE33)</f>
        <v>158579.89435640001</v>
      </c>
      <c r="BF31" s="31">
        <f t="shared" si="89"/>
        <v>1984942.3615311196</v>
      </c>
      <c r="BG31" s="31">
        <f t="shared" ref="BG31:BH31" si="98">SUM(BG32:BG33)</f>
        <v>158222.34</v>
      </c>
      <c r="BH31" s="31">
        <f t="shared" si="98"/>
        <v>135155.17157999999</v>
      </c>
      <c r="BI31" s="31">
        <f t="shared" ref="BI31:BJ31" si="99">SUM(BI32:BI33)</f>
        <v>159774.80493906001</v>
      </c>
      <c r="BJ31" s="31">
        <f t="shared" si="99"/>
        <v>166956.13129244</v>
      </c>
      <c r="BK31" s="31">
        <f t="shared" ref="BK31:BL31" si="100">SUM(BK32:BK33)</f>
        <v>184728.16</v>
      </c>
      <c r="BL31" s="31">
        <f t="shared" si="100"/>
        <v>172560.93</v>
      </c>
      <c r="BM31" s="31">
        <f t="shared" ref="BM31:BR31" si="101">SUM(BM32:BM33)</f>
        <v>169423.71</v>
      </c>
      <c r="BN31" s="31">
        <f t="shared" si="101"/>
        <v>173082.93836792</v>
      </c>
      <c r="BO31" s="31">
        <f t="shared" si="101"/>
        <v>172300.18</v>
      </c>
      <c r="BP31" s="31">
        <f t="shared" si="101"/>
        <v>181679.27</v>
      </c>
      <c r="BQ31" s="31">
        <f t="shared" si="101"/>
        <v>162118.97</v>
      </c>
      <c r="BR31" s="31">
        <f t="shared" si="101"/>
        <v>164378.22</v>
      </c>
      <c r="BS31" s="31">
        <f t="shared" si="90"/>
        <v>2000380.8261794199</v>
      </c>
      <c r="BT31" s="31">
        <f t="shared" ref="BT31:CE31" si="102">SUM(BT32:BT33)</f>
        <v>149119.60125919999</v>
      </c>
      <c r="BU31" s="31">
        <f t="shared" si="102"/>
        <v>135963.88999999998</v>
      </c>
      <c r="BV31" s="31">
        <f t="shared" si="102"/>
        <v>156851.52860556002</v>
      </c>
      <c r="BW31" s="31">
        <f t="shared" si="102"/>
        <v>161517.03</v>
      </c>
      <c r="BX31" s="31">
        <f t="shared" si="102"/>
        <v>168662.03999999998</v>
      </c>
      <c r="BY31" s="31">
        <f t="shared" si="102"/>
        <v>149088.18</v>
      </c>
      <c r="BZ31" s="31">
        <f t="shared" si="102"/>
        <v>134139.269814</v>
      </c>
      <c r="CA31" s="31">
        <f t="shared" si="102"/>
        <v>155194.58886359999</v>
      </c>
      <c r="CB31" s="31">
        <f t="shared" si="102"/>
        <v>165914.58000000002</v>
      </c>
      <c r="CC31" s="31">
        <f t="shared" si="102"/>
        <v>168514.8</v>
      </c>
      <c r="CD31" s="31">
        <f t="shared" si="102"/>
        <v>160086.31729266001</v>
      </c>
      <c r="CE31" s="31">
        <f t="shared" si="102"/>
        <v>153849.09500347998</v>
      </c>
      <c r="CF31" s="31">
        <f t="shared" si="91"/>
        <v>1858900.9208384999</v>
      </c>
      <c r="CG31" s="31">
        <f t="shared" ref="CG31:DE31" si="103">SUM(CG32:CG33)</f>
        <v>152835.29999999999</v>
      </c>
      <c r="CH31" s="31">
        <f t="shared" si="103"/>
        <v>137851.62</v>
      </c>
      <c r="CI31" s="31">
        <f t="shared" si="103"/>
        <v>92132.47</v>
      </c>
      <c r="CJ31" s="31">
        <f t="shared" si="103"/>
        <v>45379.327401600007</v>
      </c>
      <c r="CK31" s="31">
        <f t="shared" si="103"/>
        <v>53407.922213039994</v>
      </c>
      <c r="CL31" s="31">
        <f t="shared" si="103"/>
        <v>55471.115045399994</v>
      </c>
      <c r="CM31" s="31">
        <f t="shared" si="103"/>
        <v>57090.082467600005</v>
      </c>
      <c r="CN31" s="31">
        <f t="shared" si="103"/>
        <v>68970.049958400021</v>
      </c>
      <c r="CO31" s="31">
        <f t="shared" si="103"/>
        <v>61151.01</v>
      </c>
      <c r="CP31" s="31">
        <f t="shared" si="103"/>
        <v>68934.42</v>
      </c>
      <c r="CQ31" s="31">
        <f t="shared" si="103"/>
        <v>97673.940992700023</v>
      </c>
      <c r="CR31" s="31">
        <f t="shared" si="103"/>
        <v>99586.226103060006</v>
      </c>
      <c r="CS31" s="14">
        <f t="shared" si="82"/>
        <v>990483.48418180016</v>
      </c>
      <c r="CT31" s="31">
        <f t="shared" si="103"/>
        <v>91425.204157319997</v>
      </c>
      <c r="CU31" s="31">
        <f t="shared" si="103"/>
        <v>86367.510851880012</v>
      </c>
      <c r="CV31" s="31">
        <f t="shared" si="103"/>
        <v>103209.92197731997</v>
      </c>
      <c r="CW31" s="31">
        <f t="shared" si="103"/>
        <v>95517.716152039968</v>
      </c>
      <c r="CX31" s="31">
        <f t="shared" si="103"/>
        <v>208549.12942597998</v>
      </c>
      <c r="CY31" s="31">
        <f t="shared" si="103"/>
        <v>228090.72796384001</v>
      </c>
      <c r="CZ31" s="31">
        <f t="shared" si="103"/>
        <v>186710.44619183999</v>
      </c>
      <c r="DA31" s="31">
        <f t="shared" si="103"/>
        <v>285040.67932375992</v>
      </c>
      <c r="DB31" s="31">
        <f t="shared" si="103"/>
        <v>297094.11276175996</v>
      </c>
      <c r="DC31" s="31">
        <f t="shared" si="103"/>
        <v>273512.80646335997</v>
      </c>
      <c r="DD31" s="31">
        <f t="shared" si="103"/>
        <v>291966.13492200006</v>
      </c>
      <c r="DE31" s="31">
        <f t="shared" si="103"/>
        <v>268152.11603752</v>
      </c>
      <c r="DF31" s="14">
        <f t="shared" si="83"/>
        <v>2415636.5062286197</v>
      </c>
      <c r="DG31" s="31">
        <f t="shared" ref="DG31:DQ31" si="104">SUM(DG32:DG33)</f>
        <v>240133.96250135993</v>
      </c>
      <c r="DH31" s="31">
        <f t="shared" si="104"/>
        <v>0</v>
      </c>
      <c r="DI31" s="31">
        <f t="shared" si="104"/>
        <v>0</v>
      </c>
      <c r="DJ31" s="31">
        <f t="shared" si="104"/>
        <v>0</v>
      </c>
      <c r="DK31" s="31">
        <f t="shared" si="104"/>
        <v>0</v>
      </c>
      <c r="DL31" s="31">
        <f t="shared" si="104"/>
        <v>0</v>
      </c>
      <c r="DM31" s="31">
        <f t="shared" si="104"/>
        <v>0</v>
      </c>
      <c r="DN31" s="31">
        <f t="shared" si="104"/>
        <v>0</v>
      </c>
      <c r="DO31" s="31">
        <f t="shared" si="104"/>
        <v>0</v>
      </c>
      <c r="DP31" s="31">
        <f t="shared" si="104"/>
        <v>0</v>
      </c>
      <c r="DQ31" s="31">
        <f t="shared" si="104"/>
        <v>0</v>
      </c>
      <c r="DR31" s="31"/>
      <c r="DS31" s="14">
        <f t="shared" si="85"/>
        <v>240133.96250135993</v>
      </c>
    </row>
    <row r="32" spans="2:123" s="27" customFormat="1" ht="13.8" x14ac:dyDescent="0.25">
      <c r="B32" s="32" t="s">
        <v>25</v>
      </c>
      <c r="C32" s="14">
        <v>86675.240164799994</v>
      </c>
      <c r="D32" s="14">
        <v>89845.009760400004</v>
      </c>
      <c r="E32" s="14">
        <v>90572.326152719994</v>
      </c>
      <c r="F32" s="14">
        <f t="shared" si="9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2"/>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3"/>
        <v>1732698.9091610396</v>
      </c>
      <c r="DG32" s="14">
        <v>181365.24611687995</v>
      </c>
      <c r="DH32" s="14"/>
      <c r="DI32" s="14"/>
      <c r="DJ32" s="14"/>
      <c r="DK32" s="14"/>
      <c r="DL32" s="14"/>
      <c r="DM32" s="14"/>
      <c r="DN32" s="14"/>
      <c r="DO32" s="14"/>
      <c r="DP32" s="14"/>
      <c r="DQ32" s="14"/>
      <c r="DR32" s="14"/>
      <c r="DS32" s="14">
        <f t="shared" si="85"/>
        <v>181365.24611687995</v>
      </c>
    </row>
    <row r="33" spans="2:123" s="27" customFormat="1" ht="13.8" x14ac:dyDescent="0.25">
      <c r="B33" s="32" t="s">
        <v>24</v>
      </c>
      <c r="C33" s="14">
        <v>65507.483705999999</v>
      </c>
      <c r="D33" s="14">
        <v>60483.408797999997</v>
      </c>
      <c r="E33" s="14">
        <v>59948.039673359999</v>
      </c>
      <c r="F33" s="14">
        <f t="shared" si="9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2"/>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3"/>
        <v>682937.59706757998</v>
      </c>
      <c r="DG33" s="14">
        <v>58768.716384479994</v>
      </c>
      <c r="DH33" s="14"/>
      <c r="DI33" s="14"/>
      <c r="DJ33" s="14"/>
      <c r="DK33" s="14"/>
      <c r="DL33" s="14"/>
      <c r="DM33" s="14"/>
      <c r="DN33" s="14"/>
      <c r="DO33" s="14"/>
      <c r="DP33" s="14"/>
      <c r="DQ33" s="14"/>
      <c r="DR33" s="14"/>
      <c r="DS33" s="14">
        <f t="shared" si="85"/>
        <v>58768.716384479994</v>
      </c>
    </row>
    <row r="34" spans="2:123" s="29" customFormat="1" ht="13.8" x14ac:dyDescent="0.25">
      <c r="B34" s="30" t="s">
        <v>27</v>
      </c>
      <c r="C34" s="14">
        <f>SUM(C35:C36)</f>
        <v>0</v>
      </c>
      <c r="D34" s="14">
        <f>SUM(D35:D36)</f>
        <v>0</v>
      </c>
      <c r="E34" s="14">
        <f>SUM(E35:E36)</f>
        <v>644603.03993597196</v>
      </c>
      <c r="F34" s="14">
        <f t="shared" si="92"/>
        <v>644603.03993597196</v>
      </c>
      <c r="G34" s="14">
        <v>0</v>
      </c>
      <c r="H34" s="14">
        <v>0</v>
      </c>
      <c r="I34" s="14">
        <v>0</v>
      </c>
      <c r="J34" s="14">
        <v>0</v>
      </c>
      <c r="K34" s="14">
        <v>0</v>
      </c>
      <c r="L34" s="14">
        <v>0</v>
      </c>
      <c r="M34" s="14">
        <v>0</v>
      </c>
      <c r="N34" s="14">
        <v>0</v>
      </c>
      <c r="O34" s="14">
        <v>0</v>
      </c>
      <c r="P34" s="14">
        <v>0</v>
      </c>
      <c r="Q34" s="14">
        <v>0</v>
      </c>
      <c r="R34" s="14">
        <v>0</v>
      </c>
      <c r="S34" s="14">
        <f t="shared" si="86"/>
        <v>0</v>
      </c>
      <c r="T34" s="14">
        <f>SUM(T35:T36)</f>
        <v>0</v>
      </c>
      <c r="U34" s="14">
        <f t="shared" ref="U34:AE34" si="105">SUM(U35:U36)</f>
        <v>0</v>
      </c>
      <c r="V34" s="14">
        <f t="shared" si="105"/>
        <v>0</v>
      </c>
      <c r="W34" s="14">
        <f t="shared" si="105"/>
        <v>0</v>
      </c>
      <c r="X34" s="14">
        <f t="shared" si="105"/>
        <v>0</v>
      </c>
      <c r="Y34" s="14">
        <f t="shared" si="105"/>
        <v>0</v>
      </c>
      <c r="Z34" s="14">
        <f t="shared" si="105"/>
        <v>0</v>
      </c>
      <c r="AA34" s="14">
        <f t="shared" si="105"/>
        <v>0</v>
      </c>
      <c r="AB34" s="14">
        <f t="shared" si="105"/>
        <v>0</v>
      </c>
      <c r="AC34" s="14">
        <f t="shared" si="105"/>
        <v>0</v>
      </c>
      <c r="AD34" s="14">
        <f t="shared" si="105"/>
        <v>0</v>
      </c>
      <c r="AE34" s="14">
        <f t="shared" si="105"/>
        <v>926033.52450457995</v>
      </c>
      <c r="AF34" s="14">
        <f t="shared" si="87"/>
        <v>926033.52450457995</v>
      </c>
      <c r="AG34" s="14">
        <f>SUM(AG35:AG36)</f>
        <v>0</v>
      </c>
      <c r="AH34" s="14">
        <f t="shared" ref="AH34:AR34" si="106">SUM(AH35:AH36)</f>
        <v>0</v>
      </c>
      <c r="AI34" s="14">
        <f t="shared" si="106"/>
        <v>0</v>
      </c>
      <c r="AJ34" s="14">
        <f t="shared" si="106"/>
        <v>0</v>
      </c>
      <c r="AK34" s="14">
        <f t="shared" si="106"/>
        <v>0</v>
      </c>
      <c r="AL34" s="14">
        <f t="shared" si="106"/>
        <v>0</v>
      </c>
      <c r="AM34" s="14">
        <f t="shared" si="106"/>
        <v>0</v>
      </c>
      <c r="AN34" s="14">
        <f t="shared" si="106"/>
        <v>0</v>
      </c>
      <c r="AO34" s="14">
        <f t="shared" si="106"/>
        <v>0</v>
      </c>
      <c r="AP34" s="14">
        <f t="shared" si="106"/>
        <v>0</v>
      </c>
      <c r="AQ34" s="14">
        <f t="shared" si="106"/>
        <v>0</v>
      </c>
      <c r="AR34" s="14">
        <f t="shared" si="106"/>
        <v>1391804.437970533</v>
      </c>
      <c r="AS34" s="14">
        <f t="shared" si="88"/>
        <v>1391804.437970533</v>
      </c>
      <c r="AT34" s="14">
        <f t="shared" ref="AT34:AY34" si="107">SUM(AS35:AS36)</f>
        <v>1391804.437970533</v>
      </c>
      <c r="AU34" s="14">
        <f t="shared" si="107"/>
        <v>0</v>
      </c>
      <c r="AV34" s="14">
        <f t="shared" si="107"/>
        <v>0</v>
      </c>
      <c r="AW34" s="14">
        <f t="shared" si="107"/>
        <v>0</v>
      </c>
      <c r="AX34" s="14">
        <f t="shared" si="107"/>
        <v>0</v>
      </c>
      <c r="AY34" s="14">
        <f t="shared" si="107"/>
        <v>0</v>
      </c>
      <c r="AZ34" s="14">
        <v>0</v>
      </c>
      <c r="BA34" s="14">
        <v>0</v>
      </c>
      <c r="BB34" s="14">
        <v>0</v>
      </c>
      <c r="BC34" s="14">
        <v>0</v>
      </c>
      <c r="BD34" s="14">
        <f t="shared" ref="BD34:BH34" si="108">SUM(BD35:BD36)</f>
        <v>0</v>
      </c>
      <c r="BE34" s="14">
        <f t="shared" si="108"/>
        <v>1348406.116769145</v>
      </c>
      <c r="BF34" s="14">
        <f t="shared" si="89"/>
        <v>2740210.5547396783</v>
      </c>
      <c r="BG34" s="14">
        <f t="shared" si="108"/>
        <v>0</v>
      </c>
      <c r="BH34" s="14">
        <f t="shared" si="108"/>
        <v>0</v>
      </c>
      <c r="BI34" s="14">
        <f t="shared" ref="BI34:BQ34" si="109">SUM(BI35:BI36)</f>
        <v>0</v>
      </c>
      <c r="BJ34" s="14">
        <f t="shared" si="109"/>
        <v>0</v>
      </c>
      <c r="BK34" s="14">
        <f t="shared" si="109"/>
        <v>0</v>
      </c>
      <c r="BL34" s="14">
        <f t="shared" si="109"/>
        <v>0</v>
      </c>
      <c r="BM34" s="14">
        <f t="shared" si="109"/>
        <v>0</v>
      </c>
      <c r="BN34" s="14">
        <f t="shared" si="109"/>
        <v>0</v>
      </c>
      <c r="BO34" s="14">
        <f t="shared" si="109"/>
        <v>0</v>
      </c>
      <c r="BP34" s="14">
        <f t="shared" si="109"/>
        <v>0</v>
      </c>
      <c r="BQ34" s="14">
        <f t="shared" si="109"/>
        <v>0</v>
      </c>
      <c r="BR34" s="14">
        <f>SUM(BR35:BR36)</f>
        <v>1652180.591</v>
      </c>
      <c r="BS34" s="14">
        <f t="shared" si="90"/>
        <v>1652180.591</v>
      </c>
      <c r="BT34" s="14">
        <f t="shared" ref="BT34:CC34" si="110">SUM(BT35:BT36)</f>
        <v>0</v>
      </c>
      <c r="BU34" s="14">
        <f t="shared" si="110"/>
        <v>0</v>
      </c>
      <c r="BV34" s="14">
        <f t="shared" si="110"/>
        <v>0</v>
      </c>
      <c r="BW34" s="14">
        <f t="shared" si="110"/>
        <v>0</v>
      </c>
      <c r="BX34" s="14">
        <f t="shared" si="110"/>
        <v>0</v>
      </c>
      <c r="BY34" s="14">
        <f t="shared" si="110"/>
        <v>0</v>
      </c>
      <c r="BZ34" s="14">
        <f t="shared" si="110"/>
        <v>0</v>
      </c>
      <c r="CA34" s="14">
        <f t="shared" si="110"/>
        <v>0</v>
      </c>
      <c r="CB34" s="14">
        <f t="shared" si="110"/>
        <v>0</v>
      </c>
      <c r="CC34" s="14">
        <f t="shared" si="110"/>
        <v>0</v>
      </c>
      <c r="CD34" s="14">
        <f>SUM(CD35:CD36)</f>
        <v>0</v>
      </c>
      <c r="CE34" s="14">
        <f>SUM(CE35:CE36)</f>
        <v>1669839.3228436538</v>
      </c>
      <c r="CF34" s="14">
        <f t="shared" si="91"/>
        <v>1669839.3228436538</v>
      </c>
      <c r="CG34" s="14">
        <f>SUM(CG35:CG36)</f>
        <v>0</v>
      </c>
      <c r="CH34" s="14">
        <f>SUM(CH35:CH36)</f>
        <v>0</v>
      </c>
      <c r="CI34" s="14">
        <f>SUM(CI35:CI36)</f>
        <v>0</v>
      </c>
      <c r="CJ34" s="14">
        <f t="shared" ref="CJ34:CR34" si="111">SUM(CJ35:CJ36)</f>
        <v>0</v>
      </c>
      <c r="CK34" s="14">
        <f t="shared" si="111"/>
        <v>0</v>
      </c>
      <c r="CL34" s="14">
        <f t="shared" si="111"/>
        <v>0</v>
      </c>
      <c r="CM34" s="14">
        <f t="shared" si="111"/>
        <v>0</v>
      </c>
      <c r="CN34" s="14">
        <f t="shared" si="111"/>
        <v>0</v>
      </c>
      <c r="CO34" s="14">
        <f t="shared" si="111"/>
        <v>0</v>
      </c>
      <c r="CP34" s="14">
        <f t="shared" si="111"/>
        <v>0</v>
      </c>
      <c r="CQ34" s="14">
        <f t="shared" si="111"/>
        <v>0</v>
      </c>
      <c r="CR34" s="14">
        <f t="shared" si="111"/>
        <v>2021152.3592320001</v>
      </c>
      <c r="CS34" s="14">
        <f t="shared" si="82"/>
        <v>2021152.3592320001</v>
      </c>
      <c r="CT34" s="14">
        <f t="shared" ref="CT34:CU34" si="112">SUM(CT35:CT36)</f>
        <v>0</v>
      </c>
      <c r="CU34" s="14">
        <f t="shared" si="112"/>
        <v>0</v>
      </c>
      <c r="CV34" s="14"/>
      <c r="CW34" s="14"/>
      <c r="CX34" s="14"/>
      <c r="CY34" s="14"/>
      <c r="CZ34" s="14"/>
      <c r="DA34" s="14"/>
      <c r="DB34" s="14"/>
      <c r="DC34" s="14"/>
      <c r="DD34" s="14"/>
      <c r="DE34" s="31">
        <f t="shared" ref="DE34" si="113">SUM(DE35:DE36)</f>
        <v>2240786.2199999997</v>
      </c>
      <c r="DF34" s="14">
        <f t="shared" si="83"/>
        <v>2240786.2199999997</v>
      </c>
      <c r="DG34" s="14">
        <f t="shared" ref="DG34:DH34" si="114">SUM(DG35:DG36)</f>
        <v>0</v>
      </c>
      <c r="DH34" s="14">
        <f t="shared" si="114"/>
        <v>0</v>
      </c>
      <c r="DI34" s="14"/>
      <c r="DJ34" s="14"/>
      <c r="DK34" s="14"/>
      <c r="DL34" s="14"/>
      <c r="DM34" s="14"/>
      <c r="DN34" s="14"/>
      <c r="DO34" s="14"/>
      <c r="DP34" s="14"/>
      <c r="DQ34" s="14"/>
      <c r="DR34" s="14"/>
      <c r="DS34" s="14">
        <f t="shared" si="85"/>
        <v>0</v>
      </c>
    </row>
    <row r="35" spans="2:123" s="37" customFormat="1" ht="27.6" x14ac:dyDescent="0.25">
      <c r="B35" s="34" t="s">
        <v>25</v>
      </c>
      <c r="C35" s="35" t="s">
        <v>28</v>
      </c>
      <c r="D35" s="35" t="s">
        <v>28</v>
      </c>
      <c r="E35" s="36">
        <v>442093.90151485399</v>
      </c>
      <c r="F35" s="36">
        <f t="shared" si="9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8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8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90"/>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91"/>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82"/>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83"/>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85"/>
        <v>0</v>
      </c>
    </row>
    <row r="36" spans="2:123" s="37" customFormat="1" ht="27.6" x14ac:dyDescent="0.25">
      <c r="B36" s="34" t="s">
        <v>24</v>
      </c>
      <c r="C36" s="35" t="s">
        <v>28</v>
      </c>
      <c r="D36" s="35" t="s">
        <v>28</v>
      </c>
      <c r="E36" s="36">
        <v>202509.138421118</v>
      </c>
      <c r="F36" s="36">
        <f t="shared" si="9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8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8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90"/>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91"/>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82"/>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83"/>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85"/>
        <v>0</v>
      </c>
    </row>
    <row r="37" spans="2:123" s="29" customFormat="1" ht="13.8" x14ac:dyDescent="0.25">
      <c r="B37" s="30" t="s">
        <v>20</v>
      </c>
      <c r="C37" s="31">
        <v>0</v>
      </c>
      <c r="D37" s="31">
        <v>0</v>
      </c>
      <c r="E37" s="31">
        <v>0</v>
      </c>
      <c r="F37" s="31">
        <f t="shared" si="92"/>
        <v>0</v>
      </c>
      <c r="G37" s="31">
        <v>0</v>
      </c>
      <c r="H37" s="31">
        <v>0</v>
      </c>
      <c r="I37" s="31">
        <v>0</v>
      </c>
      <c r="J37" s="31">
        <v>0</v>
      </c>
      <c r="K37" s="31">
        <v>0</v>
      </c>
      <c r="L37" s="31">
        <v>0</v>
      </c>
      <c r="M37" s="31">
        <v>0</v>
      </c>
      <c r="N37" s="31">
        <v>0</v>
      </c>
      <c r="O37" s="31">
        <v>0</v>
      </c>
      <c r="P37" s="31">
        <v>0</v>
      </c>
      <c r="Q37" s="31">
        <v>0</v>
      </c>
      <c r="R37" s="31">
        <v>0</v>
      </c>
      <c r="S37" s="31">
        <f t="shared" si="86"/>
        <v>0</v>
      </c>
      <c r="T37" s="31">
        <v>0</v>
      </c>
      <c r="U37" s="31">
        <v>0</v>
      </c>
      <c r="V37" s="31">
        <v>0</v>
      </c>
      <c r="W37" s="31">
        <v>0</v>
      </c>
      <c r="X37" s="31">
        <v>0</v>
      </c>
      <c r="Y37" s="31">
        <v>0</v>
      </c>
      <c r="Z37" s="31">
        <v>0</v>
      </c>
      <c r="AA37" s="31">
        <v>0</v>
      </c>
      <c r="AB37" s="31">
        <v>0</v>
      </c>
      <c r="AC37" s="31">
        <v>0</v>
      </c>
      <c r="AD37" s="31">
        <v>0</v>
      </c>
      <c r="AE37" s="31">
        <v>0</v>
      </c>
      <c r="AF37" s="31">
        <f t="shared" si="8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0"/>
        <v>0</v>
      </c>
      <c r="BT37" s="31">
        <v>0</v>
      </c>
      <c r="BU37" s="31">
        <v>0</v>
      </c>
      <c r="BV37" s="31">
        <v>0</v>
      </c>
      <c r="BW37" s="31">
        <v>0</v>
      </c>
      <c r="BX37" s="31">
        <v>0</v>
      </c>
      <c r="BY37" s="31">
        <v>0</v>
      </c>
      <c r="BZ37" s="31">
        <v>0</v>
      </c>
      <c r="CA37" s="31">
        <v>0</v>
      </c>
      <c r="CB37" s="31">
        <v>0</v>
      </c>
      <c r="CC37" s="31">
        <v>0</v>
      </c>
      <c r="CD37" s="31">
        <v>0</v>
      </c>
      <c r="CE37" s="31">
        <v>0</v>
      </c>
      <c r="CF37" s="31">
        <f t="shared" si="91"/>
        <v>0</v>
      </c>
      <c r="CG37" s="31">
        <v>0</v>
      </c>
      <c r="CH37" s="31">
        <v>0</v>
      </c>
      <c r="CI37" s="31">
        <v>0</v>
      </c>
      <c r="CJ37" s="31"/>
      <c r="CK37" s="31"/>
      <c r="CL37" s="31"/>
      <c r="CM37" s="31"/>
      <c r="CN37" s="31"/>
      <c r="CO37" s="31"/>
      <c r="CP37" s="31"/>
      <c r="CQ37" s="31"/>
      <c r="CR37" s="31"/>
      <c r="CS37" s="14">
        <f t="shared" si="82"/>
        <v>0</v>
      </c>
      <c r="CT37" s="31"/>
      <c r="CU37" s="31"/>
      <c r="CV37" s="31"/>
      <c r="CW37" s="31"/>
      <c r="CX37" s="31"/>
      <c r="CY37" s="31"/>
      <c r="CZ37" s="31"/>
      <c r="DA37" s="31"/>
      <c r="DB37" s="31"/>
      <c r="DC37" s="31"/>
      <c r="DD37" s="31"/>
      <c r="DE37" s="31"/>
      <c r="DF37" s="14">
        <f t="shared" si="83"/>
        <v>0</v>
      </c>
      <c r="DG37" s="31"/>
      <c r="DH37" s="31"/>
      <c r="DI37" s="31"/>
      <c r="DJ37" s="31"/>
      <c r="DK37" s="31"/>
      <c r="DL37" s="31"/>
      <c r="DM37" s="31"/>
      <c r="DN37" s="31"/>
      <c r="DO37" s="31"/>
      <c r="DP37" s="31"/>
      <c r="DQ37" s="31"/>
      <c r="DR37" s="31"/>
      <c r="DS37" s="14">
        <f t="shared" si="85"/>
        <v>0</v>
      </c>
    </row>
    <row r="38" spans="2:123" s="29" customFormat="1" ht="13.8" x14ac:dyDescent="0.25">
      <c r="B38" s="30" t="s">
        <v>8</v>
      </c>
      <c r="C38" s="31">
        <f>+C28+C31+C34</f>
        <v>5287747.3582285</v>
      </c>
      <c r="D38" s="31">
        <f>+D28+D31+D34</f>
        <v>4991504.7907684799</v>
      </c>
      <c r="E38" s="31">
        <f>+E28+E31+E34</f>
        <v>5319983.946996822</v>
      </c>
      <c r="F38" s="31">
        <f t="shared" si="92"/>
        <v>15599236.095993802</v>
      </c>
      <c r="G38" s="31">
        <f>SUM(G28:G37)</f>
        <v>8483091.1699299999</v>
      </c>
      <c r="H38" s="31">
        <f t="shared" ref="H38:R38" si="115">SUM(H28:H37)</f>
        <v>6845698.5422321213</v>
      </c>
      <c r="I38" s="31">
        <f t="shared" si="115"/>
        <v>8374105.6025689207</v>
      </c>
      <c r="J38" s="31">
        <f t="shared" si="115"/>
        <v>8755526.1724145189</v>
      </c>
      <c r="K38" s="31">
        <f t="shared" si="115"/>
        <v>9716442.1155603211</v>
      </c>
      <c r="L38" s="31">
        <f t="shared" si="115"/>
        <v>10193153.894134039</v>
      </c>
      <c r="M38" s="31">
        <f t="shared" si="115"/>
        <v>11076169.680037439</v>
      </c>
      <c r="N38" s="31">
        <f t="shared" si="115"/>
        <v>11720916.454969119</v>
      </c>
      <c r="O38" s="31">
        <f t="shared" si="115"/>
        <v>10667483.942510281</v>
      </c>
      <c r="P38" s="31">
        <f t="shared" si="115"/>
        <v>11702939.617028799</v>
      </c>
      <c r="Q38" s="31">
        <f t="shared" si="115"/>
        <v>10893226.236534398</v>
      </c>
      <c r="R38" s="31">
        <f t="shared" si="115"/>
        <v>11691247.926594615</v>
      </c>
      <c r="S38" s="31">
        <f t="shared" si="86"/>
        <v>120120001.35451457</v>
      </c>
      <c r="T38" s="31">
        <v>0</v>
      </c>
      <c r="U38" s="31">
        <v>0</v>
      </c>
      <c r="V38" s="31">
        <v>0</v>
      </c>
      <c r="W38" s="31">
        <v>0</v>
      </c>
      <c r="X38" s="31">
        <v>0</v>
      </c>
      <c r="Y38" s="31">
        <v>0</v>
      </c>
      <c r="Z38" s="31">
        <v>0</v>
      </c>
      <c r="AA38" s="31">
        <v>0</v>
      </c>
      <c r="AB38" s="31">
        <v>0</v>
      </c>
      <c r="AC38" s="31">
        <v>0</v>
      </c>
      <c r="AD38" s="31">
        <v>0</v>
      </c>
      <c r="AE38" s="31">
        <v>0</v>
      </c>
      <c r="AF38" s="31">
        <f t="shared" si="87"/>
        <v>0</v>
      </c>
      <c r="AG38" s="31">
        <f>+AG28+AG31+AG34+AG37</f>
        <v>6074305.1003107196</v>
      </c>
      <c r="AH38" s="31">
        <f t="shared" ref="AH38:AO38" si="116">+AH28+AH31+AH34+AH37</f>
        <v>5749844.1911808001</v>
      </c>
      <c r="AI38" s="31">
        <f t="shared" si="116"/>
        <v>7031012.6314301407</v>
      </c>
      <c r="AJ38" s="31">
        <f t="shared" si="116"/>
        <v>6465074.9258921193</v>
      </c>
      <c r="AK38" s="31">
        <f t="shared" si="116"/>
        <v>9076279.6266191993</v>
      </c>
      <c r="AL38" s="31">
        <f t="shared" si="116"/>
        <v>8551624.0594356004</v>
      </c>
      <c r="AM38" s="31">
        <f t="shared" si="116"/>
        <v>9060405.0921887998</v>
      </c>
      <c r="AN38" s="31">
        <f t="shared" si="116"/>
        <v>8806386.8314553201</v>
      </c>
      <c r="AO38" s="31">
        <f t="shared" si="116"/>
        <v>9823737.904697001</v>
      </c>
      <c r="AP38" s="31">
        <f>+AP28+AP31+AP34+AP37</f>
        <v>10248550.271054521</v>
      </c>
      <c r="AQ38" s="31">
        <f>+AQ28+AQ31+AQ34+AQ37</f>
        <v>9909830.1861861199</v>
      </c>
      <c r="AR38" s="31">
        <f>+AR28+AR31+AR34+AR37</f>
        <v>10882628.170581732</v>
      </c>
      <c r="AS38" s="31">
        <f>SUM(AG38:AR38)</f>
        <v>101679678.99103206</v>
      </c>
      <c r="AT38" s="31">
        <f t="shared" ref="AT38:BD38" si="117">+AT28+AT31+AT34+AT37</f>
        <v>9033002.0579705331</v>
      </c>
      <c r="AU38" s="31">
        <f t="shared" si="117"/>
        <v>6636276.7537080003</v>
      </c>
      <c r="AV38" s="31">
        <f t="shared" si="117"/>
        <v>7671017.4948781002</v>
      </c>
      <c r="AW38" s="31">
        <f t="shared" si="117"/>
        <v>8867201.4815850612</v>
      </c>
      <c r="AX38" s="31">
        <f t="shared" si="117"/>
        <v>10825946.779390501</v>
      </c>
      <c r="AY38" s="31">
        <f t="shared" si="117"/>
        <v>10450290.8493207</v>
      </c>
      <c r="AZ38" s="31">
        <f t="shared" si="117"/>
        <v>10416372.937002501</v>
      </c>
      <c r="BA38" s="31">
        <f t="shared" si="117"/>
        <v>10059581.403042002</v>
      </c>
      <c r="BB38" s="31">
        <f t="shared" si="117"/>
        <v>11061647.222258821</v>
      </c>
      <c r="BC38" s="31">
        <f t="shared" si="117"/>
        <v>11679342.39842332</v>
      </c>
      <c r="BD38" s="31">
        <f t="shared" si="117"/>
        <v>10435684.237240419</v>
      </c>
      <c r="BE38" s="31">
        <f t="shared" ref="BE38" si="118">+BE28+BE31+BE34+BE37</f>
        <v>11089567.769107744</v>
      </c>
      <c r="BF38" s="31">
        <f>SUM(AT38:BE38)</f>
        <v>118225931.3839277</v>
      </c>
      <c r="BG38" s="31">
        <f t="shared" ref="BG38:BH38" si="119">+BG28+BG31+BG34+BG37</f>
        <v>9035096.1123966612</v>
      </c>
      <c r="BH38" s="31">
        <f t="shared" si="119"/>
        <v>6877458.154476</v>
      </c>
      <c r="BI38" s="31">
        <f t="shared" ref="BI38:BJ38" si="120">+BI28+BI31+BI34+BI37</f>
        <v>9273878.7354800794</v>
      </c>
      <c r="BJ38" s="31">
        <f t="shared" si="120"/>
        <v>8703394.9012924396</v>
      </c>
      <c r="BK38" s="31">
        <f t="shared" ref="BK38:BL38" si="121">+BK28+BK31+BK34+BK37</f>
        <v>12875347.609999999</v>
      </c>
      <c r="BL38" s="31">
        <f t="shared" si="121"/>
        <v>11928644.359999999</v>
      </c>
      <c r="BM38" s="31">
        <f t="shared" ref="BM38:BQ38" si="122">+BM28+BM31+BM34+BM37</f>
        <v>11967965.740000002</v>
      </c>
      <c r="BN38" s="31">
        <f t="shared" si="122"/>
        <v>11623544.84836792</v>
      </c>
      <c r="BO38" s="31">
        <f t="shared" si="122"/>
        <v>12108722.85</v>
      </c>
      <c r="BP38" s="31">
        <f t="shared" si="122"/>
        <v>12646673.189999999</v>
      </c>
      <c r="BQ38" s="31">
        <f t="shared" si="122"/>
        <v>11694604.700000001</v>
      </c>
      <c r="BR38" s="31">
        <f>+BR28+BR31+BR34+BR37</f>
        <v>13059999.311000001</v>
      </c>
      <c r="BS38" s="31">
        <f t="shared" si="90"/>
        <v>131795330.51301309</v>
      </c>
      <c r="BT38" s="31">
        <f t="shared" ref="BT38:CD38" si="123">+BT28+BT31+BT34+BT37</f>
        <v>10064159.864586299</v>
      </c>
      <c r="BU38" s="31">
        <f t="shared" si="123"/>
        <v>5880426.3499999996</v>
      </c>
      <c r="BV38" s="31">
        <f t="shared" si="123"/>
        <v>7381761.8386055594</v>
      </c>
      <c r="BW38" s="31">
        <f>+BW28+BW31+BW34+BW37</f>
        <v>9643972.4499999993</v>
      </c>
      <c r="BX38" s="31">
        <f t="shared" si="123"/>
        <v>12983475.299999999</v>
      </c>
      <c r="BY38" s="31">
        <f t="shared" si="123"/>
        <v>12390944.705623759</v>
      </c>
      <c r="BZ38" s="31">
        <f t="shared" si="123"/>
        <v>10829023.039813999</v>
      </c>
      <c r="CA38" s="31">
        <f t="shared" si="123"/>
        <v>12312298.162570691</v>
      </c>
      <c r="CB38" s="31">
        <f t="shared" si="123"/>
        <v>12270760.020000001</v>
      </c>
      <c r="CC38" s="31">
        <f t="shared" si="123"/>
        <v>11546597.068790391</v>
      </c>
      <c r="CD38" s="31">
        <f t="shared" si="123"/>
        <v>12957037.212142831</v>
      </c>
      <c r="CE38" s="31">
        <f>+CE28+CE31+CE34+CE37</f>
        <v>13858160.557847135</v>
      </c>
      <c r="CF38" s="31">
        <f t="shared" si="91"/>
        <v>132118616.56998065</v>
      </c>
      <c r="CG38" s="31">
        <f>+CG28+CG31+CG34+CG37</f>
        <v>10346329.409400001</v>
      </c>
      <c r="CH38" s="31">
        <f>+CH28+CH31+CH34+CH37</f>
        <v>8319670.7000000002</v>
      </c>
      <c r="CI38" s="31">
        <f t="shared" ref="CI38:CR38" si="124">+CI28+CI31+CI34+CI37</f>
        <v>5917747.3799999999</v>
      </c>
      <c r="CJ38" s="31">
        <f t="shared" si="124"/>
        <v>1193768.7794016013</v>
      </c>
      <c r="CK38" s="31">
        <f t="shared" si="124"/>
        <v>4114135.1018130388</v>
      </c>
      <c r="CL38" s="31">
        <f t="shared" si="124"/>
        <v>5155417.5050454009</v>
      </c>
      <c r="CM38" s="31">
        <f t="shared" si="124"/>
        <v>3895789.8898676028</v>
      </c>
      <c r="CN38" s="31">
        <f t="shared" si="124"/>
        <v>3630063.9659584006</v>
      </c>
      <c r="CO38" s="31">
        <f t="shared" si="124"/>
        <v>5549293.7000000002</v>
      </c>
      <c r="CP38" s="31">
        <f t="shared" si="124"/>
        <v>5287128.99</v>
      </c>
      <c r="CQ38" s="31">
        <f t="shared" si="124"/>
        <v>7552771.7309927</v>
      </c>
      <c r="CR38" s="31">
        <f t="shared" si="124"/>
        <v>6664713.5253350595</v>
      </c>
      <c r="CS38" s="14">
        <f t="shared" si="82"/>
        <v>67626830.677813813</v>
      </c>
      <c r="CT38" s="31">
        <f t="shared" ref="CT38:DE38" si="125">+CT28+CT31+CT34+CT37</f>
        <v>6622079.7677573198</v>
      </c>
      <c r="CU38" s="31">
        <f t="shared" si="125"/>
        <v>5875107.4408518802</v>
      </c>
      <c r="CV38" s="31">
        <f t="shared" si="125"/>
        <v>6422949.1019773195</v>
      </c>
      <c r="CW38" s="31">
        <f t="shared" si="125"/>
        <v>6692759.01895204</v>
      </c>
      <c r="CX38" s="31">
        <f t="shared" si="125"/>
        <v>8461535.0678259805</v>
      </c>
      <c r="CY38" s="31">
        <f t="shared" si="125"/>
        <v>8332431.9011638397</v>
      </c>
      <c r="CZ38" s="31">
        <f t="shared" si="125"/>
        <v>7924250.9911918398</v>
      </c>
      <c r="DA38" s="31">
        <f t="shared" si="125"/>
        <v>9866489.9461237602</v>
      </c>
      <c r="DB38" s="31">
        <f t="shared" si="125"/>
        <v>8039267.3731617592</v>
      </c>
      <c r="DC38" s="31">
        <f t="shared" si="125"/>
        <v>9342782.9788633622</v>
      </c>
      <c r="DD38" s="31">
        <f t="shared" si="125"/>
        <v>9111281.5093220007</v>
      </c>
      <c r="DE38" s="31">
        <f t="shared" si="125"/>
        <v>8758506.7516375184</v>
      </c>
      <c r="DF38" s="14">
        <f t="shared" si="83"/>
        <v>95449441.848828629</v>
      </c>
      <c r="DG38" s="31">
        <f t="shared" ref="DG38:DQ38" si="126">+DG28+DG31+DG34+DG37</f>
        <v>6770788.5261013601</v>
      </c>
      <c r="DH38" s="31">
        <f t="shared" si="126"/>
        <v>0</v>
      </c>
      <c r="DI38" s="31">
        <f t="shared" si="126"/>
        <v>0</v>
      </c>
      <c r="DJ38" s="31">
        <f t="shared" si="126"/>
        <v>0</v>
      </c>
      <c r="DK38" s="31">
        <f t="shared" si="126"/>
        <v>0</v>
      </c>
      <c r="DL38" s="31">
        <f t="shared" si="126"/>
        <v>0</v>
      </c>
      <c r="DM38" s="31">
        <f t="shared" si="126"/>
        <v>0</v>
      </c>
      <c r="DN38" s="31">
        <f t="shared" si="126"/>
        <v>0</v>
      </c>
      <c r="DO38" s="31">
        <f t="shared" si="126"/>
        <v>0</v>
      </c>
      <c r="DP38" s="31">
        <f t="shared" si="126"/>
        <v>0</v>
      </c>
      <c r="DQ38" s="31">
        <f t="shared" si="126"/>
        <v>0</v>
      </c>
      <c r="DR38" s="31"/>
      <c r="DS38" s="14">
        <f t="shared" si="85"/>
        <v>6770788.5261013601</v>
      </c>
    </row>
    <row r="39" spans="2:123" x14ac:dyDescent="0.25">
      <c r="B39" s="78" t="s">
        <v>146</v>
      </c>
    </row>
    <row r="40" spans="2:123" x14ac:dyDescent="0.25">
      <c r="B40" s="76"/>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CT4" activePane="bottomRight" state="frozen"/>
      <selection pane="topRight" activeCell="C1" sqref="C1"/>
      <selection pane="bottomLeft" activeCell="A4" sqref="A4"/>
      <selection pane="bottomRight" activeCell="CX82" sqref="CX8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2.33203125" style="26" customWidth="1"/>
    <col min="110" max="111" width="11.44140625" style="26"/>
    <col min="112" max="112" width="12.33203125" style="26" customWidth="1"/>
    <col min="113" max="113" width="13.44140625" style="26" customWidth="1"/>
    <col min="114" max="114" width="12.44140625" style="26" customWidth="1"/>
    <col min="115" max="16384" width="11.44140625" style="26"/>
  </cols>
  <sheetData>
    <row r="1" spans="1:117" ht="13.8" x14ac:dyDescent="0.25">
      <c r="A1" s="103" t="s">
        <v>106</v>
      </c>
      <c r="B1" s="103"/>
    </row>
    <row r="2" spans="1:117" ht="30" customHeight="1" x14ac:dyDescent="0.25">
      <c r="A2" s="104" t="s">
        <v>134</v>
      </c>
      <c r="B2" s="104"/>
    </row>
    <row r="3" spans="1:117" ht="15" customHeight="1" x14ac:dyDescent="0.25">
      <c r="A3" s="105" t="s">
        <v>119</v>
      </c>
      <c r="B3" s="105"/>
      <c r="AE3" s="39"/>
    </row>
    <row r="4" spans="1:117" x14ac:dyDescent="0.25">
      <c r="AE4" s="39"/>
    </row>
    <row r="5" spans="1:117" s="33" customFormat="1" ht="13.8" x14ac:dyDescent="0.25">
      <c r="B5" s="40" t="s">
        <v>98</v>
      </c>
      <c r="C5" s="41"/>
      <c r="AU5" s="42"/>
      <c r="AV5" s="42"/>
      <c r="AW5" s="42"/>
      <c r="AX5" s="42"/>
      <c r="AY5" s="42"/>
      <c r="AZ5" s="42"/>
      <c r="BA5" s="42"/>
    </row>
    <row r="6" spans="1:117" s="3" customFormat="1" ht="13.8"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27.6" x14ac:dyDescent="0.25">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c r="DC8" s="44"/>
      <c r="DD8" s="44"/>
      <c r="DE8" s="44"/>
      <c r="DF8" s="44"/>
      <c r="DG8" s="44"/>
      <c r="DH8" s="44"/>
      <c r="DI8" s="44"/>
      <c r="DJ8" s="44"/>
      <c r="DK8" s="44"/>
      <c r="DL8" s="44"/>
      <c r="DM8" s="44"/>
    </row>
    <row r="9" spans="1:117"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c r="DC9" s="44"/>
      <c r="DD9" s="44"/>
      <c r="DE9" s="44"/>
      <c r="DF9" s="44"/>
      <c r="DG9" s="44"/>
      <c r="DH9" s="44"/>
      <c r="DI9" s="44"/>
      <c r="DJ9" s="44"/>
      <c r="DK9" s="44"/>
      <c r="DL9" s="44"/>
      <c r="DM9" s="44"/>
    </row>
    <row r="10" spans="1:117"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c r="DC10" s="44"/>
      <c r="DD10" s="44"/>
      <c r="DE10" s="44"/>
      <c r="DF10" s="44"/>
      <c r="DG10" s="44"/>
      <c r="DH10" s="44"/>
      <c r="DI10" s="44"/>
      <c r="DJ10" s="44"/>
      <c r="DK10" s="44"/>
      <c r="DL10" s="44"/>
      <c r="DM10" s="44"/>
    </row>
    <row r="11" spans="1:117"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c r="DC11" s="44"/>
      <c r="DD11" s="44"/>
      <c r="DE11" s="44"/>
      <c r="DF11" s="44"/>
      <c r="DG11" s="44"/>
      <c r="DH11" s="44"/>
      <c r="DI11" s="44"/>
      <c r="DJ11" s="44"/>
      <c r="DK11" s="44"/>
      <c r="DL11" s="44"/>
      <c r="DM11" s="44"/>
    </row>
    <row r="12" spans="1:117"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c r="DC12" s="44"/>
      <c r="DD12" s="44"/>
      <c r="DE12" s="44"/>
      <c r="DF12" s="44"/>
      <c r="DG12" s="44"/>
      <c r="DH12" s="44"/>
      <c r="DI12" s="44"/>
      <c r="DJ12" s="44"/>
      <c r="DK12" s="44"/>
      <c r="DL12" s="44"/>
      <c r="DM12" s="44"/>
    </row>
    <row r="13" spans="1:117"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t="s">
        <v>152</v>
      </c>
      <c r="DB13" s="44"/>
      <c r="DC13" s="44"/>
      <c r="DD13" s="44"/>
      <c r="DE13" s="44"/>
      <c r="DF13" s="44"/>
      <c r="DG13" s="44"/>
      <c r="DH13" s="44"/>
      <c r="DI13" s="44"/>
      <c r="DJ13" s="44"/>
      <c r="DK13" s="44"/>
      <c r="DL13" s="44"/>
      <c r="DM13" s="44"/>
    </row>
    <row r="14" spans="1:117"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5">
      <c r="B15" s="40" t="s">
        <v>99</v>
      </c>
      <c r="C15" s="41"/>
    </row>
    <row r="16" spans="1:117" s="3" customFormat="1" ht="13.8"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2021</v>
      </c>
      <c r="DB16" s="100"/>
      <c r="DC16" s="100"/>
      <c r="DD16" s="100"/>
      <c r="DE16" s="100"/>
      <c r="DF16" s="100"/>
      <c r="DG16" s="100"/>
      <c r="DH16" s="100"/>
      <c r="DI16" s="100"/>
      <c r="DJ16" s="100"/>
      <c r="DK16" s="100"/>
      <c r="DL16" s="100"/>
      <c r="DM16" s="101" t="s">
        <v>150</v>
      </c>
    </row>
    <row r="17" spans="2:117" s="3" customFormat="1" ht="27.6" x14ac:dyDescent="0.25">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7.6" x14ac:dyDescent="0.25">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c r="DC18" s="51"/>
      <c r="DD18" s="51"/>
      <c r="DE18" s="51"/>
      <c r="DF18" s="51"/>
      <c r="DG18" s="51"/>
      <c r="DH18" s="51"/>
      <c r="DI18" s="51"/>
      <c r="DJ18" s="51"/>
      <c r="DK18" s="51"/>
      <c r="DL18" s="51"/>
      <c r="DM18" s="51"/>
    </row>
    <row r="19" spans="2:117"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c r="DC19" s="36"/>
      <c r="DD19" s="36"/>
      <c r="DE19" s="36"/>
      <c r="DF19" s="36"/>
      <c r="DG19" s="36"/>
      <c r="DH19" s="36"/>
      <c r="DI19" s="36"/>
      <c r="DJ19" s="36"/>
      <c r="DK19" s="36"/>
      <c r="DL19" s="36"/>
      <c r="DM19" s="51"/>
    </row>
    <row r="20" spans="2:117"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c r="DC20" s="51"/>
      <c r="DD20" s="51"/>
      <c r="DE20" s="51"/>
      <c r="DF20" s="51"/>
      <c r="DG20" s="51"/>
      <c r="DH20" s="51"/>
      <c r="DI20" s="51"/>
      <c r="DJ20" s="51"/>
      <c r="DK20" s="51"/>
      <c r="DL20" s="51"/>
      <c r="DM20" s="51"/>
    </row>
    <row r="21" spans="2:117"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c r="DC21" s="51"/>
      <c r="DD21" s="51"/>
      <c r="DE21" s="51"/>
      <c r="DF21" s="51"/>
      <c r="DG21" s="51"/>
      <c r="DH21" s="51"/>
      <c r="DI21" s="51"/>
      <c r="DJ21" s="51"/>
      <c r="DK21" s="51"/>
      <c r="DL21" s="51"/>
      <c r="DM21" s="51"/>
    </row>
    <row r="22" spans="2:117"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5">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5">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5">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5">
      <c r="C26" s="41"/>
      <c r="AL26" s="58"/>
      <c r="AM26" s="58"/>
      <c r="AN26" s="58"/>
      <c r="AO26" s="58"/>
    </row>
    <row r="27" spans="2:117" s="60" customFormat="1" ht="15" customHeight="1" x14ac:dyDescent="0.25">
      <c r="B27" s="59" t="s">
        <v>100</v>
      </c>
      <c r="C27" s="41"/>
    </row>
    <row r="28" spans="2:117" s="3" customFormat="1" ht="13.8"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2021</v>
      </c>
      <c r="DB28" s="100"/>
      <c r="DC28" s="100"/>
      <c r="DD28" s="100"/>
      <c r="DE28" s="100"/>
      <c r="DF28" s="100"/>
      <c r="DG28" s="100"/>
      <c r="DH28" s="100"/>
      <c r="DI28" s="100"/>
      <c r="DJ28" s="100"/>
      <c r="DK28" s="100"/>
      <c r="DL28" s="100"/>
      <c r="DM28" s="101" t="s">
        <v>150</v>
      </c>
    </row>
    <row r="29" spans="2:117" s="3" customFormat="1" ht="27.6" x14ac:dyDescent="0.25">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5">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c r="DC30" s="62"/>
      <c r="DD30" s="62"/>
      <c r="DE30" s="62"/>
      <c r="DF30" s="62"/>
      <c r="DG30" s="62"/>
      <c r="DH30" s="62"/>
      <c r="DI30" s="62"/>
      <c r="DJ30" s="62"/>
      <c r="DK30" s="62"/>
      <c r="DL30" s="62"/>
      <c r="DM30" s="51"/>
    </row>
    <row r="31" spans="2:117" s="33" customFormat="1" ht="13.8" x14ac:dyDescent="0.25">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c r="DC31" s="62"/>
      <c r="DD31" s="62"/>
      <c r="DE31" s="62"/>
      <c r="DF31" s="62"/>
      <c r="DG31" s="62"/>
      <c r="DH31" s="62"/>
      <c r="DI31" s="62"/>
      <c r="DJ31" s="62"/>
      <c r="DK31" s="62"/>
      <c r="DL31" s="62"/>
      <c r="DM31" s="51"/>
    </row>
    <row r="32" spans="2:117" s="33" customFormat="1" ht="15" customHeight="1" x14ac:dyDescent="0.25">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5">
      <c r="B33" s="40" t="s">
        <v>101</v>
      </c>
      <c r="C33" s="41"/>
    </row>
    <row r="34" spans="2:117" s="3" customFormat="1" ht="13.8"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2021</v>
      </c>
      <c r="DB34" s="100"/>
      <c r="DC34" s="100"/>
      <c r="DD34" s="100"/>
      <c r="DE34" s="100"/>
      <c r="DF34" s="100"/>
      <c r="DG34" s="100"/>
      <c r="DH34" s="100"/>
      <c r="DI34" s="100"/>
      <c r="DJ34" s="100"/>
      <c r="DK34" s="100"/>
      <c r="DL34" s="100"/>
      <c r="DM34" s="101" t="s">
        <v>150</v>
      </c>
    </row>
    <row r="35" spans="2:117" s="3" customFormat="1" ht="27.6" x14ac:dyDescent="0.25">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5">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c r="DC36" s="65"/>
      <c r="DD36" s="65"/>
      <c r="DE36" s="65"/>
      <c r="DF36" s="65"/>
      <c r="DG36" s="65"/>
      <c r="DH36" s="65"/>
      <c r="DI36" s="65"/>
      <c r="DJ36" s="65"/>
      <c r="DK36" s="65"/>
      <c r="DL36" s="65"/>
      <c r="DM36" s="51"/>
    </row>
    <row r="37" spans="2:117" s="33" customFormat="1" ht="15" customHeight="1" x14ac:dyDescent="0.25">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c r="DC37" s="65"/>
      <c r="DD37" s="65"/>
      <c r="DE37" s="65"/>
      <c r="DF37" s="65"/>
      <c r="DG37" s="65"/>
      <c r="DH37" s="65"/>
      <c r="DI37" s="65"/>
      <c r="DJ37" s="65"/>
      <c r="DK37" s="65"/>
      <c r="DL37" s="65"/>
      <c r="DM37" s="51"/>
    </row>
    <row r="38" spans="2:117" s="53" customFormat="1" ht="13.8" x14ac:dyDescent="0.25">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c r="DC38" s="65"/>
      <c r="DD38" s="65"/>
      <c r="DE38" s="65"/>
      <c r="DF38" s="65"/>
      <c r="DG38" s="65"/>
      <c r="DH38" s="65"/>
      <c r="DI38" s="65"/>
      <c r="DJ38" s="65"/>
      <c r="DK38" s="65"/>
      <c r="DL38" s="65"/>
      <c r="DM38" s="51"/>
    </row>
    <row r="39" spans="2:117" s="33" customFormat="1" ht="15" customHeight="1" x14ac:dyDescent="0.25">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c r="DC39" s="65"/>
      <c r="DD39" s="65"/>
      <c r="DE39" s="65"/>
      <c r="DF39" s="65"/>
      <c r="DG39" s="65"/>
      <c r="DH39" s="65"/>
      <c r="DI39" s="65"/>
      <c r="DJ39" s="65"/>
      <c r="DK39" s="65"/>
      <c r="DL39" s="65"/>
      <c r="DM39" s="51"/>
    </row>
    <row r="40" spans="2:117" s="33" customFormat="1" ht="15" customHeight="1" x14ac:dyDescent="0.25">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v>14</v>
      </c>
      <c r="CX40" s="65">
        <v>9</v>
      </c>
      <c r="CY40" s="65">
        <v>8</v>
      </c>
      <c r="CZ40" s="51"/>
      <c r="DA40" s="65">
        <v>8</v>
      </c>
      <c r="DB40" s="65"/>
      <c r="DC40" s="65"/>
      <c r="DD40" s="65"/>
      <c r="DE40" s="65"/>
      <c r="DF40" s="65"/>
      <c r="DG40" s="65"/>
      <c r="DH40" s="65"/>
      <c r="DI40" s="65"/>
      <c r="DJ40" s="65"/>
      <c r="DK40" s="65"/>
      <c r="DL40" s="65"/>
      <c r="DM40" s="51"/>
    </row>
    <row r="41" spans="2:117" s="33" customFormat="1" ht="15" customHeight="1" x14ac:dyDescent="0.25">
      <c r="C41" s="66"/>
    </row>
    <row r="42" spans="2:117" s="33" customFormat="1" ht="15" customHeight="1" x14ac:dyDescent="0.25">
      <c r="B42" s="40" t="s">
        <v>102</v>
      </c>
      <c r="C42" s="41"/>
    </row>
    <row r="43" spans="2:117" s="3" customFormat="1" ht="13.8"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2021</v>
      </c>
      <c r="DB43" s="100"/>
      <c r="DC43" s="100"/>
      <c r="DD43" s="100"/>
      <c r="DE43" s="100"/>
      <c r="DF43" s="100"/>
      <c r="DG43" s="100"/>
      <c r="DH43" s="100"/>
      <c r="DI43" s="100"/>
      <c r="DJ43" s="100"/>
      <c r="DK43" s="100"/>
      <c r="DL43" s="100"/>
      <c r="DM43" s="101" t="s">
        <v>150</v>
      </c>
    </row>
    <row r="44" spans="2:117" s="3" customFormat="1" ht="27.6" x14ac:dyDescent="0.25">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5">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c r="DC45" s="67"/>
      <c r="DD45" s="67"/>
      <c r="DE45" s="67"/>
      <c r="DF45" s="67"/>
      <c r="DG45" s="67"/>
      <c r="DH45" s="67"/>
      <c r="DI45" s="67"/>
      <c r="DJ45" s="67"/>
      <c r="DK45" s="67"/>
      <c r="DL45" s="67"/>
      <c r="DM45" s="67"/>
    </row>
    <row r="46" spans="2:117" s="33" customFormat="1" ht="15" customHeight="1" x14ac:dyDescent="0.25">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c r="DC46" s="67"/>
      <c r="DD46" s="67"/>
      <c r="DE46" s="67"/>
      <c r="DF46" s="67"/>
      <c r="DG46" s="67"/>
      <c r="DH46" s="67"/>
      <c r="DI46" s="67"/>
      <c r="DJ46" s="67"/>
      <c r="DK46" s="67"/>
      <c r="DL46" s="67"/>
      <c r="DM46" s="67"/>
    </row>
    <row r="47" spans="2:117"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c r="DC47" s="44"/>
      <c r="DD47" s="44"/>
      <c r="DE47" s="44"/>
      <c r="DF47" s="44"/>
      <c r="DG47" s="44"/>
      <c r="DH47" s="44"/>
      <c r="DI47" s="44"/>
      <c r="DJ47" s="44"/>
      <c r="DK47" s="44"/>
      <c r="DL47" s="44"/>
      <c r="DM47" s="44"/>
    </row>
    <row r="48" spans="2:117" s="33" customFormat="1" ht="15" customHeight="1" x14ac:dyDescent="0.25">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c r="DC48" s="67"/>
      <c r="DD48" s="67"/>
      <c r="DE48" s="67"/>
      <c r="DF48" s="67"/>
      <c r="DG48" s="67"/>
      <c r="DH48" s="67"/>
      <c r="DI48" s="67"/>
      <c r="DJ48" s="67"/>
      <c r="DK48" s="67"/>
      <c r="DL48" s="67"/>
      <c r="DM48" s="67"/>
    </row>
    <row r="49" spans="2:117" s="33" customFormat="1" ht="15" customHeight="1" x14ac:dyDescent="0.25">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c r="DC49" s="67"/>
      <c r="DD49" s="67"/>
      <c r="DE49" s="67"/>
      <c r="DF49" s="67"/>
      <c r="DG49" s="67"/>
      <c r="DH49" s="67"/>
      <c r="DI49" s="67"/>
      <c r="DJ49" s="67"/>
      <c r="DK49" s="67"/>
      <c r="DL49" s="67"/>
      <c r="DM49" s="67"/>
    </row>
    <row r="50" spans="2:117"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c r="DC50" s="44"/>
      <c r="DD50" s="44"/>
      <c r="DE50" s="44"/>
      <c r="DF50" s="44"/>
      <c r="DG50" s="44"/>
      <c r="DH50" s="44"/>
      <c r="DI50" s="44"/>
      <c r="DJ50" s="44"/>
      <c r="DK50" s="44"/>
      <c r="DL50" s="44"/>
      <c r="DM50" s="44"/>
    </row>
    <row r="51" spans="2:117"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c r="DC51" s="44"/>
      <c r="DD51" s="44"/>
      <c r="DE51" s="44"/>
      <c r="DF51" s="44"/>
      <c r="DG51" s="44"/>
      <c r="DH51" s="44"/>
      <c r="DI51" s="44"/>
      <c r="DJ51" s="44"/>
      <c r="DK51" s="44"/>
      <c r="DL51" s="44"/>
      <c r="DM51" s="44"/>
    </row>
    <row r="52" spans="2:117" s="33" customFormat="1" ht="15" customHeight="1" x14ac:dyDescent="0.25">
      <c r="C52" s="66"/>
    </row>
    <row r="53" spans="2:117" s="33" customFormat="1" ht="15" customHeight="1" x14ac:dyDescent="0.25">
      <c r="B53" s="40" t="s">
        <v>103</v>
      </c>
      <c r="C53" s="41"/>
    </row>
    <row r="54" spans="2:117" s="3" customFormat="1" ht="13.8"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2021</v>
      </c>
      <c r="DB54" s="100"/>
      <c r="DC54" s="100"/>
      <c r="DD54" s="100"/>
      <c r="DE54" s="100"/>
      <c r="DF54" s="100"/>
      <c r="DG54" s="100"/>
      <c r="DH54" s="100"/>
      <c r="DI54" s="100"/>
      <c r="DJ54" s="100"/>
      <c r="DK54" s="100"/>
      <c r="DL54" s="100"/>
      <c r="DM54" s="101" t="s">
        <v>150</v>
      </c>
    </row>
    <row r="55" spans="2:117" s="3" customFormat="1" ht="27.6" x14ac:dyDescent="0.25">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5">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c r="DC56" s="51"/>
      <c r="DD56" s="51"/>
      <c r="DE56" s="51"/>
      <c r="DF56" s="51"/>
      <c r="DG56" s="51"/>
      <c r="DH56" s="51"/>
      <c r="DI56" s="51"/>
      <c r="DJ56" s="51"/>
      <c r="DK56" s="51"/>
      <c r="DL56" s="51"/>
      <c r="DM56" s="67"/>
    </row>
    <row r="57" spans="2:117" s="69" customFormat="1" ht="15" customHeight="1" x14ac:dyDescent="0.25">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c r="DC57" s="51"/>
      <c r="DD57" s="51"/>
      <c r="DE57" s="51"/>
      <c r="DF57" s="51"/>
      <c r="DG57" s="51"/>
      <c r="DH57" s="51"/>
      <c r="DI57" s="51"/>
      <c r="DJ57" s="51"/>
      <c r="DK57" s="51"/>
      <c r="DL57" s="51"/>
      <c r="DM57" s="67"/>
    </row>
    <row r="58" spans="2:117" s="33" customFormat="1" ht="1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v>18</v>
      </c>
      <c r="CX58" s="51">
        <v>16</v>
      </c>
      <c r="CY58" s="51">
        <v>19</v>
      </c>
      <c r="CZ58" s="67"/>
      <c r="DA58" s="51">
        <v>20</v>
      </c>
      <c r="DB58" s="51"/>
      <c r="DC58" s="51"/>
      <c r="DD58" s="51"/>
      <c r="DE58" s="51"/>
      <c r="DF58" s="51"/>
      <c r="DG58" s="51"/>
      <c r="DH58" s="51"/>
      <c r="DI58" s="51"/>
      <c r="DJ58" s="51"/>
      <c r="DK58" s="51"/>
      <c r="DL58" s="51"/>
      <c r="DM58" s="67"/>
    </row>
    <row r="59" spans="2:117" s="33" customFormat="1" ht="15" customHeight="1" x14ac:dyDescent="0.25">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c r="DC59" s="51"/>
      <c r="DD59" s="51"/>
      <c r="DE59" s="51"/>
      <c r="DF59" s="51"/>
      <c r="DG59" s="51"/>
      <c r="DH59" s="51"/>
      <c r="DI59" s="51"/>
      <c r="DJ59" s="51"/>
      <c r="DK59" s="51"/>
      <c r="DL59" s="51"/>
      <c r="DM59" s="67"/>
    </row>
    <row r="60" spans="2:117"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v>18</v>
      </c>
      <c r="CX60" s="51">
        <v>16</v>
      </c>
      <c r="CY60" s="51">
        <v>19</v>
      </c>
      <c r="CZ60" s="67"/>
      <c r="DA60" s="51">
        <v>20</v>
      </c>
      <c r="DB60" s="51"/>
      <c r="DC60" s="51"/>
      <c r="DD60" s="51"/>
      <c r="DE60" s="51"/>
      <c r="DF60" s="51"/>
      <c r="DG60" s="51"/>
      <c r="DH60" s="51"/>
      <c r="DI60" s="51"/>
      <c r="DJ60" s="51"/>
      <c r="DK60" s="51"/>
      <c r="DL60" s="51"/>
      <c r="DM60" s="67"/>
    </row>
    <row r="61" spans="2:117" s="33" customFormat="1" ht="15" customHeight="1" x14ac:dyDescent="0.25">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c r="DC61" s="51"/>
      <c r="DD61" s="51"/>
      <c r="DE61" s="51"/>
      <c r="DF61" s="51"/>
      <c r="DG61" s="51"/>
      <c r="DH61" s="51"/>
      <c r="DI61" s="51"/>
      <c r="DJ61" s="51"/>
      <c r="DK61" s="51"/>
      <c r="DL61" s="51"/>
      <c r="DM61" s="67"/>
    </row>
    <row r="62" spans="2:117"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c r="DC62" s="51"/>
      <c r="DD62" s="51"/>
      <c r="DE62" s="51"/>
      <c r="DF62" s="51"/>
      <c r="DG62" s="51"/>
      <c r="DH62" s="51"/>
      <c r="DI62" s="51"/>
      <c r="DJ62" s="51"/>
      <c r="DK62" s="51"/>
      <c r="DL62" s="51"/>
      <c r="DM62" s="67"/>
    </row>
    <row r="63" spans="2:117" s="33" customFormat="1" ht="15" customHeight="1" x14ac:dyDescent="0.25">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c r="DC63" s="51"/>
      <c r="DD63" s="51"/>
      <c r="DE63" s="51"/>
      <c r="DF63" s="51"/>
      <c r="DG63" s="51"/>
      <c r="DI63" s="51"/>
      <c r="DJ63" s="51"/>
      <c r="DK63" s="51"/>
      <c r="DL63" s="51"/>
      <c r="DM63" s="67"/>
    </row>
    <row r="64" spans="2:117" s="33" customFormat="1" ht="15" customHeight="1" x14ac:dyDescent="0.25">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5">
      <c r="B65" s="71" t="s">
        <v>104</v>
      </c>
      <c r="C65" s="41"/>
    </row>
    <row r="66" spans="2:117" s="3" customFormat="1" ht="13.8"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2021</v>
      </c>
      <c r="DB66" s="100"/>
      <c r="DC66" s="100"/>
      <c r="DD66" s="100"/>
      <c r="DE66" s="100"/>
      <c r="DF66" s="100"/>
      <c r="DG66" s="100"/>
      <c r="DH66" s="100"/>
      <c r="DI66" s="100"/>
      <c r="DJ66" s="100"/>
      <c r="DK66" s="100"/>
      <c r="DL66" s="100"/>
      <c r="DM66" s="101" t="s">
        <v>150</v>
      </c>
    </row>
    <row r="67" spans="2:117" s="3" customFormat="1" ht="27.6" x14ac:dyDescent="0.25">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5">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c r="DC68" s="51"/>
      <c r="DD68" s="51"/>
      <c r="DE68" s="51"/>
      <c r="DF68" s="51"/>
      <c r="DG68" s="51"/>
      <c r="DH68" s="51"/>
      <c r="DI68" s="51"/>
      <c r="DJ68" s="51"/>
      <c r="DK68" s="51"/>
      <c r="DL68" s="51"/>
      <c r="DM68" s="67"/>
    </row>
    <row r="69" spans="2:117" s="33" customFormat="1" ht="15" customHeight="1" x14ac:dyDescent="0.25">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c r="DC69" s="51"/>
      <c r="DD69" s="51"/>
      <c r="DE69" s="51"/>
      <c r="DF69" s="51"/>
      <c r="DG69" s="51"/>
      <c r="DH69" s="51"/>
      <c r="DJ69" s="51"/>
      <c r="DK69" s="51"/>
      <c r="DL69" s="51"/>
      <c r="DM69" s="67"/>
    </row>
    <row r="70" spans="2:117" s="33" customFormat="1" ht="15" customHeight="1" x14ac:dyDescent="0.25">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c r="DC70" s="51"/>
      <c r="DD70" s="51"/>
      <c r="DE70" s="51"/>
      <c r="DF70" s="51"/>
      <c r="DG70" s="51"/>
      <c r="DH70" s="51"/>
      <c r="DI70" s="51"/>
      <c r="DJ70" s="51"/>
      <c r="DK70" s="51"/>
      <c r="DL70" s="51"/>
      <c r="DM70" s="67"/>
    </row>
    <row r="71" spans="2:117" s="33" customFormat="1" ht="15" customHeight="1" x14ac:dyDescent="0.25">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c r="DC71" s="51"/>
      <c r="DD71" s="51"/>
      <c r="DE71" s="51"/>
      <c r="DF71" s="51"/>
      <c r="DG71" s="51"/>
      <c r="DH71" s="51"/>
      <c r="DI71" s="51"/>
      <c r="DJ71" s="51"/>
      <c r="DK71" s="51"/>
      <c r="DL71" s="51"/>
      <c r="DM71" s="67"/>
    </row>
    <row r="72" spans="2:117" s="33" customFormat="1" ht="15" customHeight="1" x14ac:dyDescent="0.25">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5">
      <c r="B73" s="71" t="s">
        <v>105</v>
      </c>
      <c r="C73" s="41"/>
    </row>
    <row r="74" spans="2:117" s="3" customFormat="1" ht="13.8"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2021</v>
      </c>
      <c r="DB74" s="100"/>
      <c r="DC74" s="100"/>
      <c r="DD74" s="100"/>
      <c r="DE74" s="100"/>
      <c r="DF74" s="100"/>
      <c r="DG74" s="100"/>
      <c r="DH74" s="100"/>
      <c r="DI74" s="100"/>
      <c r="DJ74" s="100"/>
      <c r="DK74" s="100"/>
      <c r="DL74" s="100"/>
      <c r="DM74" s="101" t="s">
        <v>150</v>
      </c>
    </row>
    <row r="75" spans="2:117" s="3" customFormat="1" ht="27.6" x14ac:dyDescent="0.25">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7185.2009999999991</v>
      </c>
      <c r="CX76" s="74">
        <f t="shared" si="21"/>
        <v>7430.9360000000006</v>
      </c>
      <c r="CY76" s="74">
        <f t="shared" si="21"/>
        <v>8589.5500000000011</v>
      </c>
      <c r="CZ76" s="74">
        <f t="shared" si="21"/>
        <v>0</v>
      </c>
      <c r="DA76" s="74">
        <f t="shared" ref="DA76:DM76" si="23">+SUM(DA77:DA102)</f>
        <v>7406.2749999999996</v>
      </c>
      <c r="DB76" s="74">
        <f t="shared" si="23"/>
        <v>0</v>
      </c>
      <c r="DC76" s="74">
        <f t="shared" si="23"/>
        <v>0</v>
      </c>
      <c r="DD76" s="74">
        <f t="shared" si="23"/>
        <v>0</v>
      </c>
      <c r="DE76" s="74">
        <f t="shared" si="23"/>
        <v>0</v>
      </c>
      <c r="DF76" s="74">
        <f t="shared" si="23"/>
        <v>0</v>
      </c>
      <c r="DG76" s="74">
        <f t="shared" si="23"/>
        <v>0</v>
      </c>
      <c r="DH76" s="74">
        <f t="shared" si="23"/>
        <v>0</v>
      </c>
      <c r="DI76" s="74">
        <f t="shared" si="23"/>
        <v>0</v>
      </c>
      <c r="DJ76" s="74">
        <f t="shared" si="23"/>
        <v>0</v>
      </c>
      <c r="DK76" s="74">
        <f t="shared" si="23"/>
        <v>0</v>
      </c>
      <c r="DL76" s="74">
        <f t="shared" si="23"/>
        <v>0</v>
      </c>
      <c r="DM76" s="74">
        <f t="shared" si="23"/>
        <v>0</v>
      </c>
    </row>
    <row r="77" spans="2:117" s="33" customFormat="1" ht="15" customHeight="1" x14ac:dyDescent="0.25">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4">+SUM(BN77:BY77)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c r="DC77" s="36"/>
      <c r="DD77" s="36"/>
      <c r="DE77" s="36"/>
      <c r="DF77" s="36"/>
      <c r="DG77" s="36"/>
      <c r="DH77" s="36"/>
      <c r="DI77" s="36"/>
      <c r="DJ77" s="36"/>
      <c r="DK77" s="36"/>
      <c r="DL77" s="36"/>
      <c r="DM77" s="67"/>
    </row>
    <row r="78" spans="2:117" s="33" customFormat="1" ht="15" customHeight="1" x14ac:dyDescent="0.25">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4"/>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c r="DC78" s="36"/>
      <c r="DD78" s="36"/>
      <c r="DE78" s="36"/>
      <c r="DF78" s="36"/>
      <c r="DG78" s="36"/>
      <c r="DH78" s="36"/>
      <c r="DI78" s="36"/>
      <c r="DJ78" s="36"/>
      <c r="DK78" s="36"/>
      <c r="DL78" s="36"/>
      <c r="DM78" s="67"/>
    </row>
    <row r="79" spans="2:117" s="33" customFormat="1" ht="15" customHeight="1" x14ac:dyDescent="0.25">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4"/>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c r="DC79" s="36"/>
      <c r="DD79" s="36"/>
      <c r="DE79" s="36"/>
      <c r="DF79" s="36"/>
      <c r="DG79" s="36"/>
      <c r="DH79" s="36"/>
      <c r="DI79" s="36"/>
      <c r="DJ79" s="36"/>
      <c r="DK79" s="36"/>
      <c r="DL79" s="36"/>
      <c r="DM79" s="67"/>
    </row>
    <row r="80" spans="2:117" s="33" customFormat="1" ht="15" customHeight="1" x14ac:dyDescent="0.25">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4"/>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c r="DC80" s="36"/>
      <c r="DD80" s="36"/>
      <c r="DE80" s="36"/>
      <c r="DF80" s="36"/>
      <c r="DG80" s="36"/>
      <c r="DH80" s="36"/>
      <c r="DI80" s="36"/>
      <c r="DJ80" s="36"/>
      <c r="DK80" s="36"/>
      <c r="DL80" s="36"/>
      <c r="DM80" s="67"/>
    </row>
    <row r="81" spans="2:117" s="33" customFormat="1" ht="15" customHeight="1" x14ac:dyDescent="0.25">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4"/>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c r="DC81" s="36"/>
      <c r="DD81" s="36"/>
      <c r="DE81" s="36"/>
      <c r="DF81" s="36"/>
      <c r="DG81" s="36"/>
      <c r="DH81" s="36"/>
      <c r="DI81" s="36"/>
      <c r="DJ81" s="36"/>
      <c r="DK81" s="36"/>
      <c r="DL81" s="36"/>
      <c r="DM81" s="67"/>
    </row>
    <row r="82" spans="2:117" s="33" customFormat="1" ht="15" customHeight="1" x14ac:dyDescent="0.25">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4"/>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c r="DC82" s="36"/>
      <c r="DD82" s="36"/>
      <c r="DE82" s="36"/>
      <c r="DF82" s="36"/>
      <c r="DG82" s="36"/>
      <c r="DH82" s="36"/>
      <c r="DI82" s="36"/>
      <c r="DJ82" s="36"/>
      <c r="DK82" s="36"/>
      <c r="DL82" s="36"/>
      <c r="DM82" s="67"/>
    </row>
    <row r="83" spans="2:117" s="33" customFormat="1" ht="15" customHeight="1" x14ac:dyDescent="0.25">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4"/>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c r="DC83" s="36"/>
      <c r="DD83" s="36"/>
      <c r="DE83" s="36"/>
      <c r="DF83" s="36"/>
      <c r="DG83" s="36"/>
      <c r="DH83" s="36"/>
      <c r="DI83" s="36"/>
      <c r="DJ83" s="36"/>
      <c r="DK83" s="36"/>
      <c r="DL83" s="36"/>
      <c r="DM83" s="67"/>
    </row>
    <row r="84" spans="2:117" s="33" customFormat="1" ht="15" customHeight="1" x14ac:dyDescent="0.25">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4"/>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c r="DC84" s="36"/>
      <c r="DD84" s="36"/>
      <c r="DE84" s="36"/>
      <c r="DF84" s="36"/>
      <c r="DG84" s="36"/>
      <c r="DH84" s="36"/>
      <c r="DI84" s="36"/>
      <c r="DJ84" s="36"/>
      <c r="DK84" s="36"/>
      <c r="DL84" s="36"/>
      <c r="DM84" s="67"/>
    </row>
    <row r="85" spans="2:117" s="33" customFormat="1" ht="15" customHeight="1" x14ac:dyDescent="0.25">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4"/>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c r="DC85" s="36"/>
      <c r="DD85" s="36"/>
      <c r="DE85" s="36"/>
      <c r="DF85" s="36"/>
      <c r="DG85" s="36"/>
      <c r="DH85" s="36"/>
      <c r="DI85" s="36"/>
      <c r="DJ85" s="36"/>
      <c r="DK85" s="36"/>
      <c r="DL85" s="36"/>
      <c r="DM85" s="67"/>
    </row>
    <row r="86" spans="2:117" s="33" customFormat="1" ht="15" customHeight="1" x14ac:dyDescent="0.25">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4"/>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c r="DC86" s="36"/>
      <c r="DD86" s="36"/>
      <c r="DE86" s="36"/>
      <c r="DF86" s="36"/>
      <c r="DG86" s="36"/>
      <c r="DH86" s="36"/>
      <c r="DI86" s="36"/>
      <c r="DJ86" s="36"/>
      <c r="DK86" s="36"/>
      <c r="DL86" s="36"/>
      <c r="DM86" s="67"/>
    </row>
    <row r="87" spans="2:117" s="33" customFormat="1" ht="15" customHeight="1" x14ac:dyDescent="0.25">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4"/>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c r="DC87" s="36"/>
      <c r="DD87" s="36"/>
      <c r="DE87" s="36"/>
      <c r="DF87" s="36"/>
      <c r="DG87" s="36"/>
      <c r="DH87" s="36"/>
      <c r="DI87" s="36"/>
      <c r="DJ87" s="36"/>
      <c r="DK87" s="36"/>
      <c r="DL87" s="36"/>
      <c r="DM87" s="67"/>
    </row>
    <row r="88" spans="2:117" s="33" customFormat="1" ht="15" customHeight="1" x14ac:dyDescent="0.25">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4"/>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c r="DC88" s="36"/>
      <c r="DD88" s="36"/>
      <c r="DE88" s="36"/>
      <c r="DF88" s="36"/>
      <c r="DG88" s="36"/>
      <c r="DH88" s="36"/>
      <c r="DI88" s="36"/>
      <c r="DJ88" s="36"/>
      <c r="DK88" s="36"/>
      <c r="DL88" s="36"/>
      <c r="DM88" s="67"/>
    </row>
    <row r="89" spans="2:117" s="33" customFormat="1" ht="15" customHeight="1" x14ac:dyDescent="0.25">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4"/>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c r="DC89" s="36"/>
      <c r="DD89" s="36"/>
      <c r="DE89" s="36"/>
      <c r="DF89" s="36"/>
      <c r="DG89" s="36"/>
      <c r="DH89" s="36"/>
      <c r="DI89" s="36"/>
      <c r="DJ89" s="36"/>
      <c r="DK89" s="36"/>
      <c r="DL89" s="36"/>
      <c r="DM89" s="67"/>
    </row>
    <row r="90" spans="2:117" s="33" customFormat="1" ht="15" customHeight="1" x14ac:dyDescent="0.25">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4"/>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c r="DC90" s="36"/>
      <c r="DD90" s="36"/>
      <c r="DE90" s="36"/>
      <c r="DF90" s="36"/>
      <c r="DG90" s="36"/>
      <c r="DH90" s="36"/>
      <c r="DI90" s="36"/>
      <c r="DJ90" s="36"/>
      <c r="DK90" s="36"/>
      <c r="DL90" s="36"/>
      <c r="DM90" s="67"/>
    </row>
    <row r="91" spans="2:117" s="33" customFormat="1" ht="15" customHeight="1" x14ac:dyDescent="0.25">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4"/>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c r="DC91" s="36"/>
      <c r="DD91" s="36"/>
      <c r="DE91" s="36"/>
      <c r="DF91" s="36"/>
      <c r="DG91" s="36"/>
      <c r="DH91" s="36"/>
      <c r="DI91" s="36"/>
      <c r="DJ91" s="36"/>
      <c r="DK91" s="36"/>
      <c r="DL91" s="36"/>
      <c r="DM91" s="67"/>
    </row>
    <row r="92" spans="2:117" s="33" customFormat="1" ht="15" customHeight="1" x14ac:dyDescent="0.25">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4"/>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c r="DC92" s="36"/>
      <c r="DD92" s="36"/>
      <c r="DE92" s="36"/>
      <c r="DF92" s="36"/>
      <c r="DG92" s="36"/>
      <c r="DH92" s="36"/>
      <c r="DI92" s="36"/>
      <c r="DJ92" s="36"/>
      <c r="DK92" s="36"/>
      <c r="DL92" s="36"/>
      <c r="DM92" s="67"/>
    </row>
    <row r="93" spans="2:117" s="33" customFormat="1" ht="15" customHeight="1" x14ac:dyDescent="0.25">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4"/>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c r="DC93" s="36"/>
      <c r="DD93" s="36"/>
      <c r="DE93" s="36"/>
      <c r="DF93" s="36"/>
      <c r="DG93" s="36"/>
      <c r="DH93" s="36"/>
      <c r="DI93" s="36"/>
      <c r="DJ93" s="36"/>
      <c r="DK93" s="36"/>
      <c r="DL93" s="36"/>
      <c r="DM93" s="67"/>
    </row>
    <row r="94" spans="2:117" s="33" customFormat="1" ht="15" customHeight="1" x14ac:dyDescent="0.25">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4"/>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c r="DC94" s="36"/>
      <c r="DD94" s="36"/>
      <c r="DE94" s="36"/>
      <c r="DF94" s="36"/>
      <c r="DG94" s="36"/>
      <c r="DH94" s="36"/>
      <c r="DI94" s="36"/>
      <c r="DJ94" s="36"/>
      <c r="DK94" s="36"/>
      <c r="DL94" s="36"/>
      <c r="DM94" s="67"/>
    </row>
    <row r="95" spans="2:117" s="33" customFormat="1" ht="15" customHeight="1" x14ac:dyDescent="0.25">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4"/>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c r="DC95" s="36"/>
      <c r="DD95" s="36"/>
      <c r="DE95" s="36"/>
      <c r="DF95" s="36"/>
      <c r="DG95" s="36"/>
      <c r="DH95" s="36"/>
      <c r="DI95" s="36"/>
      <c r="DJ95" s="36"/>
      <c r="DK95" s="36"/>
      <c r="DL95" s="36"/>
      <c r="DM95" s="67"/>
    </row>
    <row r="96" spans="2:117" s="33" customFormat="1" ht="15" customHeight="1" x14ac:dyDescent="0.25">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4"/>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c r="DC96" s="36"/>
      <c r="DD96" s="36"/>
      <c r="DE96" s="36"/>
      <c r="DF96" s="36"/>
      <c r="DG96" s="36"/>
      <c r="DH96" s="36"/>
      <c r="DI96" s="36"/>
      <c r="DJ96" s="36"/>
      <c r="DK96" s="36"/>
      <c r="DL96" s="36"/>
      <c r="DM96" s="67"/>
    </row>
    <row r="97" spans="2:117" s="33" customFormat="1" ht="15" customHeight="1" x14ac:dyDescent="0.25">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4"/>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c r="DC97" s="36"/>
      <c r="DD97" s="36"/>
      <c r="DE97" s="36"/>
      <c r="DF97" s="36"/>
      <c r="DG97" s="36"/>
      <c r="DH97" s="36"/>
      <c r="DI97" s="36"/>
      <c r="DJ97" s="36"/>
      <c r="DK97" s="36"/>
      <c r="DL97" s="36"/>
      <c r="DM97" s="67"/>
    </row>
    <row r="98" spans="2:117" s="33" customFormat="1" ht="15" customHeight="1" x14ac:dyDescent="0.25">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4"/>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c r="DC98" s="36"/>
      <c r="DD98" s="36"/>
      <c r="DE98" s="36"/>
      <c r="DF98" s="36"/>
      <c r="DG98" s="36"/>
      <c r="DH98" s="36"/>
      <c r="DI98" s="36"/>
      <c r="DJ98" s="36"/>
      <c r="DK98" s="36"/>
      <c r="DL98" s="36"/>
      <c r="DM98" s="67"/>
    </row>
    <row r="99" spans="2:117" s="33" customFormat="1" ht="15" customHeight="1" x14ac:dyDescent="0.25">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4"/>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c r="DC99" s="36"/>
      <c r="DD99" s="36"/>
      <c r="DE99" s="36"/>
      <c r="DF99" s="36"/>
      <c r="DG99" s="36"/>
      <c r="DH99" s="36"/>
      <c r="DI99" s="36"/>
      <c r="DJ99" s="36"/>
      <c r="DK99" s="36"/>
      <c r="DL99" s="36"/>
      <c r="DM99" s="67"/>
    </row>
    <row r="100" spans="2:117" s="33" customFormat="1" ht="15" customHeight="1" x14ac:dyDescent="0.25">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4"/>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c r="DC100" s="36"/>
      <c r="DD100" s="36"/>
      <c r="DE100" s="36"/>
      <c r="DF100" s="36"/>
      <c r="DG100" s="36"/>
      <c r="DH100" s="36"/>
      <c r="DI100" s="36"/>
      <c r="DJ100" s="36"/>
      <c r="DK100" s="36"/>
      <c r="DL100" s="36"/>
      <c r="DM100" s="67"/>
    </row>
    <row r="101" spans="2:117" s="33" customFormat="1" ht="15" customHeight="1" x14ac:dyDescent="0.25">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4"/>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c r="DC101" s="36"/>
      <c r="DD101" s="36"/>
      <c r="DE101" s="36"/>
      <c r="DF101" s="36"/>
      <c r="DG101" s="36"/>
      <c r="DH101" s="36"/>
      <c r="DI101" s="36"/>
      <c r="DJ101" s="36"/>
      <c r="DK101" s="36"/>
      <c r="DL101" s="36"/>
      <c r="DM101" s="67"/>
    </row>
    <row r="102" spans="2:117" s="33" customFormat="1" ht="15" customHeight="1" x14ac:dyDescent="0.25">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4"/>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c r="DC102" s="36"/>
      <c r="DD102" s="36"/>
      <c r="DE102" s="36"/>
      <c r="DF102" s="36"/>
      <c r="DG102" s="36"/>
      <c r="DH102" s="36"/>
      <c r="DI102" s="36"/>
      <c r="DJ102" s="36"/>
      <c r="DK102" s="36"/>
      <c r="DL102" s="36"/>
      <c r="DM102" s="67"/>
    </row>
    <row r="103" spans="2:117" s="33" customFormat="1" ht="15" customHeight="1" x14ac:dyDescent="0.25">
      <c r="B103" s="109" t="s">
        <v>62</v>
      </c>
      <c r="C103" s="41"/>
      <c r="AP103" s="57"/>
      <c r="AQ103" s="57"/>
    </row>
    <row r="104" spans="2:117" s="33" customFormat="1" ht="13.8" x14ac:dyDescent="0.25">
      <c r="B104" s="110"/>
      <c r="C104" s="41"/>
    </row>
    <row r="105" spans="2:117" s="33" customFormat="1" ht="13.8" x14ac:dyDescent="0.25">
      <c r="B105" s="110"/>
      <c r="C105" s="41"/>
    </row>
    <row r="106" spans="2:117" s="33" customFormat="1" ht="13.8" x14ac:dyDescent="0.25">
      <c r="C106" s="41"/>
      <c r="BZ106" s="33" t="s">
        <v>149</v>
      </c>
    </row>
    <row r="107" spans="2:117" s="33" customFormat="1" ht="13.8" x14ac:dyDescent="0.25">
      <c r="C107" s="41"/>
    </row>
    <row r="108" spans="2:117" s="33" customFormat="1" ht="13.8" x14ac:dyDescent="0.25">
      <c r="C108" s="41"/>
    </row>
    <row r="109" spans="2:117" s="33" customFormat="1" ht="13.8" x14ac:dyDescent="0.25">
      <c r="C109" s="41"/>
    </row>
    <row r="110" spans="2:117" s="33" customFormat="1" ht="13.8" x14ac:dyDescent="0.25">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Martin Balberena</cp:lastModifiedBy>
  <dcterms:created xsi:type="dcterms:W3CDTF">2016-12-17T22:53:22Z</dcterms:created>
  <dcterms:modified xsi:type="dcterms:W3CDTF">2022-03-23T15:22:45Z</dcterms:modified>
</cp:coreProperties>
</file>