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itranperu-my.sharepoint.com/personal/arodrigueza_ositran_gob_pe/Documents/OSITRAN/Boletín/11) Diciembre_datos_Octubre/"/>
    </mc:Choice>
  </mc:AlternateContent>
  <xr:revisionPtr revIDLastSave="74" documentId="13_ncr:1_{6B2C7771-ADCB-4B2B-B8E1-C81628939920}" xr6:coauthVersionLast="47" xr6:coauthVersionMax="47" xr10:uidLastSave="{8669BFFD-E83F-40FA-AECA-9863463B49FD}"/>
  <bookViews>
    <workbookView xWindow="-108" yWindow="-108" windowWidth="23256" windowHeight="12576" tabRatio="715" firstSheet="9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HN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BB57" i="6"/>
  <c r="AT57" i="6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BB55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BB86" i="8"/>
  <c r="AS86" i="8"/>
  <c r="AO86" i="8"/>
  <c r="AO85" i="8" s="1"/>
  <c r="AB86" i="8"/>
  <c r="O86" i="8"/>
  <c r="HB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F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F36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F35" i="10"/>
  <c r="IO35" i="10" s="1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F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F18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D48" i="13"/>
  <c r="FC48" i="13"/>
  <c r="FO48" i="13" s="1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D47" i="13"/>
  <c r="FC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FD46" i="13"/>
  <c r="FC46" i="13"/>
  <c r="FO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D31" i="13"/>
  <c r="FC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D25" i="13"/>
  <c r="FC25" i="13"/>
  <c r="FO25" i="13" s="1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D24" i="13"/>
  <c r="FC24" i="13"/>
  <c r="FO24" i="13" s="1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D23" i="13"/>
  <c r="FC23" i="13"/>
  <c r="FO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D20" i="13"/>
  <c r="FC20" i="13"/>
  <c r="FO20" i="13" s="1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D14" i="13"/>
  <c r="FC14" i="13"/>
  <c r="FO14" i="13" s="1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D11" i="13"/>
  <c r="FC11" i="13"/>
  <c r="FO11" i="13" s="1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D8" i="13"/>
  <c r="FO8" i="13" s="1"/>
  <c r="FC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O48" i="3" s="1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M8" i="16" l="1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IO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<sst xmlns="http://schemas.openxmlformats.org/spreadsheetml/2006/main" count="7962" uniqueCount="171">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</sst>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85" zoomScaleNormal="85" workbookViewId="0">
      <pane xSplit="2" ySplit="3" topLeftCell="CW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L49" sqref="DL49:DL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19" x14ac:dyDescent="0.25">
      <c r="A1" s="179" t="s">
        <v>136</v>
      </c>
      <c r="B1" s="179"/>
    </row>
    <row r="2" spans="1:119" ht="30" customHeight="1" x14ac:dyDescent="0.25">
      <c r="A2" s="180" t="s">
        <v>142</v>
      </c>
      <c r="B2" s="181"/>
    </row>
    <row r="3" spans="1:119" x14ac:dyDescent="0.25">
      <c r="A3" s="99" t="s">
        <v>69</v>
      </c>
    </row>
    <row r="5" spans="1:119" x14ac:dyDescent="0.25">
      <c r="B5" s="5" t="s">
        <v>67</v>
      </c>
    </row>
    <row r="6" spans="1:119" ht="15" customHeight="1" x14ac:dyDescent="0.25">
      <c r="B6" s="177" t="s">
        <v>0</v>
      </c>
      <c r="C6" s="174">
        <v>2013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7" t="s">
        <v>90</v>
      </c>
      <c r="P6" s="174">
        <v>2014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7" t="s">
        <v>91</v>
      </c>
      <c r="AC6" s="174">
        <v>2015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7" t="s">
        <v>92</v>
      </c>
      <c r="AP6" s="174">
        <v>2016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7" t="s">
        <v>93</v>
      </c>
      <c r="BC6" s="174">
        <v>2017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104</v>
      </c>
      <c r="BP6" s="174">
        <v>2018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137</v>
      </c>
      <c r="CC6" s="174">
        <v>2019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161</v>
      </c>
      <c r="CP6" s="169">
        <v>2020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72" t="s">
        <v>169</v>
      </c>
      <c r="DC6" s="169">
        <v>2021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72" t="s">
        <v>170</v>
      </c>
    </row>
    <row r="7" spans="1:119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73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73"/>
    </row>
    <row r="8" spans="1:119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/>
      <c r="DN8" s="14"/>
      <c r="DO8" s="14">
        <f>+SUM(DC8:DN8)</f>
        <v>913494</v>
      </c>
    </row>
    <row r="9" spans="1:119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/>
      <c r="DN9" s="16"/>
      <c r="DO9" s="16"/>
    </row>
    <row r="10" spans="1:119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/>
      <c r="DN10" s="17"/>
      <c r="DO10" s="17"/>
    </row>
    <row r="11" spans="1:119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/>
      <c r="DN11" s="14"/>
      <c r="DO11" s="14">
        <f t="shared" ref="DO11:DO22" si="18">+SUM(DC11:DN11)</f>
        <v>398460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/>
      <c r="DN12" s="16"/>
      <c r="DO12" s="16"/>
    </row>
    <row r="13" spans="1:119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/>
      <c r="DN13" s="17"/>
      <c r="DO13" s="17"/>
    </row>
    <row r="14" spans="1:119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/>
      <c r="DN14" s="14"/>
      <c r="DO14" s="14">
        <f t="shared" si="18"/>
        <v>451657</v>
      </c>
    </row>
    <row r="15" spans="1:119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/>
      <c r="DN15" s="16"/>
      <c r="DO15" s="16"/>
    </row>
    <row r="16" spans="1:119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/>
      <c r="DN16" s="17"/>
      <c r="DO16" s="17"/>
    </row>
    <row r="17" spans="2:119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/>
      <c r="DN17" s="14"/>
      <c r="DO17" s="14">
        <f t="shared" si="18"/>
        <v>499793</v>
      </c>
    </row>
    <row r="18" spans="2:119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/>
      <c r="DN18" s="16"/>
      <c r="DO18" s="16"/>
    </row>
    <row r="19" spans="2:119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/>
      <c r="DN19" s="17"/>
      <c r="DO19" s="17"/>
    </row>
    <row r="20" spans="2:119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/>
      <c r="DN20" s="19"/>
      <c r="DO20" s="19">
        <f t="shared" si="18"/>
        <v>2263404</v>
      </c>
    </row>
    <row r="21" spans="2:119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/>
      <c r="DN21" s="20"/>
      <c r="DO21" s="20">
        <f t="shared" si="18"/>
        <v>1376053</v>
      </c>
    </row>
    <row r="22" spans="2:119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/>
      <c r="DN22" s="20"/>
      <c r="DO22" s="20">
        <f t="shared" si="18"/>
        <v>887351</v>
      </c>
    </row>
    <row r="25" spans="2:119" x14ac:dyDescent="0.25">
      <c r="B25" s="5" t="s">
        <v>68</v>
      </c>
    </row>
    <row r="26" spans="2:119" ht="15" customHeight="1" x14ac:dyDescent="0.25">
      <c r="B26" s="177" t="s">
        <v>0</v>
      </c>
      <c r="C26" s="174">
        <v>2013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77" t="s">
        <v>90</v>
      </c>
      <c r="P26" s="174">
        <v>2014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77" t="s">
        <v>91</v>
      </c>
      <c r="AC26" s="174">
        <v>2015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 t="s">
        <v>92</v>
      </c>
      <c r="AP26" s="174">
        <v>2016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77" t="s">
        <v>93</v>
      </c>
      <c r="BC26" s="174">
        <v>2017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72" t="s">
        <v>104</v>
      </c>
      <c r="BP26" s="174">
        <v>2018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72" t="s">
        <v>137</v>
      </c>
      <c r="CC26" s="174">
        <v>2019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72" t="s">
        <v>161</v>
      </c>
      <c r="CP26" s="169">
        <v>2020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72" t="s">
        <v>169</v>
      </c>
      <c r="DC26" s="169">
        <v>2021</v>
      </c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1"/>
      <c r="DO26" s="172" t="s">
        <v>170</v>
      </c>
    </row>
    <row r="27" spans="2:119" x14ac:dyDescent="0.25">
      <c r="B27" s="17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7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7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7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7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73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73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73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73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73"/>
    </row>
    <row r="28" spans="2:119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/>
      <c r="DN28" s="14"/>
      <c r="DO28" s="14">
        <f>+SUM(DC28:DN28)</f>
        <v>2425981</v>
      </c>
    </row>
    <row r="29" spans="2:119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/>
      <c r="DN29" s="16"/>
      <c r="DO29" s="16"/>
    </row>
    <row r="30" spans="2:119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/>
      <c r="DN30" s="17"/>
      <c r="DO30" s="17"/>
    </row>
    <row r="31" spans="2:119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/>
      <c r="DN31" s="14"/>
      <c r="DO31" s="14">
        <f t="shared" ref="DO31:DO42" si="68">+SUM(DC31:DN31)</f>
        <v>1017687</v>
      </c>
    </row>
    <row r="32" spans="2:119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/>
      <c r="DN32" s="16"/>
      <c r="DO32" s="16"/>
    </row>
    <row r="33" spans="2:119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/>
      <c r="DN33" s="17"/>
      <c r="DO33" s="17"/>
    </row>
    <row r="34" spans="2:119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/>
      <c r="DN34" s="14"/>
      <c r="DO34" s="14">
        <f t="shared" si="68"/>
        <v>1100164</v>
      </c>
    </row>
    <row r="35" spans="2:119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/>
      <c r="DN35" s="16"/>
      <c r="DO35" s="16"/>
    </row>
    <row r="36" spans="2:119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/>
      <c r="DN36" s="17"/>
      <c r="DO36" s="17"/>
    </row>
    <row r="37" spans="2:119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/>
      <c r="DN37" s="14"/>
      <c r="DO37" s="14">
        <f t="shared" si="68"/>
        <v>806494</v>
      </c>
    </row>
    <row r="38" spans="2:119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/>
      <c r="DN38" s="16"/>
      <c r="DO38" s="16"/>
    </row>
    <row r="39" spans="2:119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/>
      <c r="DN39" s="17"/>
      <c r="DO39" s="17"/>
    </row>
    <row r="40" spans="2:119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/>
      <c r="DN40" s="19"/>
      <c r="DO40" s="19">
        <f t="shared" si="68"/>
        <v>5350326</v>
      </c>
    </row>
    <row r="41" spans="2:119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/>
      <c r="DN41" s="20"/>
      <c r="DO41" s="20">
        <f t="shared" si="68"/>
        <v>1376053</v>
      </c>
    </row>
    <row r="42" spans="2:119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/>
      <c r="DN42" s="20"/>
      <c r="DO42" s="20">
        <f t="shared" si="68"/>
        <v>3974273</v>
      </c>
    </row>
    <row r="45" spans="2:119" x14ac:dyDescent="0.25">
      <c r="B45" s="5" t="s">
        <v>82</v>
      </c>
    </row>
    <row r="46" spans="2:119" ht="15" customHeight="1" x14ac:dyDescent="0.25">
      <c r="B46" s="23" t="s">
        <v>158</v>
      </c>
      <c r="C46" s="174">
        <v>2013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77" t="s">
        <v>90</v>
      </c>
      <c r="P46" s="174">
        <v>2014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77" t="s">
        <v>91</v>
      </c>
      <c r="AC46" s="174">
        <v>2015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77" t="s">
        <v>92</v>
      </c>
      <c r="AP46" s="174">
        <v>2016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77" t="s">
        <v>93</v>
      </c>
      <c r="BC46" s="174">
        <v>2017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72" t="s">
        <v>104</v>
      </c>
      <c r="BP46" s="174">
        <v>2018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72" t="s">
        <v>137</v>
      </c>
      <c r="CC46" s="174">
        <v>2019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72" t="s">
        <v>161</v>
      </c>
      <c r="CP46" s="169">
        <v>2020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72" t="s">
        <v>169</v>
      </c>
      <c r="DC46" s="169">
        <v>2021</v>
      </c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1"/>
      <c r="DO46" s="172" t="s">
        <v>170</v>
      </c>
    </row>
    <row r="47" spans="2:119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7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7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7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7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73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73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73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73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73"/>
    </row>
    <row r="48" spans="2:119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0</v>
      </c>
      <c r="DN48" s="29">
        <f t="shared" si="104"/>
        <v>0</v>
      </c>
      <c r="DO48" s="29">
        <f>+SUM(DC48:DN48)</f>
        <v>33895341.400000006</v>
      </c>
    </row>
    <row r="49" spans="2:119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/>
      <c r="DN49" s="35"/>
      <c r="DO49" s="35">
        <f>+SUM(DC49:DN49)</f>
        <v>8660135.6999999993</v>
      </c>
    </row>
    <row r="50" spans="2:119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/>
      <c r="DN50" s="35"/>
      <c r="DO50" s="35">
        <f>+SUM(DC50:DN50)</f>
        <v>25235205.700000003</v>
      </c>
    </row>
    <row r="52" spans="2:119" x14ac:dyDescent="0.25">
      <c r="B52" s="5"/>
    </row>
    <row r="54" spans="2:119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M13" activePane="bottomRight" state="frozen"/>
      <selection pane="topRight" activeCell="C1" sqref="C1"/>
      <selection pane="bottomLeft" activeCell="A4" sqref="A4"/>
      <selection pane="bottomRight" activeCell="EY31" sqref="EY31:EY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58" x14ac:dyDescent="0.25">
      <c r="A1" s="179" t="s">
        <v>136</v>
      </c>
      <c r="B1" s="179"/>
    </row>
    <row r="2" spans="1:158" ht="30" customHeight="1" x14ac:dyDescent="0.3">
      <c r="A2" s="180" t="s">
        <v>146</v>
      </c>
      <c r="B2" s="181"/>
    </row>
    <row r="3" spans="1:158" x14ac:dyDescent="0.25">
      <c r="A3" s="99" t="s">
        <v>79</v>
      </c>
    </row>
    <row r="5" spans="1:158" x14ac:dyDescent="0.25">
      <c r="B5" s="5" t="s">
        <v>67</v>
      </c>
    </row>
    <row r="6" spans="1:158" x14ac:dyDescent="0.25">
      <c r="B6" s="177" t="s">
        <v>0</v>
      </c>
      <c r="C6" s="182">
        <v>2010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2" t="s">
        <v>87</v>
      </c>
      <c r="P6" s="182">
        <v>2011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2" t="s">
        <v>88</v>
      </c>
      <c r="AC6" s="182">
        <v>2012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2" t="s">
        <v>89</v>
      </c>
      <c r="AP6" s="182">
        <v>2013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2" t="s">
        <v>90</v>
      </c>
      <c r="BC6" s="182">
        <v>2014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2" t="s">
        <v>91</v>
      </c>
      <c r="BP6" s="182">
        <v>2015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2" t="s">
        <v>92</v>
      </c>
      <c r="CC6" s="182">
        <v>2016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72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170</v>
      </c>
    </row>
    <row r="7" spans="1:158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73"/>
    </row>
    <row r="8" spans="1:158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/>
      <c r="FA8" s="47"/>
      <c r="FB8" s="47">
        <f>+SUM(EP8:FA8)</f>
        <v>163289</v>
      </c>
    </row>
    <row r="9" spans="1:158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/>
      <c r="FA9" s="48"/>
      <c r="FB9" s="47"/>
    </row>
    <row r="10" spans="1:158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>
        <v>5168</v>
      </c>
      <c r="EX10" s="48">
        <v>5014</v>
      </c>
      <c r="EY10" s="48">
        <v>4305</v>
      </c>
      <c r="EZ10" s="48"/>
      <c r="FA10" s="48"/>
      <c r="FB10" s="48"/>
    </row>
    <row r="11" spans="1:158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>
        <v>19854</v>
      </c>
      <c r="EX11" s="49">
        <v>18426</v>
      </c>
      <c r="EY11" s="49">
        <v>17765</v>
      </c>
      <c r="EZ11" s="49"/>
      <c r="FA11" s="49"/>
      <c r="FB11" s="49">
        <f>+SUM(EP11:FA11)</f>
        <v>163289</v>
      </c>
    </row>
    <row r="12" spans="1:158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/>
      <c r="FA12" s="47"/>
      <c r="FB12" s="47">
        <f>+SUM(EP12:FA12)</f>
        <v>116214</v>
      </c>
    </row>
    <row r="13" spans="1:158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>
        <v>5168</v>
      </c>
      <c r="EX13" s="47">
        <v>5014</v>
      </c>
      <c r="EY13" s="47">
        <v>4305</v>
      </c>
      <c r="EZ13" s="47"/>
      <c r="FA13" s="47"/>
      <c r="FB13" s="47">
        <f>+SUM(EP13:FA13)</f>
        <v>47075</v>
      </c>
    </row>
    <row r="14" spans="1:158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x14ac:dyDescent="0.25">
      <c r="B16" s="5" t="s">
        <v>68</v>
      </c>
    </row>
    <row r="17" spans="1:158" ht="15" customHeight="1" x14ac:dyDescent="0.25">
      <c r="B17" s="177" t="s">
        <v>0</v>
      </c>
      <c r="C17" s="182">
        <v>2010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72" t="s">
        <v>87</v>
      </c>
      <c r="P17" s="182">
        <v>2011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4"/>
      <c r="AB17" s="172" t="s">
        <v>88</v>
      </c>
      <c r="AC17" s="182">
        <v>2012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4"/>
      <c r="AO17" s="172" t="s">
        <v>89</v>
      </c>
      <c r="AP17" s="182">
        <v>2013</v>
      </c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4"/>
      <c r="BB17" s="172" t="s">
        <v>90</v>
      </c>
      <c r="BC17" s="182">
        <v>2014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172" t="s">
        <v>91</v>
      </c>
      <c r="BP17" s="182">
        <v>2015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72" t="s">
        <v>92</v>
      </c>
      <c r="CC17" s="182">
        <v>2016</v>
      </c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4"/>
      <c r="CO17" s="172" t="s">
        <v>93</v>
      </c>
      <c r="CP17" s="174">
        <v>2017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104</v>
      </c>
      <c r="DC17" s="174">
        <v>2018</v>
      </c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6"/>
      <c r="DO17" s="172" t="s">
        <v>137</v>
      </c>
      <c r="DP17" s="174">
        <v>2019</v>
      </c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6"/>
      <c r="EB17" s="172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72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72" t="s">
        <v>170</v>
      </c>
    </row>
    <row r="18" spans="1:158" x14ac:dyDescent="0.25">
      <c r="B18" s="17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73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73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73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73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73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73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7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73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73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73"/>
    </row>
    <row r="19" spans="1:158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/>
      <c r="FA19" s="47"/>
      <c r="FB19" s="47">
        <f>+SUM(EP19:FA19)</f>
        <v>214437</v>
      </c>
    </row>
    <row r="20" spans="1:158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/>
      <c r="FA20" s="48"/>
      <c r="FB20" s="48"/>
    </row>
    <row r="21" spans="1:158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/>
      <c r="FA21" s="48"/>
      <c r="FB21" s="48"/>
    </row>
    <row r="22" spans="1:158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/>
      <c r="FA22" s="49"/>
      <c r="FB22" s="49">
        <f>+SUM(EP22:FA22)</f>
        <v>214437</v>
      </c>
    </row>
    <row r="23" spans="1:158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/>
      <c r="FA23" s="47"/>
      <c r="FB23" s="47">
        <f>+SUM(EP23:FA23)</f>
        <v>116214</v>
      </c>
    </row>
    <row r="24" spans="1:158" x14ac:dyDescent="0.25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/>
      <c r="FA24" s="47"/>
      <c r="FB24" s="47">
        <f>+SUM(EP24:FA24)</f>
        <v>98223</v>
      </c>
    </row>
    <row r="27" spans="1:158" x14ac:dyDescent="0.25">
      <c r="B27" s="5" t="s">
        <v>82</v>
      </c>
    </row>
    <row r="28" spans="1:158" ht="15" customHeight="1" x14ac:dyDescent="0.25">
      <c r="B28" s="23" t="s">
        <v>158</v>
      </c>
      <c r="C28" s="182">
        <v>2010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O28" s="172" t="s">
        <v>87</v>
      </c>
      <c r="P28" s="182">
        <v>2011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4"/>
      <c r="AB28" s="172" t="s">
        <v>88</v>
      </c>
      <c r="AC28" s="182">
        <v>2012</v>
      </c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  <c r="AO28" s="172" t="s">
        <v>89</v>
      </c>
      <c r="AP28" s="182">
        <v>2013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4"/>
      <c r="BB28" s="172" t="s">
        <v>90</v>
      </c>
      <c r="BC28" s="182">
        <v>2014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4"/>
      <c r="BO28" s="172" t="s">
        <v>91</v>
      </c>
      <c r="BP28" s="182">
        <v>2015</v>
      </c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4"/>
      <c r="CB28" s="172" t="s">
        <v>92</v>
      </c>
      <c r="CC28" s="182">
        <v>2016</v>
      </c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4"/>
      <c r="CO28" s="172" t="s">
        <v>93</v>
      </c>
      <c r="CP28" s="174">
        <v>2017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104</v>
      </c>
      <c r="DC28" s="174">
        <v>2018</v>
      </c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6"/>
      <c r="DO28" s="172" t="s">
        <v>137</v>
      </c>
      <c r="DP28" s="174">
        <v>2019</v>
      </c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6"/>
      <c r="EB28" s="172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72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72" t="s">
        <v>170</v>
      </c>
    </row>
    <row r="29" spans="1:158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73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73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73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73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73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73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7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73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73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73"/>
    </row>
    <row r="30" spans="1:158" s="54" customFormat="1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>
        <f t="shared" si="67"/>
        <v>74220.300000000017</v>
      </c>
      <c r="EX30" s="53">
        <f t="shared" si="67"/>
        <v>70035.299999999988</v>
      </c>
      <c r="EY30" s="53">
        <f t="shared" si="67"/>
        <v>65064.6</v>
      </c>
      <c r="EZ30" s="53">
        <f t="shared" si="67"/>
        <v>0</v>
      </c>
      <c r="FA30" s="53">
        <f t="shared" si="67"/>
        <v>0</v>
      </c>
      <c r="FB30" s="53">
        <f>+SUM(EP30:FA30)</f>
        <v>575143.00000000012</v>
      </c>
    </row>
    <row r="31" spans="1:158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/>
      <c r="FA31" s="47"/>
      <c r="FB31" s="72">
        <f>+SUM(EP31:FA31)</f>
        <v>311664.59999999998</v>
      </c>
    </row>
    <row r="32" spans="1:158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/>
      <c r="FA32" s="47"/>
      <c r="FB32" s="72">
        <f>+SUM(EP32:FA32)</f>
        <v>263478.40000000002</v>
      </c>
    </row>
    <row r="35" spans="2:75" x14ac:dyDescent="0.25">
      <c r="B35" s="5"/>
    </row>
    <row r="37" spans="2:75" x14ac:dyDescent="0.25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M16" activePane="bottomRight" state="frozen"/>
      <selection pane="topRight" activeCell="C1" sqref="C1"/>
      <selection pane="bottomLeft" activeCell="A4" sqref="A4"/>
      <selection pane="bottomRight" activeCell="CY37" sqref="CY37:CY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112"/>
    <col min="106" max="106" width="12.33203125" style="112" customWidth="1"/>
    <col min="107" max="16384" width="11.44140625" style="2"/>
  </cols>
  <sheetData>
    <row r="1" spans="1:106" x14ac:dyDescent="0.25">
      <c r="A1" s="179" t="s">
        <v>136</v>
      </c>
      <c r="B1" s="179"/>
    </row>
    <row r="2" spans="1:106" ht="30" customHeight="1" x14ac:dyDescent="0.25">
      <c r="A2" s="180" t="s">
        <v>147</v>
      </c>
      <c r="B2" s="181"/>
    </row>
    <row r="3" spans="1:106" x14ac:dyDescent="0.25">
      <c r="A3" s="99" t="s">
        <v>81</v>
      </c>
    </row>
    <row r="5" spans="1:106" x14ac:dyDescent="0.25">
      <c r="B5" s="5" t="s">
        <v>67</v>
      </c>
    </row>
    <row r="6" spans="1:106" ht="15" customHeight="1" x14ac:dyDescent="0.25">
      <c r="B6" s="177" t="s">
        <v>0</v>
      </c>
      <c r="C6" s="174">
        <v>2014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91</v>
      </c>
      <c r="P6" s="174">
        <v>2015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92</v>
      </c>
      <c r="AC6" s="174">
        <v>2016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93</v>
      </c>
      <c r="AP6" s="174">
        <v>2017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104</v>
      </c>
      <c r="BC6" s="174">
        <v>2018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137</v>
      </c>
      <c r="BP6" s="174">
        <v>2019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72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72" t="s">
        <v>170</v>
      </c>
    </row>
    <row r="7" spans="1:106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73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73"/>
    </row>
    <row r="8" spans="1:106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/>
      <c r="DA8" s="14"/>
      <c r="DB8" s="56">
        <f>+SUM(CP8:DA8)</f>
        <v>614018</v>
      </c>
    </row>
    <row r="9" spans="1:106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/>
      <c r="DA9" s="16"/>
      <c r="DB9" s="56">
        <f t="shared" ref="DB9:DB16" si="9">+SUM(CP9:DA9)</f>
        <v>356938</v>
      </c>
    </row>
    <row r="10" spans="1:106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/>
      <c r="DA10" s="17"/>
      <c r="DB10" s="56">
        <f t="shared" si="9"/>
        <v>257080</v>
      </c>
    </row>
    <row r="11" spans="1:106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/>
      <c r="DA11" s="14"/>
      <c r="DB11" s="56">
        <f t="shared" si="9"/>
        <v>1344344</v>
      </c>
    </row>
    <row r="12" spans="1:10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/>
      <c r="DA12" s="16"/>
      <c r="DB12" s="56">
        <f t="shared" si="9"/>
        <v>989950</v>
      </c>
    </row>
    <row r="13" spans="1:106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/>
      <c r="DA13" s="17"/>
      <c r="DB13" s="56">
        <f t="shared" si="9"/>
        <v>354394</v>
      </c>
    </row>
    <row r="14" spans="1:106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/>
      <c r="DA14" s="59"/>
      <c r="DB14" s="60">
        <f t="shared" si="9"/>
        <v>1958362</v>
      </c>
    </row>
    <row r="15" spans="1:106" x14ac:dyDescent="0.25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/>
      <c r="DA15" s="61"/>
      <c r="DB15" s="20">
        <f t="shared" si="9"/>
        <v>1346888</v>
      </c>
    </row>
    <row r="16" spans="1:106" x14ac:dyDescent="0.25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/>
      <c r="DA16" s="61"/>
      <c r="DB16" s="20">
        <f t="shared" si="9"/>
        <v>611474</v>
      </c>
    </row>
    <row r="19" spans="2:106" x14ac:dyDescent="0.25">
      <c r="B19" s="5" t="s">
        <v>68</v>
      </c>
    </row>
    <row r="20" spans="2:106" ht="15" customHeight="1" x14ac:dyDescent="0.25">
      <c r="B20" s="177" t="s">
        <v>0</v>
      </c>
      <c r="C20" s="174">
        <v>2014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72" t="s">
        <v>91</v>
      </c>
      <c r="P20" s="174">
        <v>2015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6"/>
      <c r="AB20" s="172" t="s">
        <v>92</v>
      </c>
      <c r="AC20" s="174">
        <v>2016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172" t="s">
        <v>93</v>
      </c>
      <c r="AP20" s="174">
        <v>2017</v>
      </c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2" t="s">
        <v>104</v>
      </c>
      <c r="BC20" s="174">
        <v>2018</v>
      </c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172" t="s">
        <v>137</v>
      </c>
      <c r="BP20" s="174">
        <v>2019</v>
      </c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B20" s="172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72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72" t="s">
        <v>170</v>
      </c>
    </row>
    <row r="21" spans="2:106" x14ac:dyDescent="0.25">
      <c r="B21" s="17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73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73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73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73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73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73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73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73"/>
    </row>
    <row r="22" spans="2:106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/>
      <c r="DA22" s="14"/>
      <c r="DB22" s="56">
        <f>+SUM(CP22:DA22)</f>
        <v>1547648</v>
      </c>
    </row>
    <row r="23" spans="2:106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/>
      <c r="DA23" s="16"/>
      <c r="DB23" s="56">
        <f t="shared" ref="DB23:DB30" si="44">+SUM(CP23:DA23)</f>
        <v>356938</v>
      </c>
    </row>
    <row r="24" spans="2:106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/>
      <c r="DA24" s="17"/>
      <c r="DB24" s="56">
        <f t="shared" si="44"/>
        <v>1190710</v>
      </c>
    </row>
    <row r="25" spans="2:106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/>
      <c r="DA25" s="14"/>
      <c r="DB25" s="56">
        <f t="shared" si="44"/>
        <v>1956350</v>
      </c>
    </row>
    <row r="26" spans="2:106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/>
      <c r="DA26" s="16"/>
      <c r="DB26" s="56">
        <f t="shared" si="44"/>
        <v>989950</v>
      </c>
    </row>
    <row r="27" spans="2:106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/>
      <c r="DA27" s="17"/>
      <c r="DB27" s="56">
        <f t="shared" si="44"/>
        <v>966400</v>
      </c>
    </row>
    <row r="28" spans="2:106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/>
      <c r="DA28" s="59"/>
      <c r="DB28" s="60">
        <f t="shared" si="44"/>
        <v>3503998</v>
      </c>
    </row>
    <row r="29" spans="2:106" x14ac:dyDescent="0.25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/>
      <c r="DA29" s="61"/>
      <c r="DB29" s="20">
        <f t="shared" si="44"/>
        <v>1346888</v>
      </c>
    </row>
    <row r="30" spans="2:106" x14ac:dyDescent="0.25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/>
      <c r="DA30" s="61"/>
      <c r="DB30" s="20">
        <f t="shared" si="44"/>
        <v>2157110</v>
      </c>
    </row>
    <row r="34" spans="2:106" ht="15" customHeight="1" x14ac:dyDescent="0.25">
      <c r="B34" s="23" t="s">
        <v>158</v>
      </c>
      <c r="C34" s="174">
        <v>2014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2" t="s">
        <v>91</v>
      </c>
      <c r="P34" s="174">
        <v>2015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72" t="s">
        <v>92</v>
      </c>
      <c r="AC34" s="174">
        <v>2016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2" t="s">
        <v>93</v>
      </c>
      <c r="AP34" s="174">
        <v>2017</v>
      </c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172" t="s">
        <v>104</v>
      </c>
      <c r="BC34" s="174">
        <v>2018</v>
      </c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6"/>
      <c r="BO34" s="172" t="s">
        <v>137</v>
      </c>
      <c r="BP34" s="174">
        <v>2019</v>
      </c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6"/>
      <c r="CB34" s="172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72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72" t="s">
        <v>170</v>
      </c>
    </row>
    <row r="35" spans="2:106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73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73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73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73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73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73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73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73"/>
    </row>
    <row r="36" spans="2:106" s="5" customFormat="1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1580770.7999999858</v>
      </c>
      <c r="CX36" s="158">
        <f t="shared" si="72"/>
        <v>1462055.2000000002</v>
      </c>
      <c r="CY36" s="62">
        <f t="shared" si="72"/>
        <v>1493327.0999999887</v>
      </c>
      <c r="CZ36" s="62">
        <f t="shared" si="72"/>
        <v>0</v>
      </c>
      <c r="DA36" s="62">
        <f t="shared" si="72"/>
        <v>0</v>
      </c>
      <c r="DB36" s="62">
        <f>+SUM(CP36:DA36)</f>
        <v>13655662.699999968</v>
      </c>
    </row>
    <row r="37" spans="2:106" x14ac:dyDescent="0.25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/>
      <c r="DA37" s="63"/>
      <c r="DB37" s="63">
        <f>+SUM(CP37:DA37)</f>
        <v>5406833.3999999678</v>
      </c>
    </row>
    <row r="38" spans="2:106" x14ac:dyDescent="0.25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/>
      <c r="DA38" s="63"/>
      <c r="DB38" s="63">
        <f>+SUM(CP38:DA38)</f>
        <v>8248829.3000000007</v>
      </c>
    </row>
    <row r="41" spans="2:106" x14ac:dyDescent="0.25">
      <c r="B41" s="5"/>
    </row>
    <row r="42" spans="2:106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B37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E64" sqref="FE64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6384" width="11.44140625" style="2"/>
  </cols>
  <sheetData>
    <row r="1" spans="1:171" x14ac:dyDescent="0.25">
      <c r="A1" s="179" t="s">
        <v>136</v>
      </c>
      <c r="B1" s="179"/>
    </row>
    <row r="2" spans="1:171" ht="30" customHeight="1" x14ac:dyDescent="0.25">
      <c r="A2" s="180" t="s">
        <v>148</v>
      </c>
      <c r="B2" s="181"/>
    </row>
    <row r="3" spans="1:171" x14ac:dyDescent="0.25">
      <c r="A3" s="99" t="s">
        <v>80</v>
      </c>
    </row>
    <row r="4" spans="1:171" x14ac:dyDescent="0.25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x14ac:dyDescent="0.25">
      <c r="B5" s="5" t="s">
        <v>67</v>
      </c>
    </row>
    <row r="6" spans="1:171" ht="15" customHeight="1" x14ac:dyDescent="0.25">
      <c r="B6" s="177" t="s">
        <v>0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86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87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88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89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69">
        <v>2020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169</v>
      </c>
      <c r="FC6" s="169">
        <v>2021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170</v>
      </c>
    </row>
    <row r="7" spans="1:171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73"/>
    </row>
    <row r="8" spans="1:171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/>
      <c r="FN8" s="66"/>
      <c r="FO8" s="67">
        <f>+SUM(FC8:FN8)</f>
        <v>3352007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247283</v>
      </c>
      <c r="FK9" s="161">
        <v>218196</v>
      </c>
      <c r="FL9" s="48">
        <v>238631</v>
      </c>
      <c r="FM9" s="48"/>
      <c r="FN9" s="48"/>
      <c r="FO9" s="67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127710</v>
      </c>
      <c r="FK10" s="161">
        <v>131292</v>
      </c>
      <c r="FL10" s="48">
        <v>135738</v>
      </c>
      <c r="FM10" s="48"/>
      <c r="FN10" s="48"/>
      <c r="FO10" s="67"/>
    </row>
    <row r="11" spans="1:171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>
        <v>213181</v>
      </c>
      <c r="FK11" s="160">
        <v>193179</v>
      </c>
      <c r="FL11" s="66">
        <v>210262</v>
      </c>
      <c r="FM11" s="66"/>
      <c r="FN11" s="66"/>
      <c r="FO11" s="67">
        <f t="shared" ref="FO11:FO17" si="24">+SUM(FC11:FN11)</f>
        <v>1858591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>
        <v>124848</v>
      </c>
      <c r="FK12" s="161">
        <v>106494</v>
      </c>
      <c r="FL12" s="48">
        <v>118918</v>
      </c>
      <c r="FM12" s="48"/>
      <c r="FN12" s="48"/>
      <c r="FO12" s="67"/>
    </row>
    <row r="13" spans="1:171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>
        <v>88333</v>
      </c>
      <c r="FK13" s="161">
        <v>86685</v>
      </c>
      <c r="FL13" s="48">
        <v>91344</v>
      </c>
      <c r="FM13" s="48"/>
      <c r="FN13" s="48"/>
      <c r="FO13" s="67"/>
    </row>
    <row r="14" spans="1:171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>
        <v>57778</v>
      </c>
      <c r="FK14" s="160">
        <v>50165</v>
      </c>
      <c r="FL14" s="66">
        <v>53286</v>
      </c>
      <c r="FM14" s="66"/>
      <c r="FN14" s="66"/>
      <c r="FO14" s="67">
        <f t="shared" si="24"/>
        <v>965265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>
        <v>26010</v>
      </c>
      <c r="FK15" s="161">
        <v>21304</v>
      </c>
      <c r="FL15" s="48">
        <v>24050</v>
      </c>
      <c r="FM15" s="48"/>
      <c r="FN15" s="48"/>
      <c r="FO15" s="67"/>
    </row>
    <row r="16" spans="1:171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>
        <v>31768</v>
      </c>
      <c r="FK16" s="161">
        <v>28861</v>
      </c>
      <c r="FL16" s="48">
        <v>29236</v>
      </c>
      <c r="FM16" s="48"/>
      <c r="FN16" s="48"/>
      <c r="FO16" s="67"/>
    </row>
    <row r="17" spans="2:171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>
        <v>47583</v>
      </c>
      <c r="FK17" s="160">
        <v>43342</v>
      </c>
      <c r="FL17" s="66">
        <v>48679</v>
      </c>
      <c r="FM17" s="66"/>
      <c r="FN17" s="66"/>
      <c r="FO17" s="67">
        <f t="shared" si="24"/>
        <v>705102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>
        <v>16995</v>
      </c>
      <c r="FK18" s="161">
        <v>13336</v>
      </c>
      <c r="FL18" s="48">
        <v>16612</v>
      </c>
      <c r="FM18" s="48"/>
      <c r="FN18" s="48"/>
      <c r="FO18" s="67"/>
    </row>
    <row r="19" spans="2:171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>
        <v>30588</v>
      </c>
      <c r="FK19" s="161">
        <v>30006</v>
      </c>
      <c r="FL19" s="48">
        <v>32067</v>
      </c>
      <c r="FM19" s="48"/>
      <c r="FN19" s="48"/>
      <c r="FO19" s="67"/>
    </row>
    <row r="20" spans="2:171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281924</v>
      </c>
      <c r="FK20" s="160">
        <v>266895</v>
      </c>
      <c r="FL20" s="66">
        <v>283587</v>
      </c>
      <c r="FM20" s="66"/>
      <c r="FN20" s="66"/>
      <c r="FO20" s="67">
        <f>+SUM(FC20:FN20)</f>
        <v>2514884</v>
      </c>
    </row>
    <row r="21" spans="2:171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202885</v>
      </c>
      <c r="FK21" s="161">
        <v>188792</v>
      </c>
      <c r="FL21" s="48">
        <v>202175</v>
      </c>
      <c r="FM21" s="48"/>
      <c r="FN21" s="48"/>
      <c r="FO21" s="67"/>
    </row>
    <row r="22" spans="2:171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/>
      <c r="FN22" s="48"/>
      <c r="FO22" s="67"/>
    </row>
    <row r="23" spans="2:171" x14ac:dyDescent="0.25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>
        <v>975459</v>
      </c>
      <c r="FK23" s="162">
        <v>903069</v>
      </c>
      <c r="FL23" s="68">
        <v>970183</v>
      </c>
      <c r="FM23" s="68"/>
      <c r="FN23" s="68"/>
      <c r="FO23" s="68">
        <f>+SUM(FC23:FN23)</f>
        <v>9395849</v>
      </c>
    </row>
    <row r="24" spans="2:171" x14ac:dyDescent="0.25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>
        <v>618021</v>
      </c>
      <c r="FK24" s="163">
        <v>548122</v>
      </c>
      <c r="FL24" s="67">
        <v>600386</v>
      </c>
      <c r="FM24" s="67"/>
      <c r="FN24" s="67"/>
      <c r="FO24" s="67">
        <f>+SUM(FC24:FN24)</f>
        <v>5529722</v>
      </c>
    </row>
    <row r="25" spans="2:171" x14ac:dyDescent="0.25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>
        <v>357438</v>
      </c>
      <c r="FK25" s="163">
        <v>354947</v>
      </c>
      <c r="FL25" s="67">
        <v>369797</v>
      </c>
      <c r="FM25" s="67"/>
      <c r="FN25" s="67"/>
      <c r="FO25" s="67">
        <f>+SUM(FC25:FN25)</f>
        <v>3866127</v>
      </c>
    </row>
    <row r="27" spans="2:171" x14ac:dyDescent="0.25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77" t="s">
        <v>0</v>
      </c>
      <c r="C29" s="174">
        <v>2009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72" t="s">
        <v>86</v>
      </c>
      <c r="P29" s="174">
        <v>2010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2" t="s">
        <v>87</v>
      </c>
      <c r="AC29" s="174">
        <v>2011</v>
      </c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6"/>
      <c r="AO29" s="172" t="s">
        <v>88</v>
      </c>
      <c r="AP29" s="174">
        <v>2012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6"/>
      <c r="BB29" s="172" t="s">
        <v>89</v>
      </c>
      <c r="BC29" s="174">
        <v>2013</v>
      </c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6"/>
      <c r="BO29" s="172" t="s">
        <v>90</v>
      </c>
      <c r="BP29" s="174">
        <v>2014</v>
      </c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6"/>
      <c r="CB29" s="172" t="s">
        <v>91</v>
      </c>
      <c r="CC29" s="174">
        <v>2015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6"/>
      <c r="CO29" s="172" t="s">
        <v>92</v>
      </c>
      <c r="CP29" s="174">
        <v>2016</v>
      </c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6"/>
      <c r="DB29" s="172" t="s">
        <v>93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104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137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161</v>
      </c>
      <c r="EP29" s="169">
        <v>2020</v>
      </c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1"/>
      <c r="FB29" s="172" t="s">
        <v>169</v>
      </c>
      <c r="FC29" s="169">
        <v>2021</v>
      </c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1"/>
      <c r="FO29" s="172" t="s">
        <v>170</v>
      </c>
    </row>
    <row r="30" spans="2:171" x14ac:dyDescent="0.25">
      <c r="B30" s="17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73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73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73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73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73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73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73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73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73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73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73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73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73"/>
    </row>
    <row r="31" spans="2:171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747281</v>
      </c>
      <c r="FL31" s="66">
        <v>783550</v>
      </c>
      <c r="FM31" s="66"/>
      <c r="FN31" s="66"/>
      <c r="FO31" s="67">
        <f>+SUM(FC31:FN31)</f>
        <v>7216973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218196</v>
      </c>
      <c r="FL32" s="48">
        <v>238631</v>
      </c>
      <c r="FM32" s="48"/>
      <c r="FN32" s="48"/>
      <c r="FO32" s="67"/>
    </row>
    <row r="33" spans="2:171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529085</v>
      </c>
      <c r="FL33" s="48">
        <v>544919</v>
      </c>
      <c r="FM33" s="48"/>
      <c r="FN33" s="48"/>
      <c r="FO33" s="67"/>
    </row>
    <row r="34" spans="2:171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/>
      <c r="FN34" s="66"/>
      <c r="FO34" s="67">
        <f t="shared" ref="FO34:FO40" si="89">+SUM(FC34:FN34)</f>
        <v>4548732</v>
      </c>
    </row>
    <row r="35" spans="2:171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/>
      <c r="FN35" s="48"/>
      <c r="FO35" s="67"/>
    </row>
    <row r="36" spans="2:171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/>
      <c r="FN36" s="48"/>
      <c r="FO36" s="67"/>
    </row>
    <row r="37" spans="2:171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>
        <v>155463</v>
      </c>
      <c r="FK37" s="160">
        <v>140814</v>
      </c>
      <c r="FL37" s="66">
        <v>147830</v>
      </c>
      <c r="FM37" s="66"/>
      <c r="FN37" s="66"/>
      <c r="FO37" s="67">
        <f t="shared" si="89"/>
        <v>2560703</v>
      </c>
    </row>
    <row r="38" spans="2:171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>
        <v>26010</v>
      </c>
      <c r="FK38" s="161">
        <v>21304</v>
      </c>
      <c r="FL38" s="48">
        <v>24050</v>
      </c>
      <c r="FM38" s="48"/>
      <c r="FN38" s="48"/>
      <c r="FO38" s="67"/>
    </row>
    <row r="39" spans="2:171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>
        <v>129453</v>
      </c>
      <c r="FK39" s="161">
        <v>119510</v>
      </c>
      <c r="FL39" s="48">
        <v>123780</v>
      </c>
      <c r="FM39" s="48"/>
      <c r="FN39" s="48"/>
      <c r="FO39" s="67"/>
    </row>
    <row r="40" spans="2:171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>
        <v>157862</v>
      </c>
      <c r="FK40" s="160">
        <v>152756</v>
      </c>
      <c r="FL40" s="66">
        <v>167753</v>
      </c>
      <c r="FM40" s="66"/>
      <c r="FN40" s="66"/>
      <c r="FO40" s="67">
        <f t="shared" si="89"/>
        <v>2420935</v>
      </c>
    </row>
    <row r="41" spans="2:171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>
        <v>16995</v>
      </c>
      <c r="FK41" s="161">
        <v>13336</v>
      </c>
      <c r="FL41" s="48">
        <v>16612</v>
      </c>
      <c r="FM41" s="48"/>
      <c r="FN41" s="48"/>
      <c r="FO41" s="67"/>
    </row>
    <row r="42" spans="2:171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>
        <v>140867</v>
      </c>
      <c r="FK42" s="161">
        <v>139420</v>
      </c>
      <c r="FL42" s="48">
        <v>151141</v>
      </c>
      <c r="FM42" s="48"/>
      <c r="FN42" s="48"/>
      <c r="FO42" s="67"/>
    </row>
    <row r="43" spans="2:171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/>
      <c r="FN43" s="66"/>
      <c r="FO43" s="67">
        <f>+SUM(FC43:FN43)</f>
        <v>4436005</v>
      </c>
    </row>
    <row r="44" spans="2:171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/>
      <c r="FN44" s="48"/>
      <c r="FO44" s="67"/>
    </row>
    <row r="45" spans="2:171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/>
      <c r="FN45" s="48"/>
      <c r="FO45" s="67"/>
    </row>
    <row r="46" spans="2:171" x14ac:dyDescent="0.25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>
        <v>2032928</v>
      </c>
      <c r="FK46" s="162">
        <v>1967532</v>
      </c>
      <c r="FL46" s="68">
        <v>2087760</v>
      </c>
      <c r="FM46" s="68"/>
      <c r="FN46" s="68"/>
      <c r="FO46" s="68">
        <f>+SUM(FC46:FN46)</f>
        <v>21183348</v>
      </c>
    </row>
    <row r="47" spans="2:171" x14ac:dyDescent="0.25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>
        <v>618019</v>
      </c>
      <c r="FK47" s="163">
        <v>548122</v>
      </c>
      <c r="FL47" s="67">
        <v>600386</v>
      </c>
      <c r="FM47" s="67"/>
      <c r="FN47" s="67"/>
      <c r="FO47" s="67">
        <f>+SUM(FC47:FN47)</f>
        <v>5529720</v>
      </c>
    </row>
    <row r="48" spans="2:171" x14ac:dyDescent="0.25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>
        <v>1414909</v>
      </c>
      <c r="FK48" s="163">
        <v>1419410</v>
      </c>
      <c r="FL48" s="67">
        <v>1487374</v>
      </c>
      <c r="FM48" s="67"/>
      <c r="FN48" s="67"/>
      <c r="FO48" s="67">
        <f>+SUM(FC48:FN48)</f>
        <v>15653628</v>
      </c>
    </row>
    <row r="50" spans="2:171" x14ac:dyDescent="0.25">
      <c r="ED50" s="112">
        <f>EO47/EB47-1</f>
        <v>7.4749011498131956E-3</v>
      </c>
      <c r="EQ50" s="2">
        <f>FB47/EO47-1</f>
        <v>-4.8461031880958516E-2</v>
      </c>
    </row>
    <row r="51" spans="2:171" x14ac:dyDescent="0.25">
      <c r="B51" s="5" t="s">
        <v>82</v>
      </c>
      <c r="EQ51" s="112">
        <f>FB48/EO48-1</f>
        <v>-0.14693721053772246</v>
      </c>
    </row>
    <row r="52" spans="2:171" x14ac:dyDescent="0.25">
      <c r="B52" s="23" t="s">
        <v>158</v>
      </c>
      <c r="C52" s="174">
        <v>2009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2" t="s">
        <v>86</v>
      </c>
      <c r="P52" s="174">
        <v>2010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172" t="s">
        <v>87</v>
      </c>
      <c r="AC52" s="174">
        <v>2011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6"/>
      <c r="AO52" s="172" t="s">
        <v>88</v>
      </c>
      <c r="AP52" s="174">
        <v>2012</v>
      </c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2" t="s">
        <v>89</v>
      </c>
      <c r="BC52" s="174">
        <v>2013</v>
      </c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6"/>
      <c r="BO52" s="172" t="s">
        <v>90</v>
      </c>
      <c r="BP52" s="174">
        <v>2014</v>
      </c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6"/>
      <c r="CB52" s="172" t="s">
        <v>91</v>
      </c>
      <c r="CC52" s="174">
        <v>2015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6"/>
      <c r="CO52" s="172" t="s">
        <v>92</v>
      </c>
      <c r="CP52" s="174">
        <v>2016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6"/>
      <c r="DB52" s="172" t="s">
        <v>93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104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137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161</v>
      </c>
      <c r="EP52" s="169">
        <v>2020</v>
      </c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1"/>
      <c r="FB52" s="172" t="s">
        <v>169</v>
      </c>
      <c r="FC52" s="169">
        <v>2021</v>
      </c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1"/>
      <c r="FO52" s="172" t="s">
        <v>170</v>
      </c>
    </row>
    <row r="53" spans="2:171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73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73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73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73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73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73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73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73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73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73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73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73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73"/>
    </row>
    <row r="54" spans="2:171" x14ac:dyDescent="0.25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154">
        <f t="shared" si="139"/>
        <v>18653875.700000003</v>
      </c>
      <c r="FJ54" s="154">
        <f t="shared" si="139"/>
        <v>18638465.399999999</v>
      </c>
      <c r="FK54" s="164">
        <f t="shared" si="139"/>
        <v>17987495.899999999</v>
      </c>
      <c r="FL54" s="154">
        <f t="shared" si="139"/>
        <v>19141539.5</v>
      </c>
      <c r="FM54" s="154">
        <f t="shared" si="139"/>
        <v>0</v>
      </c>
      <c r="FN54" s="154">
        <f t="shared" si="139"/>
        <v>0</v>
      </c>
      <c r="FO54" s="69">
        <f>+SUM(FC54:FN54)</f>
        <v>176114592.40000001</v>
      </c>
    </row>
    <row r="55" spans="2:171" x14ac:dyDescent="0.25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165">
        <v>4811295.3</v>
      </c>
      <c r="FL55" s="70">
        <v>5293549.2</v>
      </c>
      <c r="FM55" s="70"/>
      <c r="FN55" s="70"/>
      <c r="FO55" s="70">
        <f>+SUM(FC55:FN55)</f>
        <v>46140276.399999999</v>
      </c>
    </row>
    <row r="56" spans="2:171" x14ac:dyDescent="0.25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>
        <v>13190918.300000001</v>
      </c>
      <c r="FK56" s="165">
        <v>13176200.6</v>
      </c>
      <c r="FL56" s="70">
        <v>13847990.300000001</v>
      </c>
      <c r="FM56" s="70"/>
      <c r="FN56" s="70"/>
      <c r="FO56" s="70">
        <f>+SUM(FC56:FN56)</f>
        <v>129974315.99999999</v>
      </c>
    </row>
    <row r="60" spans="2:171" x14ac:dyDescent="0.25">
      <c r="B60" s="5"/>
    </row>
    <row r="62" spans="2:171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FB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I33" sqref="FI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77734375" style="11" customWidth="1"/>
    <col min="169" max="170" width="11.44140625" style="11"/>
    <col min="171" max="171" width="12.6640625" style="11" customWidth="1"/>
    <col min="172" max="16384" width="11.44140625" style="11"/>
  </cols>
  <sheetData>
    <row r="1" spans="1:171" x14ac:dyDescent="0.25">
      <c r="A1" s="179" t="s">
        <v>136</v>
      </c>
      <c r="B1" s="179"/>
    </row>
    <row r="2" spans="1:171" ht="30" customHeight="1" x14ac:dyDescent="0.3">
      <c r="A2" s="180" t="s">
        <v>149</v>
      </c>
      <c r="B2" s="181"/>
    </row>
    <row r="3" spans="1:171" x14ac:dyDescent="0.25">
      <c r="A3" s="99" t="s">
        <v>78</v>
      </c>
    </row>
    <row r="4" spans="1:171" x14ac:dyDescent="0.25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x14ac:dyDescent="0.25">
      <c r="B5" s="5" t="s">
        <v>67</v>
      </c>
    </row>
    <row r="6" spans="1:171" x14ac:dyDescent="0.25">
      <c r="B6" s="177" t="s">
        <v>0</v>
      </c>
      <c r="C6" s="182">
        <v>2009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7" t="s">
        <v>86</v>
      </c>
      <c r="P6" s="182">
        <v>2010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7" t="s">
        <v>87</v>
      </c>
      <c r="AC6" s="182">
        <v>2011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7" t="s">
        <v>88</v>
      </c>
      <c r="AP6" s="182">
        <v>2012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7" t="s">
        <v>89</v>
      </c>
      <c r="BC6" s="182">
        <v>2013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7" t="s">
        <v>90</v>
      </c>
      <c r="BP6" s="182">
        <v>2014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7" t="s">
        <v>91</v>
      </c>
      <c r="CC6" s="182">
        <v>2015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7" t="s">
        <v>92</v>
      </c>
      <c r="CP6" s="182">
        <v>2016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77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72" t="s">
        <v>170</v>
      </c>
    </row>
    <row r="7" spans="1:171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7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73"/>
    </row>
    <row r="8" spans="1:171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6">
        <v>191998</v>
      </c>
      <c r="FL8" s="72">
        <v>208916</v>
      </c>
      <c r="FM8" s="72"/>
      <c r="FN8" s="72"/>
      <c r="FO8" s="72">
        <f>+SUM(FC8:FN8)</f>
        <v>1851224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/>
      <c r="FN9" s="48"/>
      <c r="FO9" s="48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/>
      <c r="FN10" s="48"/>
      <c r="FO10" s="48"/>
    </row>
    <row r="11" spans="1:171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6">
        <v>176374</v>
      </c>
      <c r="FL11" s="72">
        <v>192666</v>
      </c>
      <c r="FM11" s="72"/>
      <c r="FN11" s="72"/>
      <c r="FO11" s="72">
        <f>+SUM(FC11:FN11)</f>
        <v>1700984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/>
      <c r="FN12" s="48"/>
      <c r="FO12" s="48"/>
    </row>
    <row r="13" spans="1:171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/>
      <c r="FN13" s="48"/>
      <c r="FO13" s="48"/>
    </row>
    <row r="14" spans="1:171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6">
        <v>223124</v>
      </c>
      <c r="FL14" s="72">
        <v>240427</v>
      </c>
      <c r="FM14" s="72"/>
      <c r="FN14" s="72"/>
      <c r="FO14" s="72">
        <f>+SUM(FC14:FN14)</f>
        <v>2168420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/>
      <c r="FN15" s="48"/>
      <c r="FO15" s="48"/>
    </row>
    <row r="16" spans="1:171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/>
      <c r="FN16" s="48"/>
      <c r="FO16" s="48"/>
    </row>
    <row r="17" spans="2:171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6">
        <v>327711</v>
      </c>
      <c r="FL17" s="72">
        <v>353474</v>
      </c>
      <c r="FM17" s="72"/>
      <c r="FN17" s="72"/>
      <c r="FO17" s="72">
        <f>+SUM(FC17:FN17)</f>
        <v>3008180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/>
      <c r="FN18" s="48"/>
      <c r="FO18" s="48"/>
    </row>
    <row r="19" spans="2:171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/>
      <c r="FN19" s="48"/>
      <c r="FO19" s="48"/>
    </row>
    <row r="20" spans="2:171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/>
      <c r="FN20" s="19"/>
      <c r="FO20" s="19">
        <f>+SUM(FC20:FN20)</f>
        <v>8728808</v>
      </c>
    </row>
    <row r="21" spans="2:171" x14ac:dyDescent="0.25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7">
        <v>451236</v>
      </c>
      <c r="FL21" s="73">
        <v>502388</v>
      </c>
      <c r="FM21" s="73"/>
      <c r="FN21" s="73"/>
      <c r="FO21" s="73">
        <f>+SUM(FC21:FN21)</f>
        <v>4438680</v>
      </c>
    </row>
    <row r="22" spans="2:171" x14ac:dyDescent="0.25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7">
        <v>467971</v>
      </c>
      <c r="FL22" s="73">
        <v>493095</v>
      </c>
      <c r="FM22" s="73"/>
      <c r="FN22" s="73"/>
      <c r="FO22" s="73">
        <f>+SUM(FC22:FN22)</f>
        <v>4290128</v>
      </c>
    </row>
    <row r="23" spans="2:171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x14ac:dyDescent="0.25">
      <c r="B25" s="5" t="s">
        <v>68</v>
      </c>
    </row>
    <row r="26" spans="2:171" ht="15" customHeight="1" x14ac:dyDescent="0.25">
      <c r="B26" s="177" t="s">
        <v>0</v>
      </c>
      <c r="C26" s="182">
        <v>2009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77" t="s">
        <v>86</v>
      </c>
      <c r="P26" s="182">
        <v>2010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4"/>
      <c r="AB26" s="177" t="s">
        <v>87</v>
      </c>
      <c r="AC26" s="182">
        <v>2011</v>
      </c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4"/>
      <c r="AO26" s="177" t="s">
        <v>88</v>
      </c>
      <c r="AP26" s="182">
        <v>2012</v>
      </c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4"/>
      <c r="BB26" s="177" t="s">
        <v>89</v>
      </c>
      <c r="BC26" s="182">
        <v>2013</v>
      </c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4"/>
      <c r="BO26" s="177" t="s">
        <v>90</v>
      </c>
      <c r="BP26" s="182">
        <v>2014</v>
      </c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4"/>
      <c r="CB26" s="177" t="s">
        <v>91</v>
      </c>
      <c r="CC26" s="182">
        <v>2015</v>
      </c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4"/>
      <c r="CO26" s="177" t="s">
        <v>92</v>
      </c>
      <c r="CP26" s="182">
        <v>2016</v>
      </c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4"/>
      <c r="DB26" s="177" t="s">
        <v>93</v>
      </c>
      <c r="DC26" s="174">
        <v>2017</v>
      </c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6"/>
      <c r="DO26" s="172" t="s">
        <v>104</v>
      </c>
      <c r="DP26" s="174">
        <v>2018</v>
      </c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6"/>
      <c r="EB26" s="172" t="s">
        <v>137</v>
      </c>
      <c r="EC26" s="174">
        <v>2019</v>
      </c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6"/>
      <c r="EO26" s="172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72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72" t="s">
        <v>170</v>
      </c>
    </row>
    <row r="27" spans="2:171" x14ac:dyDescent="0.25">
      <c r="B27" s="17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7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7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7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7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7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7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7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7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7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73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73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73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73"/>
    </row>
    <row r="28" spans="2:171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6">
        <v>573483</v>
      </c>
      <c r="FL28" s="72">
        <v>605374</v>
      </c>
      <c r="FM28" s="72"/>
      <c r="FN28" s="72"/>
      <c r="FO28" s="72">
        <f>+SUM(FC28:FN28)</f>
        <v>5441164</v>
      </c>
    </row>
    <row r="29" spans="2:171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/>
      <c r="FN29" s="48"/>
      <c r="FO29" s="48"/>
    </row>
    <row r="30" spans="2:171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/>
      <c r="FN30" s="48"/>
      <c r="FO30" s="48"/>
    </row>
    <row r="31" spans="2:171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6">
        <v>542900</v>
      </c>
      <c r="FL31" s="72">
        <v>575013</v>
      </c>
      <c r="FM31" s="72"/>
      <c r="FN31" s="72"/>
      <c r="FO31" s="72">
        <f>+SUM(FC31:FN31)</f>
        <v>5133245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/>
      <c r="FN32" s="48"/>
      <c r="FO32" s="48"/>
    </row>
    <row r="33" spans="1:171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/>
      <c r="FN33" s="48"/>
      <c r="FO33" s="48"/>
    </row>
    <row r="34" spans="1:171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6">
        <v>601483</v>
      </c>
      <c r="FL34" s="72">
        <v>634050</v>
      </c>
      <c r="FM34" s="72"/>
      <c r="FN34" s="72"/>
      <c r="FO34" s="72">
        <f>+SUM(FC34:FN34)</f>
        <v>5718167</v>
      </c>
    </row>
    <row r="35" spans="1:171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/>
      <c r="FN35" s="48"/>
      <c r="FO35" s="48"/>
    </row>
    <row r="36" spans="1:171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/>
      <c r="FN36" s="48"/>
      <c r="FO36" s="48"/>
    </row>
    <row r="37" spans="1:171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6">
        <v>714513</v>
      </c>
      <c r="FL37" s="72">
        <v>759864</v>
      </c>
      <c r="FM37" s="72"/>
      <c r="FN37" s="72"/>
      <c r="FO37" s="72">
        <f>+SUM(FC37:FN37)</f>
        <v>6558555</v>
      </c>
    </row>
    <row r="38" spans="1:171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/>
      <c r="FN38" s="48"/>
      <c r="FO38" s="48"/>
    </row>
    <row r="39" spans="1:171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/>
      <c r="FN39" s="48"/>
      <c r="FO39" s="48"/>
    </row>
    <row r="40" spans="1:171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/>
      <c r="FN40" s="19"/>
      <c r="FO40" s="19">
        <f>+SUM(FC40:FN40)</f>
        <v>22851131</v>
      </c>
    </row>
    <row r="41" spans="1:171" x14ac:dyDescent="0.25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7">
        <v>451236</v>
      </c>
      <c r="FL41" s="73">
        <v>502388</v>
      </c>
      <c r="FM41" s="73"/>
      <c r="FN41" s="73"/>
      <c r="FO41" s="73">
        <f>+SUM(FC41:FN41)</f>
        <v>4438680</v>
      </c>
    </row>
    <row r="42" spans="1:171" x14ac:dyDescent="0.25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7">
        <v>1981143</v>
      </c>
      <c r="FL42" s="73">
        <v>2071913</v>
      </c>
      <c r="FM42" s="73"/>
      <c r="FN42" s="73"/>
      <c r="FO42" s="73">
        <f>+SUM(FC42:FN42)</f>
        <v>18412451</v>
      </c>
    </row>
    <row r="45" spans="1:171" x14ac:dyDescent="0.25">
      <c r="B45" s="5" t="s">
        <v>82</v>
      </c>
    </row>
    <row r="46" spans="1:171" ht="15" customHeight="1" x14ac:dyDescent="0.25">
      <c r="B46" s="23" t="s">
        <v>158</v>
      </c>
      <c r="C46" s="182">
        <v>2009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  <c r="O46" s="177" t="s">
        <v>86</v>
      </c>
      <c r="P46" s="182">
        <v>2010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4"/>
      <c r="AB46" s="177" t="s">
        <v>87</v>
      </c>
      <c r="AC46" s="182">
        <v>2011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4"/>
      <c r="AO46" s="177" t="s">
        <v>88</v>
      </c>
      <c r="AP46" s="182">
        <v>2012</v>
      </c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77" t="s">
        <v>89</v>
      </c>
      <c r="BC46" s="182">
        <v>2013</v>
      </c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  <c r="BO46" s="177" t="s">
        <v>90</v>
      </c>
      <c r="BP46" s="182">
        <v>2014</v>
      </c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4"/>
      <c r="CB46" s="177" t="s">
        <v>91</v>
      </c>
      <c r="CC46" s="182">
        <v>2015</v>
      </c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4"/>
      <c r="CO46" s="177" t="s">
        <v>92</v>
      </c>
      <c r="CP46" s="182">
        <v>2016</v>
      </c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4"/>
      <c r="DB46" s="177" t="s">
        <v>93</v>
      </c>
      <c r="DC46" s="174">
        <v>2017</v>
      </c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6"/>
      <c r="DO46" s="172" t="s">
        <v>104</v>
      </c>
      <c r="DP46" s="174">
        <v>2018</v>
      </c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6"/>
      <c r="EB46" s="172" t="s">
        <v>137</v>
      </c>
      <c r="EC46" s="174">
        <v>2019</v>
      </c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6"/>
      <c r="EO46" s="172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72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72" t="s">
        <v>170</v>
      </c>
    </row>
    <row r="47" spans="1:171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78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78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78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78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78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78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78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7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7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73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73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73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73"/>
    </row>
    <row r="48" spans="1:171" s="75" customFormat="1" x14ac:dyDescent="0.25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8">
        <f t="shared" si="131"/>
        <v>21233319.899999999</v>
      </c>
      <c r="FL48" s="168">
        <f t="shared" si="131"/>
        <v>22479191.300000001</v>
      </c>
      <c r="FM48" s="168">
        <f t="shared" si="131"/>
        <v>0</v>
      </c>
      <c r="FN48" s="168">
        <f t="shared" si="131"/>
        <v>0</v>
      </c>
      <c r="FO48" s="19">
        <f>+SUM(FC48:FN48)</f>
        <v>198508618.10000002</v>
      </c>
    </row>
    <row r="49" spans="2:171" x14ac:dyDescent="0.25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7">
        <v>3918672.9</v>
      </c>
      <c r="FL49" s="73">
        <v>4375471.7</v>
      </c>
      <c r="FM49" s="73"/>
      <c r="FN49" s="73"/>
      <c r="FO49" s="21">
        <f>+SUM(FC49:FN49)</f>
        <v>38558585.399999999</v>
      </c>
    </row>
    <row r="50" spans="2:171" x14ac:dyDescent="0.25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7">
        <v>17314647</v>
      </c>
      <c r="FL50" s="73">
        <v>18103719.600000001</v>
      </c>
      <c r="FM50" s="73"/>
      <c r="FN50" s="73"/>
      <c r="FO50" s="21">
        <f>+SUM(FC50:FN50)</f>
        <v>159950032.69999999</v>
      </c>
    </row>
    <row r="52" spans="2:171" x14ac:dyDescent="0.25">
      <c r="B52" s="5"/>
    </row>
    <row r="53" spans="2:171" x14ac:dyDescent="0.25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5">
      <c r="DP54" s="76"/>
      <c r="EC54" s="76"/>
    </row>
    <row r="55" spans="2:171" x14ac:dyDescent="0.25">
      <c r="DP55" s="76"/>
      <c r="EC55" s="76"/>
    </row>
  </sheetData>
  <mergeCells count="76"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X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D33" sqref="ID33:ID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16384" width="11.44140625" style="2"/>
  </cols>
  <sheetData>
    <row r="1" spans="1:249" x14ac:dyDescent="0.25">
      <c r="A1" s="179" t="s">
        <v>136</v>
      </c>
      <c r="B1" s="179"/>
    </row>
    <row r="2" spans="1:249" ht="30" customHeight="1" x14ac:dyDescent="0.25">
      <c r="A2" s="180" t="s">
        <v>150</v>
      </c>
      <c r="B2" s="181"/>
    </row>
    <row r="3" spans="1:249" x14ac:dyDescent="0.25">
      <c r="A3" s="99" t="s">
        <v>77</v>
      </c>
    </row>
    <row r="4" spans="1:249" x14ac:dyDescent="0.25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x14ac:dyDescent="0.25">
      <c r="B5" s="5" t="s">
        <v>67</v>
      </c>
    </row>
    <row r="6" spans="1:249" ht="15" customHeight="1" x14ac:dyDescent="0.25">
      <c r="B6" s="177" t="s">
        <v>0</v>
      </c>
      <c r="C6" s="174">
        <v>2003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96</v>
      </c>
      <c r="P6" s="174">
        <v>2004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97</v>
      </c>
      <c r="AC6" s="174">
        <v>2005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98</v>
      </c>
      <c r="AP6" s="174">
        <v>2006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99</v>
      </c>
      <c r="BC6" s="174">
        <v>2007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100</v>
      </c>
      <c r="BP6" s="174">
        <v>2008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101</v>
      </c>
      <c r="CC6" s="174">
        <v>2009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86</v>
      </c>
      <c r="CP6" s="174">
        <v>2010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87</v>
      </c>
      <c r="DC6" s="174">
        <v>2011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88</v>
      </c>
      <c r="DP6" s="174">
        <v>2012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89</v>
      </c>
      <c r="EC6" s="174">
        <v>2013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90</v>
      </c>
      <c r="EP6" s="174">
        <v>2014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91</v>
      </c>
      <c r="FC6" s="174">
        <v>2015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92</v>
      </c>
      <c r="FP6" s="174">
        <v>2016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93</v>
      </c>
      <c r="GC6" s="174">
        <v>2017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104</v>
      </c>
      <c r="GP6" s="174">
        <v>2018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137</v>
      </c>
      <c r="HC6" s="174">
        <v>2019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72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72" t="s">
        <v>170</v>
      </c>
    </row>
    <row r="7" spans="1:249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7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73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73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73"/>
    </row>
    <row r="8" spans="1:249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/>
      <c r="IN8" s="47"/>
      <c r="IO8" s="72">
        <f>SUM(IC8:IN8)</f>
        <v>3583249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/>
      <c r="IN10" s="48"/>
      <c r="IO10" s="48"/>
    </row>
    <row r="11" spans="1:249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/>
      <c r="IN11" s="47"/>
      <c r="IO11" s="72">
        <f t="shared" ref="IO11:IO19" si="48">SUM(IC11:IN11)</f>
        <v>1704058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/>
      <c r="IN13" s="48"/>
      <c r="IO13" s="48"/>
    </row>
    <row r="14" spans="1:249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/>
      <c r="IN14" s="47"/>
      <c r="IO14" s="72">
        <f t="shared" si="48"/>
        <v>4035218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/>
      <c r="IN16" s="48"/>
      <c r="IO16" s="48"/>
    </row>
    <row r="17" spans="2:249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/>
      <c r="IN17" s="19"/>
      <c r="IO17" s="19">
        <f t="shared" si="48"/>
        <v>9145044</v>
      </c>
    </row>
    <row r="18" spans="2:249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/>
      <c r="IN18" s="21"/>
      <c r="IO18" s="21">
        <f t="shared" si="48"/>
        <v>5704434</v>
      </c>
    </row>
    <row r="19" spans="2:249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/>
      <c r="IN19" s="21"/>
      <c r="IO19" s="21">
        <f t="shared" si="48"/>
        <v>3618091</v>
      </c>
    </row>
    <row r="20" spans="2:249" ht="14.25" customHeight="1" x14ac:dyDescent="0.25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5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5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77" t="s">
        <v>0</v>
      </c>
      <c r="C24" s="174">
        <v>2003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96</v>
      </c>
      <c r="P24" s="174">
        <v>2004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97</v>
      </c>
      <c r="AC24" s="174">
        <v>2005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98</v>
      </c>
      <c r="AP24" s="174">
        <v>2006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99</v>
      </c>
      <c r="BC24" s="174">
        <v>2007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100</v>
      </c>
      <c r="BP24" s="174">
        <v>2008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101</v>
      </c>
      <c r="CC24" s="174">
        <v>2009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86</v>
      </c>
      <c r="CP24" s="174">
        <v>2010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87</v>
      </c>
      <c r="DC24" s="174">
        <v>2011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88</v>
      </c>
      <c r="DP24" s="174">
        <v>2012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89</v>
      </c>
      <c r="EC24" s="174">
        <v>2013</v>
      </c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6"/>
      <c r="EO24" s="172" t="s">
        <v>90</v>
      </c>
      <c r="EP24" s="174">
        <v>2014</v>
      </c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6"/>
      <c r="FB24" s="172" t="s">
        <v>91</v>
      </c>
      <c r="FC24" s="174">
        <v>2015</v>
      </c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6"/>
      <c r="FO24" s="172" t="s">
        <v>92</v>
      </c>
      <c r="FP24" s="174">
        <v>2016</v>
      </c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6"/>
      <c r="GB24" s="172" t="s">
        <v>93</v>
      </c>
      <c r="GC24" s="174">
        <v>2017</v>
      </c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6"/>
      <c r="GO24" s="172" t="s">
        <v>104</v>
      </c>
      <c r="GP24" s="174">
        <v>2018</v>
      </c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6"/>
      <c r="HB24" s="172" t="s">
        <v>137</v>
      </c>
      <c r="HC24" s="174">
        <v>2019</v>
      </c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6"/>
      <c r="HO24" s="172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72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72" t="s">
        <v>170</v>
      </c>
    </row>
    <row r="25" spans="2:249" ht="14.25" customHeight="1" x14ac:dyDescent="0.25">
      <c r="B25" s="17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7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7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73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73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73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73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73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73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73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/>
      <c r="IN26" s="47"/>
      <c r="IO26" s="72">
        <f>SUM(IC26:IN26)</f>
        <v>8709134</v>
      </c>
    </row>
    <row r="27" spans="2:249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/>
      <c r="IN27" s="48"/>
      <c r="IO27" s="48"/>
    </row>
    <row r="28" spans="2:249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/>
      <c r="IN29" s="47"/>
      <c r="IO29" s="72">
        <f>SUM(IC29:IN29)</f>
        <v>7387674</v>
      </c>
    </row>
    <row r="30" spans="2:249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/>
      <c r="IN30" s="48"/>
      <c r="IO30" s="48"/>
    </row>
    <row r="31" spans="2:249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/>
      <c r="IN32" s="47"/>
      <c r="IO32" s="72">
        <f>SUM(IC32:IN32)</f>
        <v>4615969</v>
      </c>
    </row>
    <row r="33" spans="2:249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/>
      <c r="IN33" s="48"/>
      <c r="IO33" s="48"/>
    </row>
    <row r="34" spans="2:249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/>
      <c r="IN34" s="48"/>
      <c r="IO34" s="48"/>
    </row>
    <row r="35" spans="2:249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/>
      <c r="IN35" s="19"/>
      <c r="IO35" s="19">
        <f>SUM(IC35:IN35)</f>
        <v>20712777</v>
      </c>
    </row>
    <row r="36" spans="2:249" ht="14.25" customHeight="1" x14ac:dyDescent="0.25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/>
      <c r="IN36" s="21"/>
      <c r="IO36" s="21">
        <f>SUM(IC36:IN36)</f>
        <v>5704434</v>
      </c>
    </row>
    <row r="37" spans="2:249" ht="14.25" customHeight="1" x14ac:dyDescent="0.25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/>
      <c r="IN37" s="21"/>
      <c r="IO37" s="21">
        <f>SUM(IC37:IN37)</f>
        <v>15008343</v>
      </c>
    </row>
    <row r="38" spans="2:249" ht="14.25" customHeight="1" x14ac:dyDescent="0.25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5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74">
        <v>2003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96</v>
      </c>
      <c r="P41" s="174">
        <v>2004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97</v>
      </c>
      <c r="AC41" s="174">
        <v>2005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  <c r="AO41" s="172" t="s">
        <v>98</v>
      </c>
      <c r="AP41" s="174">
        <v>2006</v>
      </c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6"/>
      <c r="BB41" s="172" t="s">
        <v>99</v>
      </c>
      <c r="BC41" s="174">
        <v>2007</v>
      </c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6"/>
      <c r="BO41" s="172" t="s">
        <v>100</v>
      </c>
      <c r="BP41" s="174">
        <v>2008</v>
      </c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6"/>
      <c r="CB41" s="172" t="s">
        <v>101</v>
      </c>
      <c r="CC41" s="174">
        <v>2009</v>
      </c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6"/>
      <c r="CO41" s="172" t="s">
        <v>86</v>
      </c>
      <c r="CP41" s="174">
        <v>2010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87</v>
      </c>
      <c r="DC41" s="174">
        <v>2011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88</v>
      </c>
      <c r="DP41" s="174">
        <v>2012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89</v>
      </c>
      <c r="EC41" s="174">
        <v>2013</v>
      </c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6"/>
      <c r="EO41" s="172" t="s">
        <v>90</v>
      </c>
      <c r="EP41" s="174">
        <v>2014</v>
      </c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6"/>
      <c r="FB41" s="172" t="s">
        <v>91</v>
      </c>
      <c r="FC41" s="174">
        <v>2015</v>
      </c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6"/>
      <c r="FO41" s="172" t="s">
        <v>92</v>
      </c>
      <c r="FP41" s="174">
        <v>2016</v>
      </c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6"/>
      <c r="GB41" s="172" t="s">
        <v>93</v>
      </c>
      <c r="GC41" s="174">
        <v>2017</v>
      </c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6"/>
      <c r="GO41" s="172" t="s">
        <v>104</v>
      </c>
      <c r="GP41" s="174">
        <v>2018</v>
      </c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6"/>
      <c r="HB41" s="172" t="s">
        <v>137</v>
      </c>
      <c r="HC41" s="174">
        <v>2019</v>
      </c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6"/>
      <c r="HO41" s="172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72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72" t="s">
        <v>170</v>
      </c>
    </row>
    <row r="42" spans="2:249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73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73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73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73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73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73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73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73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73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73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73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73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20558439</v>
      </c>
      <c r="IK43" s="19">
        <f t="shared" si="237"/>
        <v>19783953</v>
      </c>
      <c r="IL43" s="19">
        <f t="shared" si="237"/>
        <v>20899809</v>
      </c>
      <c r="IM43" s="19">
        <f t="shared" si="237"/>
        <v>0</v>
      </c>
      <c r="IN43" s="19">
        <f t="shared" si="237"/>
        <v>0</v>
      </c>
      <c r="IO43" s="19">
        <f>SUM(IC43:IN43)</f>
        <v>175192873.5</v>
      </c>
    </row>
    <row r="44" spans="2:249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/>
      <c r="IN44" s="21"/>
      <c r="IO44" s="21">
        <f>SUM(IC44:IN44)</f>
        <v>47756746.400000006</v>
      </c>
    </row>
    <row r="45" spans="2:249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/>
      <c r="IN45" s="21"/>
      <c r="IO45" s="21">
        <f>SUM(IC45:IN45)</f>
        <v>127436127.10000001</v>
      </c>
    </row>
    <row r="48" spans="2:249" x14ac:dyDescent="0.25">
      <c r="HD48" s="112"/>
      <c r="HE48" s="112"/>
      <c r="HQ48" s="112"/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B13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L43" sqref="HL43:HL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112"/>
    <col min="223" max="223" width="12.6640625" style="112" customWidth="1"/>
    <col min="224" max="16384" width="11.44140625" style="2"/>
  </cols>
  <sheetData>
    <row r="1" spans="1:223" x14ac:dyDescent="0.25">
      <c r="A1" s="179" t="s">
        <v>136</v>
      </c>
      <c r="B1" s="179"/>
    </row>
    <row r="2" spans="1:223" ht="30" customHeight="1" x14ac:dyDescent="0.25">
      <c r="A2" s="180" t="s">
        <v>151</v>
      </c>
      <c r="B2" s="181"/>
    </row>
    <row r="3" spans="1:223" x14ac:dyDescent="0.25">
      <c r="A3" s="99" t="s">
        <v>76</v>
      </c>
    </row>
    <row r="4" spans="1:223" x14ac:dyDescent="0.25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77" t="s">
        <v>0</v>
      </c>
      <c r="C6" s="174">
        <v>2005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98</v>
      </c>
      <c r="P6" s="174">
        <v>2006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99</v>
      </c>
      <c r="AC6" s="174">
        <v>2007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100</v>
      </c>
      <c r="AP6" s="174">
        <v>2008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101</v>
      </c>
      <c r="BC6" s="174">
        <v>2009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86</v>
      </c>
      <c r="BP6" s="174">
        <v>2010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87</v>
      </c>
      <c r="CC6" s="174">
        <v>2011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88</v>
      </c>
      <c r="CP6" s="174">
        <v>2012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89</v>
      </c>
      <c r="DC6" s="174">
        <v>2013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90</v>
      </c>
      <c r="DP6" s="174">
        <v>2014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91</v>
      </c>
      <c r="EC6" s="174">
        <v>2015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92</v>
      </c>
      <c r="EP6" s="174">
        <v>2016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93</v>
      </c>
      <c r="FC6" s="174">
        <v>2017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104</v>
      </c>
      <c r="FP6" s="174">
        <v>2018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137</v>
      </c>
      <c r="GC6" s="174">
        <v>2019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72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72" t="s">
        <v>170</v>
      </c>
    </row>
    <row r="7" spans="1:223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73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73"/>
    </row>
    <row r="8" spans="1:223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/>
      <c r="HN8" s="72"/>
      <c r="HO8" s="72">
        <f>+SUM(HC8:HN8)</f>
        <v>6607964</v>
      </c>
    </row>
    <row r="9" spans="1:223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/>
      <c r="HN9" s="48"/>
      <c r="HO9" s="48"/>
    </row>
    <row r="10" spans="1:223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/>
      <c r="HN10" s="48"/>
      <c r="HO10" s="48"/>
    </row>
    <row r="11" spans="1:223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/>
      <c r="HN11" s="72"/>
      <c r="HO11" s="72">
        <f>+SUM(HC11:HN11)</f>
        <v>3023258</v>
      </c>
    </row>
    <row r="12" spans="1:223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/>
      <c r="HN12" s="48"/>
      <c r="HO12" s="48"/>
    </row>
    <row r="13" spans="1:223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/>
      <c r="HN13" s="48"/>
      <c r="HO13" s="48"/>
    </row>
    <row r="14" spans="1:223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/>
      <c r="HN14" s="72"/>
      <c r="HO14" s="72">
        <f>+SUM(HC14:HN14)</f>
        <v>3703770</v>
      </c>
    </row>
    <row r="15" spans="1:223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/>
      <c r="HN15" s="48"/>
      <c r="HO15" s="48"/>
    </row>
    <row r="16" spans="1:223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/>
      <c r="HN16" s="48"/>
      <c r="HO16" s="48"/>
    </row>
    <row r="17" spans="2:223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/>
      <c r="HN17" s="19"/>
      <c r="HO17" s="19">
        <f>+SUM(HC17:HN17)</f>
        <v>13334992</v>
      </c>
    </row>
    <row r="18" spans="2:223" x14ac:dyDescent="0.25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/>
      <c r="HN18" s="78"/>
      <c r="HO18" s="78">
        <f>+SUM(HC18:HN18)</f>
        <v>8847634</v>
      </c>
    </row>
    <row r="19" spans="2:223" x14ac:dyDescent="0.25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/>
      <c r="HN19" s="78"/>
      <c r="HO19" s="78">
        <f>+SUM(HC19:HN19)</f>
        <v>4487358</v>
      </c>
    </row>
    <row r="21" spans="2:223" x14ac:dyDescent="0.25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77" t="s">
        <v>0</v>
      </c>
      <c r="C23" s="174">
        <v>2005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98</v>
      </c>
      <c r="P23" s="174">
        <v>2006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99</v>
      </c>
      <c r="AC23" s="174">
        <v>2007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100</v>
      </c>
      <c r="AP23" s="174">
        <v>2008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101</v>
      </c>
      <c r="BC23" s="174">
        <v>2009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86</v>
      </c>
      <c r="BP23" s="174">
        <v>2010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87</v>
      </c>
      <c r="CC23" s="174">
        <v>2011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88</v>
      </c>
      <c r="CP23" s="174">
        <v>2012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89</v>
      </c>
      <c r="DC23" s="174">
        <v>2013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90</v>
      </c>
      <c r="DP23" s="174">
        <v>2014</v>
      </c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6"/>
      <c r="EB23" s="172" t="s">
        <v>91</v>
      </c>
      <c r="EC23" s="174">
        <v>2015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92</v>
      </c>
      <c r="EP23" s="174">
        <v>2016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93</v>
      </c>
      <c r="FC23" s="174">
        <v>2017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104</v>
      </c>
      <c r="FP23" s="174">
        <v>2018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137</v>
      </c>
      <c r="GC23" s="174">
        <v>2019</v>
      </c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6"/>
      <c r="GO23" s="172" t="s">
        <v>161</v>
      </c>
      <c r="GP23" s="169">
        <v>2020</v>
      </c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1"/>
      <c r="HB23" s="172" t="s">
        <v>169</v>
      </c>
      <c r="HC23" s="169">
        <v>2021</v>
      </c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1"/>
      <c r="HO23" s="172" t="s">
        <v>170</v>
      </c>
    </row>
    <row r="24" spans="2:223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7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7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73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73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73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73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73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73"/>
    </row>
    <row r="25" spans="2:223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/>
      <c r="HN25" s="72"/>
      <c r="HO25" s="72">
        <f>+SUM(HC25:HN25)</f>
        <v>12475450</v>
      </c>
    </row>
    <row r="26" spans="2:223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/>
      <c r="HN26" s="48"/>
      <c r="HO26" s="48"/>
    </row>
    <row r="27" spans="2:223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/>
      <c r="HN27" s="48"/>
      <c r="HO27" s="48"/>
    </row>
    <row r="28" spans="2:223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/>
      <c r="HN28" s="72"/>
      <c r="HO28" s="72">
        <f>+SUM(HC28:HN28)</f>
        <v>6815810</v>
      </c>
    </row>
    <row r="29" spans="2:223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/>
      <c r="HN29" s="48"/>
      <c r="HO29" s="48"/>
    </row>
    <row r="30" spans="2:223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/>
      <c r="HN30" s="48"/>
      <c r="HO30" s="48"/>
    </row>
    <row r="31" spans="2:223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/>
      <c r="HN31" s="72"/>
      <c r="HO31" s="72">
        <f>+SUM(HC31:HN31)</f>
        <v>8689142</v>
      </c>
    </row>
    <row r="32" spans="2:223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/>
      <c r="HN32" s="48"/>
      <c r="HO32" s="48"/>
    </row>
    <row r="33" spans="2:223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/>
      <c r="HN33" s="48"/>
      <c r="HO33" s="48"/>
    </row>
    <row r="34" spans="2:223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/>
      <c r="HN34" s="19"/>
      <c r="HO34" s="19">
        <f>+SUM(HC34:HN34)</f>
        <v>27980402</v>
      </c>
    </row>
    <row r="35" spans="2:223" x14ac:dyDescent="0.25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/>
      <c r="HN35" s="78"/>
      <c r="HO35" s="78">
        <f>+SUM(HC35:HN35)</f>
        <v>8847634</v>
      </c>
    </row>
    <row r="36" spans="2:223" x14ac:dyDescent="0.25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/>
      <c r="HN36" s="78"/>
      <c r="HO36" s="78">
        <f>+SUM(HC36:HN36)</f>
        <v>19132768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74">
        <v>2005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98</v>
      </c>
      <c r="P40" s="174">
        <v>2006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99</v>
      </c>
      <c r="AC40" s="174">
        <v>2007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100</v>
      </c>
      <c r="AP40" s="174">
        <v>2008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101</v>
      </c>
      <c r="BC40" s="174">
        <v>2009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86</v>
      </c>
      <c r="BP40" s="174">
        <v>2010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87</v>
      </c>
      <c r="CC40" s="174">
        <v>2011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88</v>
      </c>
      <c r="CP40" s="174">
        <v>2012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89</v>
      </c>
      <c r="DC40" s="174">
        <v>2013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90</v>
      </c>
      <c r="DP40" s="174">
        <v>2014</v>
      </c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6"/>
      <c r="EB40" s="172" t="s">
        <v>91</v>
      </c>
      <c r="EC40" s="174">
        <v>2015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92</v>
      </c>
      <c r="EP40" s="174">
        <v>2016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93</v>
      </c>
      <c r="FC40" s="174">
        <v>2017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104</v>
      </c>
      <c r="FP40" s="174">
        <v>2018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137</v>
      </c>
      <c r="GC40" s="174">
        <v>2019</v>
      </c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6"/>
      <c r="GO40" s="172" t="s">
        <v>161</v>
      </c>
      <c r="GP40" s="169">
        <v>2020</v>
      </c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1"/>
      <c r="HB40" s="172" t="s">
        <v>169</v>
      </c>
      <c r="HC40" s="169">
        <v>2021</v>
      </c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1"/>
      <c r="HO40" s="172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73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73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73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73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73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73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73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73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73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73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73"/>
    </row>
    <row r="42" spans="2:223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0</v>
      </c>
      <c r="HN42" s="19">
        <f t="shared" si="193"/>
        <v>0</v>
      </c>
      <c r="HO42" s="19">
        <f>+SUM(HC42:HN42)</f>
        <v>218716569.80000001</v>
      </c>
    </row>
    <row r="43" spans="2:223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/>
      <c r="HN43" s="21"/>
      <c r="HO43" s="21">
        <f>+SUM(HC43:HN43)</f>
        <v>69232987.599999994</v>
      </c>
    </row>
    <row r="44" spans="2:223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/>
      <c r="HN44" s="21"/>
      <c r="HO44" s="21">
        <f>+SUM(HC44:HN44)</f>
        <v>149483582.19999999</v>
      </c>
    </row>
    <row r="46" spans="2:223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5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5">
      <c r="FA48" s="65"/>
    </row>
  </sheetData>
  <mergeCells count="104"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G4" activePane="bottomRight" state="frozen"/>
      <selection pane="topRight" activeCell="C1" sqref="C1"/>
      <selection pane="bottomLeft" activeCell="A4" sqref="A4"/>
      <selection pane="bottomRight" activeCell="GY86" sqref="GY86:GY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16384" width="11.44140625" style="2"/>
  </cols>
  <sheetData>
    <row r="1" spans="1:210" x14ac:dyDescent="0.25">
      <c r="A1" s="179" t="s">
        <v>136</v>
      </c>
      <c r="B1" s="179"/>
    </row>
    <row r="2" spans="1:210" ht="30" customHeight="1" x14ac:dyDescent="0.25">
      <c r="A2" s="180" t="s">
        <v>152</v>
      </c>
      <c r="B2" s="181"/>
    </row>
    <row r="3" spans="1:210" x14ac:dyDescent="0.25">
      <c r="A3" s="99" t="s">
        <v>75</v>
      </c>
    </row>
    <row r="5" spans="1:210" x14ac:dyDescent="0.25">
      <c r="B5" s="5" t="s">
        <v>67</v>
      </c>
    </row>
    <row r="6" spans="1:210" ht="15" customHeight="1" x14ac:dyDescent="0.25">
      <c r="B6" s="177" t="s">
        <v>0</v>
      </c>
      <c r="C6" s="174">
        <v>2006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99</v>
      </c>
      <c r="P6" s="174">
        <v>2007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100</v>
      </c>
      <c r="AC6" s="174">
        <v>2008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101</v>
      </c>
      <c r="AP6" s="174">
        <v>2009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86</v>
      </c>
      <c r="BC6" s="174">
        <v>2010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87</v>
      </c>
      <c r="BP6" s="174">
        <v>2011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88</v>
      </c>
      <c r="CC6" s="174">
        <v>2012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89</v>
      </c>
      <c r="CP6" s="174">
        <v>2013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90</v>
      </c>
      <c r="DC6" s="174">
        <v>2014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91</v>
      </c>
      <c r="DP6" s="174">
        <v>2015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92</v>
      </c>
      <c r="EC6" s="174">
        <v>2016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93</v>
      </c>
      <c r="EP6" s="174">
        <v>2017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104</v>
      </c>
      <c r="FC6" s="174">
        <v>2018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137</v>
      </c>
      <c r="FP6" s="174">
        <v>2019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161</v>
      </c>
      <c r="GC6" s="169">
        <v>2020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169</v>
      </c>
      <c r="GP6" s="169">
        <v>2021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170</v>
      </c>
    </row>
    <row r="7" spans="1:210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73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73"/>
    </row>
    <row r="8" spans="1:210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/>
      <c r="HA8" s="14"/>
      <c r="HB8" s="14">
        <f>+SUM(GP8:HA8)</f>
        <v>296183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/>
      <c r="HA9" s="16"/>
      <c r="HB9" s="16"/>
    </row>
    <row r="10" spans="1:210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/>
      <c r="HA10" s="16"/>
      <c r="HB10" s="16"/>
    </row>
    <row r="11" spans="1:210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/>
      <c r="HA11" s="14"/>
      <c r="HB11" s="14">
        <f>+SUM(GP11:HA11)</f>
        <v>855634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/>
      <c r="HA12" s="16"/>
      <c r="HB12" s="16"/>
    </row>
    <row r="13" spans="1:210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/>
      <c r="HA13" s="16"/>
      <c r="HB13" s="16"/>
    </row>
    <row r="14" spans="1:210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/>
      <c r="HA14" s="14"/>
      <c r="HB14" s="14">
        <f>+SUM(GP14:HA14)</f>
        <v>136453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/>
      <c r="HA15" s="16"/>
      <c r="HB15" s="16"/>
    </row>
    <row r="16" spans="1:210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/>
      <c r="HA16" s="16"/>
      <c r="HB16" s="16"/>
    </row>
    <row r="17" spans="2:210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/>
      <c r="HA17" s="14"/>
      <c r="HB17" s="14">
        <f>+SUM(GP17:HA17)</f>
        <v>478233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/>
      <c r="HA18" s="16"/>
      <c r="HB18" s="16"/>
    </row>
    <row r="19" spans="2:210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/>
      <c r="HA19" s="16"/>
      <c r="HB19" s="16"/>
    </row>
    <row r="20" spans="2:210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/>
      <c r="HA20" s="14"/>
      <c r="HB20" s="14">
        <f>+SUM(GP20:HA20)</f>
        <v>1218697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/>
      <c r="HA21" s="16"/>
      <c r="HB21" s="16"/>
    </row>
    <row r="22" spans="2:210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/>
      <c r="HA22" s="16"/>
      <c r="HB22" s="16"/>
    </row>
    <row r="23" spans="2:210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/>
      <c r="HA23" s="14"/>
      <c r="HB23" s="14">
        <f>+SUM(GP23:HA23)</f>
        <v>207840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/>
      <c r="HA24" s="16"/>
      <c r="HB24" s="16"/>
    </row>
    <row r="25" spans="2:210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/>
      <c r="HA25" s="16"/>
      <c r="HB25" s="16"/>
    </row>
    <row r="26" spans="2:210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/>
      <c r="HA26" s="14"/>
      <c r="HB26" s="14">
        <f>+SUM(GP26:HA26)</f>
        <v>446349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/>
      <c r="HA27" s="16"/>
      <c r="HB27" s="16"/>
    </row>
    <row r="28" spans="2:210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/>
      <c r="HA28" s="16"/>
      <c r="HB28" s="16"/>
    </row>
    <row r="29" spans="2:210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/>
      <c r="HA29" s="14"/>
      <c r="HB29" s="14">
        <f>+SUM(GP29:HA29)</f>
        <v>363479</v>
      </c>
    </row>
    <row r="30" spans="2:210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/>
      <c r="HA30" s="16"/>
      <c r="HB30" s="16"/>
    </row>
    <row r="31" spans="2:210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/>
      <c r="HA31" s="16"/>
      <c r="HB31" s="16"/>
    </row>
    <row r="32" spans="2:210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/>
      <c r="HA32" s="14"/>
      <c r="HB32" s="14">
        <f>+SUM(GP32:HA32)</f>
        <v>388051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/>
      <c r="HA33" s="16"/>
      <c r="HB33" s="16"/>
    </row>
    <row r="34" spans="2:210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/>
      <c r="HA34" s="16"/>
      <c r="HB34" s="16"/>
    </row>
    <row r="35" spans="2:210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/>
      <c r="HA35" s="14"/>
      <c r="HB35" s="14">
        <f>+SUM(GP35:HA35)</f>
        <v>0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/>
      <c r="HA36" s="16"/>
      <c r="HB36" s="16"/>
    </row>
    <row r="37" spans="2:210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/>
      <c r="HA37" s="16"/>
      <c r="HB37" s="16"/>
    </row>
    <row r="38" spans="2:210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/>
      <c r="HA38" s="59"/>
      <c r="HB38" s="59">
        <f>+SUM(GP38:HA38)</f>
        <v>4390919</v>
      </c>
    </row>
    <row r="39" spans="2:210" x14ac:dyDescent="0.25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/>
      <c r="HA39" s="79"/>
      <c r="HB39" s="79">
        <f>+SUM(GP39:HA39)</f>
        <v>2868679</v>
      </c>
    </row>
    <row r="40" spans="2:210" x14ac:dyDescent="0.25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/>
      <c r="HA40" s="79"/>
      <c r="HB40" s="79">
        <f>+SUM(GP40:HA40)</f>
        <v>1522240</v>
      </c>
    </row>
    <row r="41" spans="2:210" x14ac:dyDescent="0.2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x14ac:dyDescent="0.25">
      <c r="B44" s="5" t="s">
        <v>68</v>
      </c>
    </row>
    <row r="45" spans="2:210" ht="15" customHeight="1" x14ac:dyDescent="0.25">
      <c r="B45" s="177" t="s">
        <v>0</v>
      </c>
      <c r="C45" s="174">
        <v>2006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2" t="s">
        <v>99</v>
      </c>
      <c r="P45" s="174">
        <v>2007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72" t="s">
        <v>100</v>
      </c>
      <c r="AC45" s="174">
        <v>2008</v>
      </c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72" t="s">
        <v>101</v>
      </c>
      <c r="AP45" s="174">
        <v>2009</v>
      </c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6"/>
      <c r="BB45" s="172" t="s">
        <v>86</v>
      </c>
      <c r="BC45" s="174">
        <v>2010</v>
      </c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6"/>
      <c r="BO45" s="172" t="s">
        <v>87</v>
      </c>
      <c r="BP45" s="174">
        <v>2011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6"/>
      <c r="CB45" s="172" t="s">
        <v>88</v>
      </c>
      <c r="CC45" s="174">
        <v>2012</v>
      </c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  <c r="CO45" s="172" t="s">
        <v>89</v>
      </c>
      <c r="CP45" s="174">
        <v>2013</v>
      </c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6"/>
      <c r="DB45" s="172" t="s">
        <v>90</v>
      </c>
      <c r="DC45" s="174">
        <v>2014</v>
      </c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6"/>
      <c r="DO45" s="172" t="s">
        <v>91</v>
      </c>
      <c r="DP45" s="174">
        <v>2015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6"/>
      <c r="EB45" s="172" t="s">
        <v>92</v>
      </c>
      <c r="EC45" s="174">
        <v>2016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6"/>
      <c r="EO45" s="172" t="s">
        <v>93</v>
      </c>
      <c r="EP45" s="174">
        <v>2017</v>
      </c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6"/>
      <c r="FB45" s="172" t="s">
        <v>104</v>
      </c>
      <c r="FC45" s="174">
        <v>2018</v>
      </c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6"/>
      <c r="FO45" s="172" t="s">
        <v>137</v>
      </c>
      <c r="FP45" s="174">
        <v>2019</v>
      </c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6"/>
      <c r="GB45" s="172" t="s">
        <v>161</v>
      </c>
      <c r="GC45" s="169">
        <v>2020</v>
      </c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1"/>
      <c r="GO45" s="172" t="s">
        <v>169</v>
      </c>
      <c r="GP45" s="169">
        <v>2021</v>
      </c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1"/>
      <c r="HB45" s="172" t="s">
        <v>170</v>
      </c>
    </row>
    <row r="46" spans="2:210" x14ac:dyDescent="0.25">
      <c r="B46" s="17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73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73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73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73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73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73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73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73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73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73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73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73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73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73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73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73"/>
    </row>
    <row r="47" spans="2:210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/>
      <c r="HA47" s="14"/>
      <c r="HB47" s="14">
        <f>+SUM(GP47:HA47)</f>
        <v>642598</v>
      </c>
    </row>
    <row r="48" spans="2:210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/>
      <c r="HA48" s="16"/>
      <c r="HB48" s="16"/>
    </row>
    <row r="49" spans="2:210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/>
      <c r="HA49" s="16"/>
      <c r="HB49" s="16"/>
    </row>
    <row r="50" spans="2:210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/>
      <c r="HA50" s="14"/>
      <c r="HB50" s="14">
        <f>+SUM(GP50:HA50)</f>
        <v>1512666</v>
      </c>
    </row>
    <row r="51" spans="2:210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/>
      <c r="HA51" s="16"/>
      <c r="HB51" s="16"/>
    </row>
    <row r="52" spans="2:210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/>
      <c r="HA52" s="16"/>
      <c r="HB52" s="16"/>
    </row>
    <row r="53" spans="2:210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/>
      <c r="HA53" s="14"/>
      <c r="HB53" s="14">
        <f>+SUM(GP53:HA53)</f>
        <v>398010</v>
      </c>
    </row>
    <row r="54" spans="2:210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/>
      <c r="HA54" s="16"/>
      <c r="HB54" s="16"/>
    </row>
    <row r="55" spans="2:210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/>
      <c r="HA55" s="16"/>
      <c r="HB55" s="16"/>
    </row>
    <row r="56" spans="2:210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/>
      <c r="HA56" s="14"/>
      <c r="HB56" s="14">
        <f>+SUM(GP56:HA56)</f>
        <v>1160322</v>
      </c>
    </row>
    <row r="57" spans="2:210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/>
      <c r="HA57" s="16"/>
      <c r="HB57" s="16"/>
    </row>
    <row r="58" spans="2:210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/>
      <c r="HA58" s="16"/>
      <c r="HB58" s="16"/>
    </row>
    <row r="59" spans="2:210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/>
      <c r="HA59" s="14"/>
      <c r="HB59" s="14">
        <f>+SUM(GP59:HA59)</f>
        <v>2183423</v>
      </c>
    </row>
    <row r="60" spans="2:210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/>
      <c r="HA60" s="16"/>
      <c r="HB60" s="16"/>
    </row>
    <row r="61" spans="2:210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/>
      <c r="HA61" s="16"/>
      <c r="HB61" s="16"/>
    </row>
    <row r="62" spans="2:210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/>
      <c r="HA62" s="14"/>
      <c r="HB62" s="14">
        <f>+SUM(GP62:HA62)</f>
        <v>413762</v>
      </c>
    </row>
    <row r="63" spans="2:210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/>
      <c r="HA63" s="16"/>
      <c r="HB63" s="16"/>
    </row>
    <row r="64" spans="2:210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/>
      <c r="HA64" s="16"/>
      <c r="HB64" s="16"/>
    </row>
    <row r="65" spans="2:210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/>
      <c r="HA65" s="14"/>
      <c r="HB65" s="14">
        <f>+SUM(GP65:HA65)</f>
        <v>1126123</v>
      </c>
    </row>
    <row r="66" spans="2:210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/>
      <c r="HA66" s="16"/>
      <c r="HB66" s="16"/>
    </row>
    <row r="67" spans="2:210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/>
      <c r="HA67" s="16"/>
      <c r="HB67" s="16"/>
    </row>
    <row r="68" spans="2:210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/>
      <c r="HA68" s="14"/>
      <c r="HB68" s="14">
        <f>+SUM(GP68:HA68)</f>
        <v>614800</v>
      </c>
    </row>
    <row r="69" spans="2:210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/>
      <c r="HA69" s="16"/>
      <c r="HB69" s="16"/>
    </row>
    <row r="70" spans="2:210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/>
      <c r="HA70" s="16"/>
      <c r="HB70" s="16"/>
    </row>
    <row r="71" spans="2:210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/>
      <c r="HA71" s="14"/>
      <c r="HB71" s="14">
        <f>+SUM(GP71:HA71)</f>
        <v>677123</v>
      </c>
    </row>
    <row r="72" spans="2:210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/>
      <c r="HA72" s="16"/>
      <c r="HB72" s="16"/>
    </row>
    <row r="73" spans="2:210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/>
      <c r="HA73" s="16"/>
      <c r="HB73" s="16"/>
    </row>
    <row r="74" spans="2:210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/>
      <c r="HA74" s="14"/>
      <c r="HB74" s="14">
        <f>+SUM(GP74:HA74)</f>
        <v>0</v>
      </c>
    </row>
    <row r="75" spans="2:210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/>
      <c r="HA75" s="16"/>
      <c r="HB75" s="16"/>
    </row>
    <row r="76" spans="2:210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/>
      <c r="HA76" s="16"/>
      <c r="HB76" s="16"/>
    </row>
    <row r="77" spans="2:210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/>
      <c r="HA77" s="59"/>
      <c r="HB77" s="59">
        <f>+SUM(GP77:HA77)</f>
        <v>8728827</v>
      </c>
    </row>
    <row r="78" spans="2:210" x14ac:dyDescent="0.25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/>
      <c r="HA78" s="79"/>
      <c r="HB78" s="79">
        <f>+SUM(GP78:HA78)</f>
        <v>2868679</v>
      </c>
    </row>
    <row r="79" spans="2:210" x14ac:dyDescent="0.25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/>
      <c r="HA79" s="79"/>
      <c r="HB79" s="79">
        <f>+SUM(GP79:HA79)</f>
        <v>5860148</v>
      </c>
    </row>
    <row r="82" spans="2:210" x14ac:dyDescent="0.25">
      <c r="B82" s="5" t="s">
        <v>82</v>
      </c>
    </row>
    <row r="83" spans="2:210" ht="15" customHeight="1" x14ac:dyDescent="0.25">
      <c r="B83" s="23" t="s">
        <v>158</v>
      </c>
      <c r="C83" s="174">
        <v>2006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  <c r="O83" s="172" t="s">
        <v>99</v>
      </c>
      <c r="P83" s="174">
        <v>2007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172" t="s">
        <v>100</v>
      </c>
      <c r="AC83" s="174">
        <v>2008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6"/>
      <c r="AO83" s="172" t="s">
        <v>101</v>
      </c>
      <c r="AP83" s="174">
        <v>2009</v>
      </c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6"/>
      <c r="BB83" s="172" t="s">
        <v>86</v>
      </c>
      <c r="BC83" s="174">
        <v>2010</v>
      </c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6"/>
      <c r="BO83" s="172" t="s">
        <v>87</v>
      </c>
      <c r="BP83" s="174">
        <v>2011</v>
      </c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B83" s="172" t="s">
        <v>88</v>
      </c>
      <c r="CC83" s="174">
        <v>2012</v>
      </c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6"/>
      <c r="CO83" s="172" t="s">
        <v>89</v>
      </c>
      <c r="CP83" s="174">
        <v>2013</v>
      </c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6"/>
      <c r="DB83" s="172" t="s">
        <v>90</v>
      </c>
      <c r="DC83" s="174">
        <v>2014</v>
      </c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6"/>
      <c r="DO83" s="172" t="s">
        <v>91</v>
      </c>
      <c r="DP83" s="174">
        <v>2015</v>
      </c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6"/>
      <c r="EB83" s="172" t="s">
        <v>92</v>
      </c>
      <c r="EC83" s="174">
        <v>2016</v>
      </c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6"/>
      <c r="EO83" s="172" t="s">
        <v>93</v>
      </c>
      <c r="EP83" s="174">
        <v>2017</v>
      </c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6"/>
      <c r="FB83" s="172" t="s">
        <v>104</v>
      </c>
      <c r="FC83" s="174">
        <v>2018</v>
      </c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6"/>
      <c r="FO83" s="172" t="s">
        <v>137</v>
      </c>
      <c r="FP83" s="174">
        <v>2019</v>
      </c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6"/>
      <c r="GB83" s="172" t="s">
        <v>161</v>
      </c>
      <c r="GC83" s="169">
        <v>2020</v>
      </c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1"/>
      <c r="GO83" s="172" t="s">
        <v>169</v>
      </c>
      <c r="GP83" s="169">
        <v>2021</v>
      </c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1"/>
      <c r="HB83" s="172" t="s">
        <v>170</v>
      </c>
    </row>
    <row r="84" spans="2:210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73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73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73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73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73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73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73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73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73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73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73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73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73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73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73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73"/>
    </row>
    <row r="85" spans="2:210" s="5" customFormat="1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6816388.6999999993</v>
      </c>
      <c r="GZ85" s="59">
        <f t="shared" si="300"/>
        <v>0</v>
      </c>
      <c r="HA85" s="59">
        <f t="shared" si="300"/>
        <v>0</v>
      </c>
      <c r="HB85" s="59">
        <f>+SUM(GP85:HA85)</f>
        <v>62129356.700000003</v>
      </c>
    </row>
    <row r="86" spans="2:210" x14ac:dyDescent="0.25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2273895.1999999997</v>
      </c>
      <c r="GZ86" s="79"/>
      <c r="HA86" s="79"/>
      <c r="HB86" s="14">
        <f>+SUM(GP86:HA86)</f>
        <v>20427927.899999999</v>
      </c>
    </row>
    <row r="87" spans="2:210" x14ac:dyDescent="0.25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/>
      <c r="HA87" s="79"/>
      <c r="HB87" s="14">
        <f>+SUM(GP87:HA87)</f>
        <v>41701428.800000004</v>
      </c>
    </row>
    <row r="88" spans="2:210" x14ac:dyDescent="0.25">
      <c r="FC88" s="11"/>
      <c r="FP88" s="11"/>
    </row>
    <row r="90" spans="2:210" x14ac:dyDescent="0.25">
      <c r="FC90" s="11"/>
      <c r="FP90" s="11"/>
    </row>
    <row r="91" spans="2:210" x14ac:dyDescent="0.25">
      <c r="FC91" s="11"/>
      <c r="FP91" s="11"/>
    </row>
  </sheetData>
  <mergeCells count="100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M22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EY44" sqref="EY44:EY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45" width="11.44140625" style="2"/>
    <col min="146" max="158" width="11.44140625" style="112"/>
    <col min="159" max="16384" width="11.44140625" style="2"/>
  </cols>
  <sheetData>
    <row r="1" spans="1:158" x14ac:dyDescent="0.25">
      <c r="A1" s="179" t="s">
        <v>136</v>
      </c>
      <c r="B1" s="179"/>
    </row>
    <row r="2" spans="1:158" ht="30" customHeight="1" x14ac:dyDescent="0.25">
      <c r="A2" s="180" t="s">
        <v>153</v>
      </c>
      <c r="B2" s="181"/>
    </row>
    <row r="3" spans="1:158" x14ac:dyDescent="0.25">
      <c r="A3" s="99" t="s">
        <v>74</v>
      </c>
    </row>
    <row r="5" spans="1:158" x14ac:dyDescent="0.25">
      <c r="B5" s="5" t="s">
        <v>67</v>
      </c>
    </row>
    <row r="6" spans="1:158" ht="15" customHeight="1" x14ac:dyDescent="0.25">
      <c r="B6" s="177" t="s">
        <v>0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87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88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89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69">
        <v>2020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169</v>
      </c>
      <c r="EP6" s="169">
        <v>2021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170</v>
      </c>
    </row>
    <row r="7" spans="1:158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73"/>
    </row>
    <row r="8" spans="1:158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/>
      <c r="FA8" s="14"/>
      <c r="FB8" s="14">
        <f>+SUM(EP8:FA8)</f>
        <v>2296236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/>
      <c r="FA10" s="17"/>
      <c r="FB10" s="17"/>
    </row>
    <row r="11" spans="1:158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/>
      <c r="FA11" s="14"/>
      <c r="FB11" s="14">
        <f>+SUM(EP11:FA11)</f>
        <v>1444083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/>
      <c r="FA13" s="17"/>
      <c r="FB13" s="17"/>
    </row>
    <row r="14" spans="1:158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/>
      <c r="FA14" s="14"/>
      <c r="FB14" s="14">
        <f>+SUM(EP14:FA14)</f>
        <v>1172829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/>
      <c r="FA17" s="19"/>
      <c r="FB17" s="19">
        <f>+SUM(EP17:FA17)</f>
        <v>4913148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/>
      <c r="FA18" s="21"/>
      <c r="FB18" s="21">
        <f>+SUM(EP18:FA18)</f>
        <v>2802505</v>
      </c>
    </row>
    <row r="19" spans="2:158" x14ac:dyDescent="0.25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/>
      <c r="FA19" s="21"/>
      <c r="FB19" s="21">
        <f>+SUM(EP19:FA19)</f>
        <v>2110643</v>
      </c>
    </row>
    <row r="21" spans="2:158" x14ac:dyDescent="0.25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5">
      <c r="ED22" s="2">
        <f>EO19/EB19-1</f>
        <v>-0.19273851769085271</v>
      </c>
    </row>
    <row r="23" spans="2:158" x14ac:dyDescent="0.25">
      <c r="B23" s="5" t="s">
        <v>68</v>
      </c>
    </row>
    <row r="24" spans="2:158" ht="15" customHeight="1" x14ac:dyDescent="0.25">
      <c r="B24" s="177" t="s">
        <v>0</v>
      </c>
      <c r="C24" s="174">
        <v>2010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87</v>
      </c>
      <c r="P24" s="174">
        <v>2011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88</v>
      </c>
      <c r="AC24" s="174">
        <v>2012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89</v>
      </c>
      <c r="AP24" s="174">
        <v>2013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90</v>
      </c>
      <c r="BC24" s="174">
        <v>2014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91</v>
      </c>
      <c r="BP24" s="174">
        <v>2015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92</v>
      </c>
      <c r="CC24" s="174">
        <v>2016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93</v>
      </c>
      <c r="CP24" s="174">
        <v>2017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104</v>
      </c>
      <c r="DC24" s="174">
        <v>2018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137</v>
      </c>
      <c r="DP24" s="174">
        <v>2019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161</v>
      </c>
      <c r="EC24" s="169">
        <v>2020</v>
      </c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1"/>
      <c r="EO24" s="172" t="s">
        <v>169</v>
      </c>
      <c r="EP24" s="169">
        <v>2021</v>
      </c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1"/>
      <c r="FB24" s="172" t="s">
        <v>170</v>
      </c>
    </row>
    <row r="25" spans="2:158" x14ac:dyDescent="0.25">
      <c r="B25" s="17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73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73"/>
    </row>
    <row r="26" spans="2:158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/>
      <c r="FA26" s="14"/>
      <c r="FB26" s="14">
        <f>+SUM(EP26:FA26)</f>
        <v>5535225</v>
      </c>
    </row>
    <row r="27" spans="2:158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/>
      <c r="FA27" s="16"/>
      <c r="FB27" s="16"/>
    </row>
    <row r="28" spans="2:158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/>
      <c r="FA28" s="17"/>
      <c r="FB28" s="17"/>
    </row>
    <row r="29" spans="2:158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/>
      <c r="FA29" s="14"/>
      <c r="FB29" s="14">
        <f>+SUM(EP29:FA29)</f>
        <v>3752073</v>
      </c>
    </row>
    <row r="30" spans="2:158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/>
      <c r="FA30" s="16"/>
      <c r="FB30" s="16"/>
    </row>
    <row r="31" spans="2:158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/>
      <c r="FA31" s="17"/>
      <c r="FB31" s="17"/>
    </row>
    <row r="32" spans="2:158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/>
      <c r="FA32" s="14"/>
      <c r="FB32" s="14">
        <f>+SUM(EP32:FA32)</f>
        <v>2210755</v>
      </c>
    </row>
    <row r="33" spans="2:158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/>
      <c r="FA33" s="16"/>
      <c r="FB33" s="16"/>
    </row>
    <row r="34" spans="2:158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/>
      <c r="FA34" s="17"/>
      <c r="FB34" s="17"/>
    </row>
    <row r="35" spans="2:158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/>
      <c r="FA35" s="19"/>
      <c r="FB35" s="19">
        <f>+SUM(EP35:FA35)</f>
        <v>11498053</v>
      </c>
    </row>
    <row r="36" spans="2:158" x14ac:dyDescent="0.25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/>
      <c r="FA36" s="21"/>
      <c r="FB36" s="21">
        <f>+SUM(EP36:FA36)</f>
        <v>2802505</v>
      </c>
    </row>
    <row r="37" spans="2:158" x14ac:dyDescent="0.25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/>
      <c r="FA37" s="21"/>
      <c r="FB37" s="21">
        <f>+SUM(EP37:FA37)</f>
        <v>8695548</v>
      </c>
    </row>
    <row r="40" spans="2:158" x14ac:dyDescent="0.25">
      <c r="B40" s="5" t="s">
        <v>82</v>
      </c>
    </row>
    <row r="41" spans="2:158" ht="15" customHeight="1" x14ac:dyDescent="0.25">
      <c r="B41" s="23" t="s">
        <v>158</v>
      </c>
      <c r="C41" s="174">
        <v>2010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87</v>
      </c>
      <c r="P41" s="174">
        <v>2011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88</v>
      </c>
      <c r="AC41" s="174">
        <v>2012</v>
      </c>
      <c r="AD41" s="175">
        <v>2012</v>
      </c>
      <c r="AE41" s="175">
        <v>2012</v>
      </c>
      <c r="AF41" s="175">
        <v>2012</v>
      </c>
      <c r="AG41" s="175">
        <v>2012</v>
      </c>
      <c r="AH41" s="175">
        <v>2012</v>
      </c>
      <c r="AI41" s="175">
        <v>2012</v>
      </c>
      <c r="AJ41" s="175">
        <v>2012</v>
      </c>
      <c r="AK41" s="175">
        <v>2012</v>
      </c>
      <c r="AL41" s="175">
        <v>2012</v>
      </c>
      <c r="AM41" s="175">
        <v>2012</v>
      </c>
      <c r="AN41" s="176">
        <v>2012</v>
      </c>
      <c r="AO41" s="172" t="s">
        <v>89</v>
      </c>
      <c r="AP41" s="174">
        <v>2013</v>
      </c>
      <c r="AQ41" s="175">
        <v>2012</v>
      </c>
      <c r="AR41" s="175">
        <v>2012</v>
      </c>
      <c r="AS41" s="175">
        <v>2012</v>
      </c>
      <c r="AT41" s="175">
        <v>2012</v>
      </c>
      <c r="AU41" s="175">
        <v>2012</v>
      </c>
      <c r="AV41" s="175">
        <v>2012</v>
      </c>
      <c r="AW41" s="175">
        <v>2012</v>
      </c>
      <c r="AX41" s="175">
        <v>2012</v>
      </c>
      <c r="AY41" s="175">
        <v>2012</v>
      </c>
      <c r="AZ41" s="175">
        <v>2012</v>
      </c>
      <c r="BA41" s="176">
        <v>2012</v>
      </c>
      <c r="BB41" s="172" t="s">
        <v>90</v>
      </c>
      <c r="BC41" s="174">
        <v>2014</v>
      </c>
      <c r="BD41" s="175">
        <v>2012</v>
      </c>
      <c r="BE41" s="175">
        <v>2012</v>
      </c>
      <c r="BF41" s="175">
        <v>2012</v>
      </c>
      <c r="BG41" s="175">
        <v>2012</v>
      </c>
      <c r="BH41" s="175">
        <v>2012</v>
      </c>
      <c r="BI41" s="175">
        <v>2012</v>
      </c>
      <c r="BJ41" s="175">
        <v>2012</v>
      </c>
      <c r="BK41" s="175">
        <v>2012</v>
      </c>
      <c r="BL41" s="175">
        <v>2012</v>
      </c>
      <c r="BM41" s="175">
        <v>2012</v>
      </c>
      <c r="BN41" s="176">
        <v>2012</v>
      </c>
      <c r="BO41" s="172" t="s">
        <v>91</v>
      </c>
      <c r="BP41" s="174">
        <v>2015</v>
      </c>
      <c r="BQ41" s="175">
        <v>2012</v>
      </c>
      <c r="BR41" s="175">
        <v>2012</v>
      </c>
      <c r="BS41" s="175">
        <v>2012</v>
      </c>
      <c r="BT41" s="175">
        <v>2012</v>
      </c>
      <c r="BU41" s="175">
        <v>2012</v>
      </c>
      <c r="BV41" s="175">
        <v>2012</v>
      </c>
      <c r="BW41" s="175">
        <v>2012</v>
      </c>
      <c r="BX41" s="175">
        <v>2012</v>
      </c>
      <c r="BY41" s="175">
        <v>2012</v>
      </c>
      <c r="BZ41" s="175">
        <v>2012</v>
      </c>
      <c r="CA41" s="176">
        <v>2012</v>
      </c>
      <c r="CB41" s="172" t="s">
        <v>92</v>
      </c>
      <c r="CC41" s="174">
        <v>2016</v>
      </c>
      <c r="CD41" s="175">
        <v>2011.38461538462</v>
      </c>
      <c r="CE41" s="175">
        <v>2011.26923076923</v>
      </c>
      <c r="CF41" s="175">
        <v>2011.1538461538501</v>
      </c>
      <c r="CG41" s="175">
        <v>2011.0384615384601</v>
      </c>
      <c r="CH41" s="175">
        <v>2010.9230769230801</v>
      </c>
      <c r="CI41" s="175">
        <v>2010.8076923076901</v>
      </c>
      <c r="CJ41" s="175">
        <v>2010.6923076923099</v>
      </c>
      <c r="CK41" s="175">
        <v>2010.5769230769199</v>
      </c>
      <c r="CL41" s="175">
        <v>2010.4615384615399</v>
      </c>
      <c r="CM41" s="175">
        <v>2010.3461538461499</v>
      </c>
      <c r="CN41" s="176">
        <v>2010.23076923077</v>
      </c>
      <c r="CO41" s="172" t="s">
        <v>93</v>
      </c>
      <c r="CP41" s="174">
        <v>2017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104</v>
      </c>
      <c r="DC41" s="174">
        <v>2018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137</v>
      </c>
      <c r="DP41" s="174">
        <v>2019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161</v>
      </c>
      <c r="EC41" s="169">
        <v>2020</v>
      </c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1"/>
      <c r="EO41" s="172" t="s">
        <v>169</v>
      </c>
      <c r="EP41" s="169">
        <v>2021</v>
      </c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1"/>
      <c r="FB41" s="172" t="s">
        <v>170</v>
      </c>
    </row>
    <row r="42" spans="2:158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73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73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73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73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73"/>
    </row>
    <row r="43" spans="2:158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0</v>
      </c>
      <c r="FA43" s="19">
        <f t="shared" si="127"/>
        <v>0</v>
      </c>
      <c r="FB43" s="19">
        <f>+SUM(EP43:FA43)</f>
        <v>76456296.5</v>
      </c>
    </row>
    <row r="44" spans="2:158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/>
      <c r="FA44" s="21"/>
      <c r="FB44" s="21">
        <f>+SUM(EP44:FA44)</f>
        <v>18547790.699999999</v>
      </c>
    </row>
    <row r="45" spans="2:158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/>
      <c r="FA45" s="21"/>
      <c r="FB45" s="21">
        <f>+SUM(EP45:FA45)</f>
        <v>57908505.800000004</v>
      </c>
    </row>
    <row r="46" spans="2:158" x14ac:dyDescent="0.25">
      <c r="O46" s="82"/>
      <c r="AB46" s="82"/>
      <c r="AO46" s="82"/>
      <c r="BB46" s="82"/>
      <c r="BO46" s="82"/>
      <c r="CB46" s="82"/>
      <c r="CO46" s="82"/>
    </row>
    <row r="47" spans="2:158" x14ac:dyDescent="0.25">
      <c r="B47" s="5"/>
    </row>
    <row r="49" spans="2:2" x14ac:dyDescent="0.25">
      <c r="B49" s="5"/>
    </row>
  </sheetData>
  <mergeCells count="76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FZ4" activePane="bottomRight" state="frozen"/>
      <selection pane="topRight" activeCell="C1" sqref="C1"/>
      <selection pane="bottomLeft" activeCell="A4" sqref="A4"/>
      <selection pane="bottomRight" activeCell="GC30" sqref="GC30:GN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112"/>
    <col min="197" max="197" width="12.88671875" style="112" customWidth="1"/>
    <col min="198" max="16384" width="11.44140625" style="2"/>
  </cols>
  <sheetData>
    <row r="1" spans="1:197" x14ac:dyDescent="0.25">
      <c r="A1" s="179" t="s">
        <v>136</v>
      </c>
      <c r="B1" s="179"/>
    </row>
    <row r="2" spans="1:197" ht="30" customHeight="1" x14ac:dyDescent="0.25">
      <c r="A2" s="180" t="s">
        <v>154</v>
      </c>
      <c r="B2" s="181"/>
    </row>
    <row r="3" spans="1:197" x14ac:dyDescent="0.25">
      <c r="A3" s="99" t="s">
        <v>73</v>
      </c>
    </row>
    <row r="5" spans="1:197" x14ac:dyDescent="0.25">
      <c r="B5" s="5" t="s">
        <v>67</v>
      </c>
    </row>
    <row r="6" spans="1:197" x14ac:dyDescent="0.25">
      <c r="B6" s="177" t="s">
        <v>0</v>
      </c>
      <c r="C6" s="174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/>
      <c r="GN8" s="14"/>
      <c r="GO8" s="14">
        <f>+SUM(GC8:GN8)</f>
        <v>632454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/>
      <c r="GN9" s="10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/>
      <c r="GN10" s="107"/>
      <c r="GO10" s="17"/>
    </row>
    <row r="11" spans="1:197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/>
      <c r="GN11" s="14"/>
      <c r="GO11" s="14">
        <f>+SUM(GC11:GN11)</f>
        <v>343108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/>
      <c r="GN12" s="10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/>
      <c r="GN13" s="107"/>
      <c r="GO13" s="17"/>
    </row>
    <row r="14" spans="1:197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/>
      <c r="GN14" s="14"/>
      <c r="GO14" s="14">
        <f>+SUM(GC14:GN14)</f>
        <v>294490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/>
      <c r="GN15" s="10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/>
      <c r="GN16" s="107"/>
      <c r="GO16" s="17"/>
    </row>
    <row r="17" spans="2:197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/>
      <c r="GN17" s="14"/>
      <c r="GO17" s="14">
        <f>+SUM(GC17:GN17)</f>
        <v>208591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/>
      <c r="GN18" s="10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/>
      <c r="GN19" s="107"/>
      <c r="GO19" s="17"/>
    </row>
    <row r="20" spans="2:197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/>
      <c r="GN20" s="14"/>
      <c r="GO20" s="14">
        <f>+SUM(GC20:GN20)</f>
        <v>430407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/>
      <c r="GN21" s="10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/>
      <c r="GN22" s="107"/>
      <c r="GO22" s="17"/>
    </row>
    <row r="23" spans="2:197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/>
      <c r="GN23" s="59"/>
      <c r="GO23" s="59">
        <f>+SUM(GC23:GN23)</f>
        <v>1909050</v>
      </c>
    </row>
    <row r="24" spans="2:197" x14ac:dyDescent="0.25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/>
      <c r="GN24" s="79"/>
      <c r="GO24" s="79">
        <f>+SUM(GC24:GN24)</f>
        <v>1168730</v>
      </c>
    </row>
    <row r="25" spans="2:197" x14ac:dyDescent="0.25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/>
      <c r="GN25" s="79"/>
      <c r="GO25" s="79">
        <f>+SUM(GC25:GN25)</f>
        <v>740320</v>
      </c>
    </row>
    <row r="29" spans="2:197" x14ac:dyDescent="0.25">
      <c r="B29" s="5" t="s">
        <v>68</v>
      </c>
    </row>
    <row r="30" spans="2:197" ht="15" customHeight="1" x14ac:dyDescent="0.25">
      <c r="B30" s="177" t="s">
        <v>0</v>
      </c>
      <c r="C30" s="174">
        <v>2007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2" t="s">
        <v>100</v>
      </c>
      <c r="P30" s="174">
        <v>2008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2" t="s">
        <v>101</v>
      </c>
      <c r="AC30" s="174">
        <v>2009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2" t="s">
        <v>86</v>
      </c>
      <c r="AP30" s="174">
        <v>2010</v>
      </c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2" t="s">
        <v>87</v>
      </c>
      <c r="BC30" s="174">
        <v>2011</v>
      </c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6"/>
      <c r="BO30" s="172" t="s">
        <v>88</v>
      </c>
      <c r="BP30" s="174">
        <v>2012</v>
      </c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6"/>
      <c r="CB30" s="172" t="s">
        <v>89</v>
      </c>
      <c r="CC30" s="174">
        <v>2013</v>
      </c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6"/>
      <c r="CO30" s="172" t="s">
        <v>90</v>
      </c>
      <c r="CP30" s="174">
        <v>2014</v>
      </c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6"/>
      <c r="DB30" s="172" t="s">
        <v>91</v>
      </c>
      <c r="DC30" s="174">
        <v>2015</v>
      </c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6"/>
      <c r="DO30" s="172" t="s">
        <v>92</v>
      </c>
      <c r="DP30" s="174">
        <v>2016</v>
      </c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6"/>
      <c r="EB30" s="172" t="s">
        <v>93</v>
      </c>
      <c r="EC30" s="174">
        <v>2017</v>
      </c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6"/>
      <c r="EO30" s="172" t="s">
        <v>104</v>
      </c>
      <c r="EP30" s="174">
        <v>2018</v>
      </c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6"/>
      <c r="FB30" s="172" t="s">
        <v>137</v>
      </c>
      <c r="FC30" s="174">
        <v>2019</v>
      </c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6"/>
      <c r="FO30" s="172" t="s">
        <v>161</v>
      </c>
      <c r="FP30" s="169">
        <v>2020</v>
      </c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1"/>
      <c r="GB30" s="172" t="s">
        <v>169</v>
      </c>
      <c r="GC30" s="169">
        <v>2021</v>
      </c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1"/>
      <c r="GO30" s="172" t="s">
        <v>170</v>
      </c>
    </row>
    <row r="31" spans="2:197" x14ac:dyDescent="0.25">
      <c r="B31" s="17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73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73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73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73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73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73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73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73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73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73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73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73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73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73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73"/>
    </row>
    <row r="32" spans="2:197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/>
      <c r="GN32" s="14"/>
      <c r="GO32" s="14">
        <f>+SUM(GC32:GN32)</f>
        <v>1136821</v>
      </c>
    </row>
    <row r="33" spans="2:197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/>
      <c r="GN33" s="16"/>
      <c r="GO33" s="16"/>
    </row>
    <row r="34" spans="2:197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/>
      <c r="GN34" s="17"/>
      <c r="GO34" s="17"/>
    </row>
    <row r="35" spans="2:197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/>
      <c r="GN35" s="14"/>
      <c r="GO35" s="14">
        <f>+SUM(GC35:GN35)</f>
        <v>613950</v>
      </c>
    </row>
    <row r="36" spans="2:197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/>
      <c r="GN36" s="16"/>
      <c r="GO36" s="16"/>
    </row>
    <row r="37" spans="2:197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/>
      <c r="GN37" s="17"/>
      <c r="GO37" s="17"/>
    </row>
    <row r="38" spans="2:197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/>
      <c r="GN38" s="14"/>
      <c r="GO38" s="14">
        <f>+SUM(GC38:GN38)</f>
        <v>860661</v>
      </c>
    </row>
    <row r="39" spans="2:197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/>
      <c r="GN39" s="16"/>
      <c r="GO39" s="16"/>
    </row>
    <row r="40" spans="2:197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/>
      <c r="GN40" s="17"/>
      <c r="GO40" s="17"/>
    </row>
    <row r="41" spans="2:197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/>
      <c r="GN41" s="14"/>
      <c r="GO41" s="14">
        <f>+SUM(GC41:GN41)</f>
        <v>683950</v>
      </c>
    </row>
    <row r="42" spans="2:197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/>
      <c r="GN42" s="16"/>
      <c r="GO42" s="16"/>
    </row>
    <row r="43" spans="2:197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/>
      <c r="GN43" s="17"/>
      <c r="GO43" s="17"/>
    </row>
    <row r="44" spans="2:197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/>
      <c r="GN44" s="14"/>
      <c r="GO44" s="14">
        <f>+SUM(GC44:GN44)</f>
        <v>878434</v>
      </c>
    </row>
    <row r="45" spans="2:197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/>
      <c r="GN45" s="16"/>
      <c r="GO45" s="16"/>
    </row>
    <row r="46" spans="2:197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/>
      <c r="GN46" s="17"/>
      <c r="GO46" s="17"/>
    </row>
    <row r="47" spans="2:197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/>
      <c r="GN47" s="59"/>
      <c r="GO47" s="59">
        <f>+SUM(GC47:GN47)</f>
        <v>4173816</v>
      </c>
    </row>
    <row r="48" spans="2:197" x14ac:dyDescent="0.25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/>
      <c r="GN48" s="79"/>
      <c r="GO48" s="79">
        <f>+SUM(GC48:GN48)</f>
        <v>1168730</v>
      </c>
    </row>
    <row r="49" spans="2:197" x14ac:dyDescent="0.25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/>
      <c r="GN49" s="79"/>
      <c r="GO49" s="79">
        <f>+SUM(GC49:GN49)</f>
        <v>3005086</v>
      </c>
    </row>
    <row r="52" spans="2:197" x14ac:dyDescent="0.25">
      <c r="B52" s="5" t="s">
        <v>82</v>
      </c>
    </row>
    <row r="53" spans="2:197" ht="15" customHeight="1" x14ac:dyDescent="0.25">
      <c r="B53" s="23" t="s">
        <v>158</v>
      </c>
      <c r="C53" s="174">
        <v>2007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2" t="s">
        <v>100</v>
      </c>
      <c r="P53" s="174">
        <v>2008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2" t="s">
        <v>101</v>
      </c>
      <c r="AC53" s="174">
        <v>2009</v>
      </c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6"/>
      <c r="AO53" s="172" t="s">
        <v>86</v>
      </c>
      <c r="AP53" s="174">
        <v>2010</v>
      </c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6"/>
      <c r="BB53" s="172" t="s">
        <v>87</v>
      </c>
      <c r="BC53" s="174">
        <v>2011</v>
      </c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6"/>
      <c r="BO53" s="172" t="s">
        <v>88</v>
      </c>
      <c r="BP53" s="174">
        <v>2012</v>
      </c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6"/>
      <c r="CB53" s="172" t="s">
        <v>89</v>
      </c>
      <c r="CC53" s="174">
        <v>2013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6"/>
      <c r="CO53" s="172" t="s">
        <v>90</v>
      </c>
      <c r="CP53" s="174">
        <v>2014</v>
      </c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6"/>
      <c r="DB53" s="172" t="s">
        <v>91</v>
      </c>
      <c r="DC53" s="174">
        <v>2015</v>
      </c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6"/>
      <c r="DO53" s="172" t="s">
        <v>92</v>
      </c>
      <c r="DP53" s="174">
        <v>2016</v>
      </c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6"/>
      <c r="EB53" s="172" t="s">
        <v>93</v>
      </c>
      <c r="EC53" s="174">
        <v>2017</v>
      </c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6"/>
      <c r="EO53" s="172" t="s">
        <v>104</v>
      </c>
      <c r="EP53" s="174">
        <v>2018</v>
      </c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6"/>
      <c r="FB53" s="172" t="s">
        <v>137</v>
      </c>
      <c r="FC53" s="174">
        <v>2019</v>
      </c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6"/>
      <c r="FO53" s="172" t="s">
        <v>161</v>
      </c>
      <c r="FP53" s="169">
        <v>2020</v>
      </c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1"/>
      <c r="GB53" s="172" t="s">
        <v>169</v>
      </c>
      <c r="GC53" s="169">
        <v>2021</v>
      </c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1"/>
      <c r="GO53" s="172" t="s">
        <v>170</v>
      </c>
    </row>
    <row r="54" spans="2:197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73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73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73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73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73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73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73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73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73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73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73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73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73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73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73"/>
    </row>
    <row r="55" spans="2:197" s="5" customFormat="1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0</v>
      </c>
      <c r="GN55" s="59">
        <f t="shared" si="219"/>
        <v>0</v>
      </c>
      <c r="GO55" s="59">
        <f>+SUM(GC55:GN55)</f>
        <v>16134974.199999999</v>
      </c>
    </row>
    <row r="56" spans="2:197" x14ac:dyDescent="0.25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/>
      <c r="GN56" s="79"/>
      <c r="GO56" s="14">
        <f>+SUM(GC56:GN56)</f>
        <v>4558047</v>
      </c>
    </row>
    <row r="57" spans="2:197" x14ac:dyDescent="0.25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/>
      <c r="GN57" s="79"/>
      <c r="GO57" s="14">
        <f>+SUM(GC57:GN57)</f>
        <v>11576927.199999999</v>
      </c>
    </row>
    <row r="59" spans="2:197" x14ac:dyDescent="0.25">
      <c r="B59" s="5"/>
    </row>
    <row r="62" spans="2:197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U19" sqref="DU1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32" x14ac:dyDescent="0.25">
      <c r="A1" s="179" t="s">
        <v>136</v>
      </c>
      <c r="B1" s="179"/>
    </row>
    <row r="2" spans="1:132" ht="30" customHeight="1" x14ac:dyDescent="0.25">
      <c r="A2" s="180" t="s">
        <v>155</v>
      </c>
      <c r="B2" s="181"/>
    </row>
    <row r="3" spans="1:132" x14ac:dyDescent="0.25">
      <c r="A3" s="99" t="s">
        <v>72</v>
      </c>
    </row>
    <row r="5" spans="1:132" x14ac:dyDescent="0.25">
      <c r="B5" s="5" t="s">
        <v>67</v>
      </c>
    </row>
    <row r="6" spans="1:132" ht="15" customHeight="1" x14ac:dyDescent="0.25">
      <c r="B6" s="177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73"/>
    </row>
    <row r="8" spans="1:132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/>
      <c r="EA8" s="14"/>
      <c r="EB8" s="59">
        <f t="shared" ref="EB8:EB13" si="10">+SUM(DP8:EA8)</f>
        <v>267450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/>
      <c r="EA9" s="16"/>
      <c r="EB9" s="14">
        <f t="shared" si="10"/>
        <v>186940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/>
      <c r="EA10" s="17"/>
      <c r="EB10" s="14">
        <f t="shared" si="10"/>
        <v>80510</v>
      </c>
    </row>
    <row r="11" spans="1:132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/>
      <c r="EA11" s="19"/>
      <c r="EB11" s="59">
        <f t="shared" si="10"/>
        <v>267450</v>
      </c>
    </row>
    <row r="12" spans="1:132" x14ac:dyDescent="0.25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/>
      <c r="EA12" s="21"/>
      <c r="EB12" s="14">
        <f t="shared" si="10"/>
        <v>186940</v>
      </c>
    </row>
    <row r="13" spans="1:132" x14ac:dyDescent="0.25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/>
      <c r="EA13" s="21"/>
      <c r="EB13" s="14">
        <f t="shared" si="10"/>
        <v>80510</v>
      </c>
    </row>
    <row r="14" spans="1:132" x14ac:dyDescent="0.25">
      <c r="B14" s="80"/>
      <c r="O14" s="51"/>
      <c r="AB14" s="51"/>
      <c r="AO14" s="51"/>
      <c r="BB14" s="51"/>
      <c r="BO14" s="51"/>
    </row>
    <row r="15" spans="1:132" ht="15" customHeight="1" x14ac:dyDescent="0.25">
      <c r="B15" s="80"/>
    </row>
    <row r="16" spans="1:132" x14ac:dyDescent="0.25">
      <c r="B16" s="5" t="s">
        <v>68</v>
      </c>
    </row>
    <row r="17" spans="2:132" ht="15" customHeight="1" x14ac:dyDescent="0.25">
      <c r="B17" s="177" t="s">
        <v>0</v>
      </c>
      <c r="C17" s="174">
        <v>2012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89</v>
      </c>
      <c r="P17" s="174">
        <v>2013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72" t="s">
        <v>90</v>
      </c>
      <c r="AC17" s="174">
        <v>2014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72" t="s">
        <v>91</v>
      </c>
      <c r="AP17" s="174">
        <v>2015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92</v>
      </c>
      <c r="BC17" s="174">
        <v>2016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93</v>
      </c>
      <c r="BP17" s="174">
        <v>2017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104</v>
      </c>
      <c r="CC17" s="174">
        <v>2018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137</v>
      </c>
      <c r="CP17" s="174">
        <v>2019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72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72" t="s">
        <v>170</v>
      </c>
    </row>
    <row r="18" spans="2:132" x14ac:dyDescent="0.25">
      <c r="B18" s="17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7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7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7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73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73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73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73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73"/>
    </row>
    <row r="19" spans="2:132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/>
      <c r="EA19" s="14"/>
      <c r="EB19" s="59">
        <f t="shared" ref="EB19:EB24" si="43">+SUM(DP19:EA19)</f>
        <v>474051</v>
      </c>
    </row>
    <row r="20" spans="2:132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/>
      <c r="EA20" s="16"/>
      <c r="EB20" s="14">
        <f t="shared" si="43"/>
        <v>186940</v>
      </c>
    </row>
    <row r="21" spans="2:132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/>
      <c r="EA21" s="17"/>
      <c r="EB21" s="14">
        <f t="shared" si="43"/>
        <v>287111</v>
      </c>
    </row>
    <row r="22" spans="2:132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/>
      <c r="EA22" s="19"/>
      <c r="EB22" s="59">
        <f t="shared" si="43"/>
        <v>474051</v>
      </c>
    </row>
    <row r="23" spans="2:132" x14ac:dyDescent="0.25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/>
      <c r="EA23" s="21"/>
      <c r="EB23" s="14">
        <f t="shared" si="43"/>
        <v>186940</v>
      </c>
    </row>
    <row r="24" spans="2:132" x14ac:dyDescent="0.25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/>
      <c r="EA24" s="21"/>
      <c r="EB24" s="14">
        <f t="shared" si="43"/>
        <v>287111</v>
      </c>
    </row>
    <row r="27" spans="2:132" x14ac:dyDescent="0.25">
      <c r="B27" s="5" t="s">
        <v>85</v>
      </c>
    </row>
    <row r="28" spans="2:132" x14ac:dyDescent="0.25">
      <c r="B28" s="23" t="s">
        <v>158</v>
      </c>
      <c r="C28" s="174">
        <v>2012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89</v>
      </c>
      <c r="P28" s="174">
        <v>2013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72" t="s">
        <v>90</v>
      </c>
      <c r="AC28" s="174">
        <v>2014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2" t="s">
        <v>91</v>
      </c>
      <c r="AP28" s="174">
        <v>2015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92</v>
      </c>
      <c r="BC28" s="174">
        <v>2016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93</v>
      </c>
      <c r="BP28" s="174">
        <v>2017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104</v>
      </c>
      <c r="CC28" s="174">
        <v>2018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137</v>
      </c>
      <c r="CP28" s="174">
        <v>2019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72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72" t="s">
        <v>170</v>
      </c>
    </row>
    <row r="29" spans="2:132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7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7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7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73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73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73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73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73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x14ac:dyDescent="0.25">
      <c r="B34" s="5" t="s">
        <v>145</v>
      </c>
      <c r="CH34" s="84"/>
      <c r="CU34" s="84"/>
    </row>
    <row r="35" spans="2:99" x14ac:dyDescent="0.25">
      <c r="CH35" s="84"/>
      <c r="CU35" s="84"/>
    </row>
  </sheetData>
  <mergeCells count="58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N4" activePane="bottomRight" state="frozen"/>
      <selection pane="topRight" activeCell="C1" sqref="C1"/>
      <selection pane="bottomLeft" activeCell="A4" sqref="A4"/>
      <selection pane="bottomRight" activeCell="DY43" sqref="DY43:DY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19" width="11.44140625" style="2"/>
    <col min="120" max="132" width="11.44140625" style="112"/>
    <col min="133" max="16384" width="11.44140625" style="2"/>
  </cols>
  <sheetData>
    <row r="1" spans="1:132" x14ac:dyDescent="0.25">
      <c r="A1" s="179" t="s">
        <v>136</v>
      </c>
      <c r="B1" s="179"/>
    </row>
    <row r="2" spans="1:132" ht="30" customHeight="1" x14ac:dyDescent="0.25">
      <c r="A2" s="180" t="s">
        <v>156</v>
      </c>
      <c r="B2" s="181"/>
    </row>
    <row r="3" spans="1:132" x14ac:dyDescent="0.25">
      <c r="A3" s="99" t="s">
        <v>71</v>
      </c>
    </row>
    <row r="5" spans="1:132" x14ac:dyDescent="0.25">
      <c r="B5" s="5" t="s">
        <v>67</v>
      </c>
    </row>
    <row r="6" spans="1:132" ht="15" customHeight="1" x14ac:dyDescent="0.25">
      <c r="B6" s="177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73"/>
    </row>
    <row r="8" spans="1:132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/>
      <c r="EA8" s="14"/>
      <c r="EB8" s="14">
        <f>+SUM(DP8:EA8)</f>
        <v>292691</v>
      </c>
    </row>
    <row r="9" spans="1:132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/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/>
      <c r="EA10" s="17"/>
      <c r="EB10" s="17"/>
    </row>
    <row r="11" spans="1:132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/>
      <c r="EA11" s="14"/>
      <c r="EB11" s="14">
        <f>+SUM(DP11:EA11)</f>
        <v>123979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/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/>
      <c r="EA13" s="17"/>
      <c r="EB13" s="17"/>
    </row>
    <row r="14" spans="1:132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/>
      <c r="EA14" s="14"/>
      <c r="EB14" s="14">
        <f>+SUM(DP14:EA14)</f>
        <v>468796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/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/>
      <c r="EA16" s="17"/>
      <c r="EB16" s="17"/>
    </row>
    <row r="17" spans="2:132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/>
      <c r="EA17" s="19"/>
      <c r="EB17" s="19">
        <f>+SUM(DP17:EA17)</f>
        <v>885466</v>
      </c>
    </row>
    <row r="18" spans="2:132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/>
      <c r="EA18" s="21"/>
      <c r="EB18" s="21">
        <f>+SUM(DP18:EA18)</f>
        <v>673296</v>
      </c>
    </row>
    <row r="19" spans="2:132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/>
      <c r="EA19" s="21"/>
      <c r="EB19" s="21">
        <f>+SUM(DP19:EA19)</f>
        <v>212170</v>
      </c>
    </row>
    <row r="22" spans="2:132" x14ac:dyDescent="0.25">
      <c r="B22" s="5" t="s">
        <v>68</v>
      </c>
    </row>
    <row r="23" spans="2:132" ht="15" customHeight="1" x14ac:dyDescent="0.25">
      <c r="B23" s="177" t="s">
        <v>0</v>
      </c>
      <c r="C23" s="174">
        <v>2012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89</v>
      </c>
      <c r="P23" s="174">
        <v>2013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90</v>
      </c>
      <c r="AC23" s="174">
        <v>2014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91</v>
      </c>
      <c r="AP23" s="174">
        <v>2015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92</v>
      </c>
      <c r="BC23" s="174">
        <v>2016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93</v>
      </c>
      <c r="BP23" s="174">
        <v>2017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104</v>
      </c>
      <c r="CC23" s="174">
        <v>2018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137</v>
      </c>
      <c r="CP23" s="174">
        <v>2019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72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72" t="s">
        <v>170</v>
      </c>
    </row>
    <row r="24" spans="2:132" ht="15" customHeight="1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73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73"/>
    </row>
    <row r="25" spans="2:132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/>
      <c r="EA25" s="14"/>
      <c r="EB25" s="14">
        <f>+SUM(DP25:EA25)</f>
        <v>484183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/>
      <c r="EA26" s="16"/>
      <c r="EB26" s="16"/>
    </row>
    <row r="27" spans="2:132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/>
      <c r="EA27" s="17"/>
      <c r="EB27" s="17"/>
    </row>
    <row r="28" spans="2:132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/>
      <c r="EA28" s="14"/>
      <c r="EB28" s="14">
        <f>+SUM(DP28:EA28)</f>
        <v>227821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/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/>
      <c r="EA30" s="17"/>
      <c r="EB30" s="17"/>
    </row>
    <row r="31" spans="2:132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/>
      <c r="EA31" s="14"/>
      <c r="EB31" s="14">
        <f>+SUM(DP31:EA31)</f>
        <v>792323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/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/>
      <c r="EA33" s="17"/>
      <c r="EB33" s="17"/>
    </row>
    <row r="34" spans="2:132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/>
      <c r="EA34" s="19"/>
      <c r="EB34" s="19">
        <f>+SUM(DP34:EA34)</f>
        <v>1504327</v>
      </c>
    </row>
    <row r="35" spans="2:132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/>
      <c r="EA35" s="21"/>
      <c r="EB35" s="21">
        <f>+SUM(DP35:EA35)</f>
        <v>673296</v>
      </c>
    </row>
    <row r="36" spans="2:132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/>
      <c r="EA36" s="21"/>
      <c r="EB36" s="21">
        <f>+SUM(DP36:EA36)</f>
        <v>831031</v>
      </c>
    </row>
    <row r="39" spans="2:132" x14ac:dyDescent="0.25">
      <c r="B39" s="5" t="s">
        <v>82</v>
      </c>
    </row>
    <row r="40" spans="2:132" x14ac:dyDescent="0.25">
      <c r="B40" s="23" t="s">
        <v>158</v>
      </c>
      <c r="C40" s="174">
        <v>2012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89</v>
      </c>
      <c r="P40" s="174">
        <v>2013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90</v>
      </c>
      <c r="AC40" s="174">
        <v>2014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91</v>
      </c>
      <c r="AP40" s="174">
        <v>2015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92</v>
      </c>
      <c r="BC40" s="174">
        <v>2016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93</v>
      </c>
      <c r="BP40" s="174">
        <v>2017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104</v>
      </c>
      <c r="CC40" s="174">
        <v>2018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137</v>
      </c>
      <c r="CP40" s="174">
        <v>2019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72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72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73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73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73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73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73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73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73"/>
    </row>
    <row r="42" spans="2:132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0</v>
      </c>
      <c r="EA42" s="19">
        <f t="shared" si="99"/>
        <v>0</v>
      </c>
      <c r="EB42" s="19">
        <f>+SUM(DP42:EA42)</f>
        <v>10666920.099999998</v>
      </c>
    </row>
    <row r="43" spans="2:132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/>
      <c r="EA43" s="21"/>
      <c r="EB43" s="21"/>
    </row>
    <row r="44" spans="2:132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/>
      <c r="EA44" s="21"/>
      <c r="EB44" s="21"/>
    </row>
    <row r="45" spans="2:132" x14ac:dyDescent="0.25">
      <c r="O45" s="85"/>
      <c r="AB45" s="85"/>
      <c r="AO45" s="86">
        <f>SUM(AC45:AN45)</f>
        <v>0</v>
      </c>
      <c r="BB45" s="87"/>
      <c r="BO45" s="87"/>
    </row>
    <row r="48" spans="2:132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L43" sqref="EL43:EL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45" x14ac:dyDescent="0.25">
      <c r="A1" s="185" t="s">
        <v>136</v>
      </c>
      <c r="B1" s="185"/>
    </row>
    <row r="2" spans="1:145" ht="30" customHeight="1" x14ac:dyDescent="0.25">
      <c r="A2" s="180" t="s">
        <v>163</v>
      </c>
      <c r="B2" s="181"/>
    </row>
    <row r="3" spans="1:145" x14ac:dyDescent="0.25">
      <c r="A3" s="99" t="s">
        <v>70</v>
      </c>
    </row>
    <row r="5" spans="1:145" x14ac:dyDescent="0.25">
      <c r="B5" s="5" t="s">
        <v>67</v>
      </c>
    </row>
    <row r="6" spans="1:145" ht="15" customHeight="1" x14ac:dyDescent="0.25">
      <c r="B6" s="177" t="s">
        <v>0</v>
      </c>
      <c r="C6" s="174">
        <v>2011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88</v>
      </c>
      <c r="P6" s="174">
        <v>2012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89</v>
      </c>
      <c r="AC6" s="174">
        <v>2013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90</v>
      </c>
      <c r="AP6" s="174">
        <v>2014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91</v>
      </c>
      <c r="BC6" s="174">
        <v>2015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92</v>
      </c>
      <c r="BP6" s="174">
        <v>2016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93</v>
      </c>
      <c r="CC6" s="174">
        <v>2017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104</v>
      </c>
      <c r="CP6" s="174">
        <v>2018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137</v>
      </c>
      <c r="DC6" s="174">
        <v>2019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161</v>
      </c>
      <c r="DP6" s="169">
        <v>2020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169</v>
      </c>
      <c r="EC6" s="169">
        <v>2021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170</v>
      </c>
    </row>
    <row r="7" spans="1:145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73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73"/>
    </row>
    <row r="8" spans="1:14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/>
      <c r="EN8" s="14"/>
      <c r="EO8" s="14">
        <f>+SUM(EC8:EN8)</f>
        <v>220848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/>
      <c r="EN10" s="17"/>
      <c r="EO10" s="17"/>
    </row>
    <row r="11" spans="1:14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/>
      <c r="EN11" s="14"/>
      <c r="EO11" s="14">
        <f t="shared" ref="EO11:EO19" si="24">+SUM(EC11:EN11)</f>
        <v>292301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/>
      <c r="EN13" s="17"/>
      <c r="EO13" s="17"/>
    </row>
    <row r="14" spans="1:14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/>
      <c r="EN14" s="14"/>
      <c r="EO14" s="14">
        <f t="shared" si="24"/>
        <v>476171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/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/>
      <c r="EN17" s="19"/>
      <c r="EO17" s="19">
        <f t="shared" si="24"/>
        <v>989320</v>
      </c>
    </row>
    <row r="18" spans="2:145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/>
      <c r="EN18" s="21"/>
      <c r="EO18" s="21">
        <f t="shared" si="24"/>
        <v>689357</v>
      </c>
    </row>
    <row r="19" spans="2:145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/>
      <c r="EN19" s="21"/>
      <c r="EO19" s="21">
        <f t="shared" si="24"/>
        <v>299963</v>
      </c>
    </row>
    <row r="22" spans="2:145" x14ac:dyDescent="0.25">
      <c r="B22" s="5" t="s">
        <v>68</v>
      </c>
    </row>
    <row r="23" spans="2:145" ht="15" customHeight="1" x14ac:dyDescent="0.25">
      <c r="B23" s="177" t="s">
        <v>0</v>
      </c>
      <c r="C23" s="174">
        <v>2011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88</v>
      </c>
      <c r="P23" s="174">
        <v>2012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89</v>
      </c>
      <c r="AC23" s="174">
        <v>2013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90</v>
      </c>
      <c r="AP23" s="174">
        <v>2014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91</v>
      </c>
      <c r="BC23" s="174">
        <v>2015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92</v>
      </c>
      <c r="BP23" s="174">
        <v>2016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93</v>
      </c>
      <c r="CC23" s="174">
        <v>2017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104</v>
      </c>
      <c r="CP23" s="174">
        <v>2018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137</v>
      </c>
      <c r="DC23" s="174">
        <v>2019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161</v>
      </c>
      <c r="DP23" s="169">
        <v>2020</v>
      </c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1"/>
      <c r="EB23" s="172" t="s">
        <v>169</v>
      </c>
      <c r="EC23" s="169">
        <v>2021</v>
      </c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1"/>
      <c r="EO23" s="172" t="s">
        <v>170</v>
      </c>
    </row>
    <row r="24" spans="2:145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73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73"/>
    </row>
    <row r="25" spans="2:14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/>
      <c r="EN25" s="14"/>
      <c r="EO25" s="14">
        <f>+SUM(EC25:EN25)</f>
        <v>412541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/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/>
      <c r="EN27" s="17"/>
      <c r="EO27" s="17"/>
    </row>
    <row r="28" spans="2:14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/>
      <c r="EN28" s="14"/>
      <c r="EO28" s="14">
        <f t="shared" ref="EO28:EO36" si="83">+SUM(EC28:EN28)</f>
        <v>521901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/>
      <c r="EN30" s="17"/>
      <c r="EO30" s="17"/>
    </row>
    <row r="31" spans="2:14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/>
      <c r="EN31" s="14"/>
      <c r="EO31" s="14">
        <f t="shared" si="83"/>
        <v>824464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/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/>
      <c r="EN34" s="19"/>
      <c r="EO34" s="19">
        <f t="shared" si="83"/>
        <v>1758906</v>
      </c>
    </row>
    <row r="35" spans="2:145" x14ac:dyDescent="0.25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/>
      <c r="EN35" s="21"/>
      <c r="EO35" s="21">
        <f t="shared" si="83"/>
        <v>689357</v>
      </c>
    </row>
    <row r="36" spans="2:145" x14ac:dyDescent="0.25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/>
      <c r="EN36" s="21"/>
      <c r="EO36" s="21">
        <f t="shared" si="83"/>
        <v>1069549</v>
      </c>
    </row>
    <row r="39" spans="2:145" x14ac:dyDescent="0.25">
      <c r="B39" s="5" t="s">
        <v>82</v>
      </c>
    </row>
    <row r="40" spans="2:145" x14ac:dyDescent="0.25">
      <c r="B40" s="23" t="s">
        <v>158</v>
      </c>
      <c r="C40" s="174">
        <v>2011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88</v>
      </c>
      <c r="P40" s="174">
        <v>2012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89</v>
      </c>
      <c r="AC40" s="174">
        <v>2013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90</v>
      </c>
      <c r="AP40" s="174">
        <v>2014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91</v>
      </c>
      <c r="BC40" s="174">
        <v>2015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92</v>
      </c>
      <c r="BP40" s="174">
        <v>2016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93</v>
      </c>
      <c r="CC40" s="174">
        <v>2017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104</v>
      </c>
      <c r="CP40" s="174">
        <v>2018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137</v>
      </c>
      <c r="DC40" s="174">
        <v>2019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161</v>
      </c>
      <c r="DP40" s="169">
        <v>2020</v>
      </c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1"/>
      <c r="EB40" s="172" t="s">
        <v>169</v>
      </c>
      <c r="EC40" s="169">
        <v>2021</v>
      </c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1"/>
      <c r="EO40" s="172" t="s">
        <v>170</v>
      </c>
    </row>
    <row r="41" spans="2:14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73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73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73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L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1171116</v>
      </c>
      <c r="EK42" s="19">
        <f t="shared" si="122"/>
        <v>1171116</v>
      </c>
      <c r="EL42" s="19">
        <f t="shared" si="122"/>
        <v>1143748.3999999999</v>
      </c>
      <c r="EM42" s="19"/>
      <c r="EN42" s="19"/>
      <c r="EO42" s="19">
        <f>+SUM(EC42:EN42)</f>
        <v>10168444.4</v>
      </c>
    </row>
    <row r="43" spans="2:145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412040.6</v>
      </c>
      <c r="EL43" s="21">
        <v>413835.80000000005</v>
      </c>
      <c r="EM43" s="21"/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759075.4</v>
      </c>
      <c r="EL44" s="21">
        <v>729912.6</v>
      </c>
      <c r="EM44" s="21"/>
      <c r="EN44" s="21"/>
      <c r="EO44" s="21"/>
    </row>
    <row r="45" spans="2:145" x14ac:dyDescent="0.25">
      <c r="B45" s="88"/>
    </row>
    <row r="46" spans="2:145" x14ac:dyDescent="0.25">
      <c r="B46" s="88"/>
    </row>
    <row r="48" spans="2:145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9"/>
    </row>
    <row r="50" spans="78:78" x14ac:dyDescent="0.25">
      <c r="BZ50" s="89"/>
    </row>
  </sheetData>
  <mergeCells count="70"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X4" activePane="bottomRight" state="frozen"/>
      <selection pane="topRight" activeCell="C1" sqref="C1"/>
      <selection pane="bottomLeft" activeCell="A4" sqref="A4"/>
      <selection pane="bottomRight" activeCell="GL67" sqref="GL67:GL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112"/>
    <col min="197" max="197" width="12.33203125" style="112" customWidth="1"/>
    <col min="198" max="16384" width="11.44140625" style="2"/>
  </cols>
  <sheetData>
    <row r="1" spans="1:197" x14ac:dyDescent="0.25">
      <c r="A1" s="185">
        <v>14</v>
      </c>
      <c r="B1" s="185"/>
    </row>
    <row r="2" spans="1:197" ht="30" customHeight="1" x14ac:dyDescent="0.25">
      <c r="A2" s="180" t="s">
        <v>162</v>
      </c>
      <c r="B2" s="181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5">
      <c r="A3" s="99" t="s">
        <v>66</v>
      </c>
    </row>
    <row r="4" spans="1:197" ht="14.4" x14ac:dyDescent="0.3">
      <c r="A4" s="91"/>
    </row>
    <row r="5" spans="1:197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x14ac:dyDescent="0.25">
      <c r="B6" s="177" t="s">
        <v>0</v>
      </c>
      <c r="C6" s="187">
        <v>2007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/>
      <c r="GN8" s="14"/>
      <c r="GO8" s="14">
        <f>+SUM(GC8:GN8)</f>
        <v>2454978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/>
      <c r="GN9" s="1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/>
      <c r="GN10" s="17"/>
      <c r="GO10" s="17"/>
    </row>
    <row r="11" spans="1:197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/>
      <c r="GN11" s="14"/>
      <c r="GO11" s="14">
        <f>+SUM(GC11:GN11)</f>
        <v>398354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/>
      <c r="GN12" s="1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/>
      <c r="GN13" s="17"/>
      <c r="GO13" s="17"/>
    </row>
    <row r="14" spans="1:197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/>
      <c r="GN14" s="14"/>
      <c r="GO14" s="14">
        <f>+SUM(GC14:GN14)</f>
        <v>691984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/>
      <c r="GN15" s="1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/>
      <c r="GN16" s="17"/>
      <c r="GO16" s="17"/>
    </row>
    <row r="17" spans="2:197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/>
      <c r="GN17" s="14"/>
      <c r="GO17" s="14">
        <f>+SUM(GC17:GN17)</f>
        <v>298542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/>
      <c r="GN18" s="1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/>
      <c r="GN19" s="17"/>
      <c r="GO19" s="17"/>
    </row>
    <row r="20" spans="2:197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/>
      <c r="GN20" s="14"/>
      <c r="GO20" s="14">
        <f>+SUM(GC20:GN20)</f>
        <v>1315412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/>
      <c r="GN21" s="1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/>
      <c r="GN22" s="17"/>
      <c r="GO22" s="17"/>
    </row>
    <row r="23" spans="2:197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/>
      <c r="GN23" s="14"/>
      <c r="GO23" s="14">
        <f>+SUM(GC23:GN23)</f>
        <v>791770</v>
      </c>
    </row>
    <row r="24" spans="2:197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/>
      <c r="GN24" s="16"/>
      <c r="GO24" s="16"/>
    </row>
    <row r="25" spans="2:197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/>
      <c r="GN25" s="17"/>
      <c r="GO25" s="17"/>
    </row>
    <row r="26" spans="2:197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/>
      <c r="GN26" s="14"/>
      <c r="GO26" s="14">
        <f>+SUM(GC26:GN26)</f>
        <v>2308455</v>
      </c>
    </row>
    <row r="27" spans="2:197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/>
      <c r="GN27" s="16"/>
      <c r="GO27" s="16"/>
    </row>
    <row r="28" spans="2:197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/>
      <c r="GN28" s="17"/>
      <c r="GO28" s="17"/>
    </row>
    <row r="29" spans="2:197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/>
      <c r="GN29" s="59"/>
      <c r="GO29" s="59">
        <f>+SUM(GC29:GN29)</f>
        <v>8259495</v>
      </c>
    </row>
    <row r="30" spans="2:197" x14ac:dyDescent="0.25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/>
      <c r="GN30" s="79"/>
      <c r="GO30" s="79">
        <f>+SUM(GC30:GN30)</f>
        <v>5434309</v>
      </c>
    </row>
    <row r="31" spans="2:197" x14ac:dyDescent="0.25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/>
      <c r="GN31" s="79"/>
      <c r="GO31" s="79">
        <f>+SUM(GC31:GN31)</f>
        <v>2825186</v>
      </c>
    </row>
    <row r="34" spans="2:197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x14ac:dyDescent="0.25">
      <c r="B35" s="177" t="s">
        <v>0</v>
      </c>
      <c r="C35" s="187">
        <v>2007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72" t="s">
        <v>100</v>
      </c>
      <c r="P35" s="174">
        <v>2008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72" t="s">
        <v>101</v>
      </c>
      <c r="AC35" s="174">
        <v>2009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6"/>
      <c r="AO35" s="172" t="s">
        <v>86</v>
      </c>
      <c r="AP35" s="174">
        <v>2010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6"/>
      <c r="BB35" s="172" t="s">
        <v>87</v>
      </c>
      <c r="BC35" s="174">
        <v>2011</v>
      </c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6"/>
      <c r="BO35" s="172" t="s">
        <v>88</v>
      </c>
      <c r="BP35" s="174">
        <v>2012</v>
      </c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6"/>
      <c r="CB35" s="172" t="s">
        <v>89</v>
      </c>
      <c r="CC35" s="174">
        <v>2013</v>
      </c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6"/>
      <c r="CO35" s="172" t="s">
        <v>90</v>
      </c>
      <c r="CP35" s="174">
        <v>2014</v>
      </c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6"/>
      <c r="DB35" s="172" t="s">
        <v>91</v>
      </c>
      <c r="DC35" s="174">
        <v>2015</v>
      </c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6"/>
      <c r="DO35" s="172" t="s">
        <v>92</v>
      </c>
      <c r="DP35" s="174">
        <v>2016</v>
      </c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6"/>
      <c r="EB35" s="172" t="s">
        <v>93</v>
      </c>
      <c r="EC35" s="174">
        <v>2017</v>
      </c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6"/>
      <c r="EO35" s="172" t="s">
        <v>104</v>
      </c>
      <c r="EP35" s="174">
        <v>2018</v>
      </c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6"/>
      <c r="FB35" s="172" t="s">
        <v>137</v>
      </c>
      <c r="FC35" s="174">
        <v>2019</v>
      </c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6"/>
      <c r="FO35" s="172" t="s">
        <v>161</v>
      </c>
      <c r="FP35" s="169">
        <v>2020</v>
      </c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1"/>
      <c r="GB35" s="172" t="s">
        <v>169</v>
      </c>
      <c r="GC35" s="169">
        <v>2021</v>
      </c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1"/>
      <c r="GO35" s="172" t="s">
        <v>170</v>
      </c>
    </row>
    <row r="36" spans="2:197" x14ac:dyDescent="0.25">
      <c r="B36" s="17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73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73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73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73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73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73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73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73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73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73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73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73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73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73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73"/>
    </row>
    <row r="37" spans="2:197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/>
      <c r="GN37" s="14"/>
      <c r="GO37" s="14">
        <f>+SUM(GC37:GN37)</f>
        <v>3131640</v>
      </c>
    </row>
    <row r="38" spans="2:197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/>
      <c r="GN38" s="16"/>
      <c r="GO38" s="16"/>
    </row>
    <row r="39" spans="2:197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/>
      <c r="GN39" s="17"/>
      <c r="GO39" s="17"/>
    </row>
    <row r="40" spans="2:197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/>
      <c r="GN40" s="14"/>
      <c r="GO40" s="14">
        <f>+SUM(GC40:GN40)</f>
        <v>752422</v>
      </c>
    </row>
    <row r="41" spans="2:197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/>
      <c r="GN41" s="16"/>
      <c r="GO41" s="16"/>
    </row>
    <row r="42" spans="2:197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/>
      <c r="GN42" s="17"/>
      <c r="GO42" s="17"/>
    </row>
    <row r="43" spans="2:197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/>
      <c r="GN43" s="14"/>
      <c r="GO43" s="14">
        <f>+SUM(GC43:GN43)</f>
        <v>1978002</v>
      </c>
    </row>
    <row r="44" spans="2:197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/>
      <c r="GN44" s="16"/>
      <c r="GO44" s="16"/>
    </row>
    <row r="45" spans="2:197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/>
      <c r="GN45" s="17"/>
      <c r="GO45" s="17"/>
    </row>
    <row r="46" spans="2:197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/>
      <c r="GN46" s="14"/>
      <c r="GO46" s="14">
        <f>+SUM(GC46:GN46)</f>
        <v>776636</v>
      </c>
    </row>
    <row r="47" spans="2:197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/>
      <c r="GN47" s="16"/>
      <c r="GO47" s="16"/>
    </row>
    <row r="48" spans="2:197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/>
      <c r="GN48" s="17"/>
      <c r="GO48" s="17"/>
    </row>
    <row r="49" spans="2:197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/>
      <c r="GN49" s="14"/>
      <c r="GO49" s="14">
        <f>+SUM(GC49:GN49)</f>
        <v>3437267</v>
      </c>
    </row>
    <row r="50" spans="2:197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/>
      <c r="GN50" s="16"/>
      <c r="GO50" s="16"/>
    </row>
    <row r="51" spans="2:197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/>
      <c r="GN51" s="17"/>
      <c r="GO51" s="17"/>
    </row>
    <row r="52" spans="2:197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/>
      <c r="GN52" s="14"/>
      <c r="GO52" s="14">
        <f>+SUM(GC52:GN52)</f>
        <v>2023926</v>
      </c>
    </row>
    <row r="53" spans="2:197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/>
      <c r="GN53" s="16"/>
      <c r="GO53" s="16"/>
    </row>
    <row r="54" spans="2:197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/>
      <c r="GN54" s="17"/>
      <c r="GO54" s="17"/>
    </row>
    <row r="55" spans="2:197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/>
      <c r="GN55" s="14"/>
      <c r="GO55" s="14">
        <f>+SUM(GC55:GN55)</f>
        <v>5729945</v>
      </c>
    </row>
    <row r="56" spans="2:197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/>
      <c r="GN56" s="16"/>
      <c r="GO56" s="16"/>
    </row>
    <row r="57" spans="2:197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/>
      <c r="GN57" s="17"/>
      <c r="GO57" s="17"/>
    </row>
    <row r="58" spans="2:197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/>
      <c r="GN58" s="59"/>
      <c r="GO58" s="59">
        <f>+SUM(GC58:GN58)</f>
        <v>17829838</v>
      </c>
    </row>
    <row r="59" spans="2:197" x14ac:dyDescent="0.25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/>
      <c r="GN59" s="79"/>
      <c r="GO59" s="79">
        <f>+SUM(GC59:GN59)</f>
        <v>5434309</v>
      </c>
    </row>
    <row r="60" spans="2:197" x14ac:dyDescent="0.25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/>
      <c r="GN60" s="79"/>
      <c r="GO60" s="79">
        <f>+SUM(GC60:GN60)</f>
        <v>12395529</v>
      </c>
    </row>
    <row r="63" spans="2:197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x14ac:dyDescent="0.25">
      <c r="B64" s="92" t="s">
        <v>158</v>
      </c>
      <c r="C64" s="187">
        <v>2007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72" t="s">
        <v>100</v>
      </c>
      <c r="P64" s="186">
        <v>2008</v>
      </c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72" t="s">
        <v>101</v>
      </c>
      <c r="AC64" s="186">
        <v>2009</v>
      </c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72" t="s">
        <v>86</v>
      </c>
      <c r="AP64" s="186">
        <v>2010</v>
      </c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72" t="s">
        <v>87</v>
      </c>
      <c r="BC64" s="186">
        <v>2011</v>
      </c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72" t="s">
        <v>88</v>
      </c>
      <c r="BP64" s="186">
        <v>2012</v>
      </c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72" t="s">
        <v>89</v>
      </c>
      <c r="CC64" s="186">
        <v>2013</v>
      </c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72" t="s">
        <v>90</v>
      </c>
      <c r="CP64" s="186">
        <v>2014</v>
      </c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72" t="s">
        <v>91</v>
      </c>
      <c r="DC64" s="186">
        <v>2015</v>
      </c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72" t="s">
        <v>92</v>
      </c>
      <c r="DP64" s="186">
        <v>2016</v>
      </c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72" t="s">
        <v>93</v>
      </c>
      <c r="EC64" s="174">
        <v>2017</v>
      </c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6"/>
      <c r="EO64" s="172" t="s">
        <v>104</v>
      </c>
      <c r="EP64" s="174">
        <v>2018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6"/>
      <c r="FB64" s="172" t="s">
        <v>137</v>
      </c>
      <c r="FC64" s="174">
        <v>2019</v>
      </c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6"/>
      <c r="FO64" s="172" t="s">
        <v>161</v>
      </c>
      <c r="FP64" s="169">
        <v>2020</v>
      </c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1"/>
      <c r="GB64" s="172" t="s">
        <v>169</v>
      </c>
      <c r="GC64" s="169">
        <v>2021</v>
      </c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1"/>
      <c r="GO64" s="172" t="s">
        <v>170</v>
      </c>
    </row>
    <row r="65" spans="2:197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73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73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73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73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73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73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73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73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73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73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73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73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73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73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73"/>
    </row>
    <row r="66" spans="2:197" s="5" customFormat="1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0</v>
      </c>
      <c r="GN66" s="59">
        <f t="shared" si="245"/>
        <v>0</v>
      </c>
      <c r="GO66" s="59">
        <f>+SUM(GC66:GN66)</f>
        <v>69910413.799999997</v>
      </c>
    </row>
    <row r="67" spans="2:197" x14ac:dyDescent="0.25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/>
      <c r="GN67" s="79"/>
      <c r="GO67" s="14">
        <f>+SUM(GC67:GN67)</f>
        <v>21488690</v>
      </c>
    </row>
    <row r="68" spans="2:197" x14ac:dyDescent="0.25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/>
      <c r="GN68" s="79"/>
      <c r="GO68" s="14">
        <f>+SUM(GC68:GN68)</f>
        <v>48421723.800000004</v>
      </c>
    </row>
    <row r="70" spans="2:197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C4" activePane="bottomRight" state="frozen"/>
      <selection pane="topRight" activeCell="C1" sqref="C1"/>
      <selection pane="bottomLeft" activeCell="A4" sqref="A4"/>
      <selection pane="bottomRight" activeCell="AW31" sqref="AW31:AW32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94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52" x14ac:dyDescent="0.25">
      <c r="A1" s="188" t="s">
        <v>136</v>
      </c>
      <c r="B1" s="188"/>
    </row>
    <row r="2" spans="1:52" ht="30" customHeight="1" x14ac:dyDescent="0.25">
      <c r="A2" s="180" t="s">
        <v>157</v>
      </c>
      <c r="B2" s="181"/>
    </row>
    <row r="3" spans="1:52" x14ac:dyDescent="0.25">
      <c r="A3" s="99" t="s">
        <v>138</v>
      </c>
    </row>
    <row r="5" spans="1:52" x14ac:dyDescent="0.25">
      <c r="B5" s="95" t="s">
        <v>67</v>
      </c>
    </row>
    <row r="6" spans="1:52" ht="15" customHeight="1" x14ac:dyDescent="0.25">
      <c r="B6" s="177" t="s">
        <v>0</v>
      </c>
      <c r="C6" s="175">
        <v>2018</v>
      </c>
      <c r="D6" s="175"/>
      <c r="E6" s="175"/>
      <c r="F6" s="175"/>
      <c r="G6" s="175"/>
      <c r="H6" s="175"/>
      <c r="I6" s="175"/>
      <c r="J6" s="175"/>
      <c r="K6" s="175"/>
      <c r="L6" s="176"/>
      <c r="M6" s="172" t="s">
        <v>137</v>
      </c>
      <c r="N6" s="169">
        <v>2019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172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72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72" t="s">
        <v>170</v>
      </c>
    </row>
    <row r="7" spans="1:52" x14ac:dyDescent="0.25">
      <c r="B7" s="17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73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73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73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73"/>
    </row>
    <row r="8" spans="1:52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/>
      <c r="AY8" s="14"/>
      <c r="AZ8" s="14">
        <f t="shared" ref="AZ8:AZ13" si="5">+SUM(AN8:AY8)</f>
        <v>204225</v>
      </c>
    </row>
    <row r="9" spans="1:52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/>
      <c r="AY9" s="16"/>
      <c r="AZ9" s="14">
        <f t="shared" si="5"/>
        <v>184631</v>
      </c>
    </row>
    <row r="10" spans="1:52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/>
      <c r="AY10" s="17"/>
      <c r="AZ10" s="14">
        <f t="shared" si="5"/>
        <v>19594</v>
      </c>
    </row>
    <row r="11" spans="1:52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/>
      <c r="AY11" s="96"/>
      <c r="AZ11" s="59">
        <f t="shared" si="5"/>
        <v>204225</v>
      </c>
    </row>
    <row r="12" spans="1:52" x14ac:dyDescent="0.25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/>
      <c r="AY12" s="17"/>
      <c r="AZ12" s="14">
        <f t="shared" si="5"/>
        <v>184631</v>
      </c>
    </row>
    <row r="13" spans="1:52" x14ac:dyDescent="0.25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/>
      <c r="AY13" s="14"/>
      <c r="AZ13" s="14">
        <f t="shared" si="5"/>
        <v>19594</v>
      </c>
    </row>
    <row r="14" spans="1:52" x14ac:dyDescent="0.25">
      <c r="B14" s="97"/>
    </row>
    <row r="16" spans="1:52" x14ac:dyDescent="0.25">
      <c r="B16" s="95" t="s">
        <v>68</v>
      </c>
    </row>
    <row r="17" spans="2:52" x14ac:dyDescent="0.25">
      <c r="B17" s="177" t="s">
        <v>0</v>
      </c>
      <c r="C17" s="175">
        <v>2018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72" t="s">
        <v>137</v>
      </c>
      <c r="N17" s="98"/>
      <c r="O17" s="98"/>
      <c r="P17" s="175">
        <v>2019</v>
      </c>
      <c r="Q17" s="175"/>
      <c r="R17" s="175"/>
      <c r="S17" s="175"/>
      <c r="T17" s="175"/>
      <c r="U17" s="175"/>
      <c r="V17" s="175"/>
      <c r="W17" s="175"/>
      <c r="X17" s="175"/>
      <c r="Y17" s="176"/>
      <c r="Z17" s="172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72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72" t="s">
        <v>170</v>
      </c>
    </row>
    <row r="18" spans="2:52" x14ac:dyDescent="0.25">
      <c r="B18" s="17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73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73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73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73"/>
    </row>
    <row r="19" spans="2:52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/>
      <c r="AY19" s="14"/>
      <c r="AZ19" s="14">
        <f t="shared" ref="AZ19:AZ24" si="23">+SUM(AN19:AY19)</f>
        <v>228849</v>
      </c>
    </row>
    <row r="20" spans="2:52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/>
      <c r="AY20" s="16"/>
      <c r="AZ20" s="14">
        <f t="shared" si="23"/>
        <v>184631</v>
      </c>
    </row>
    <row r="21" spans="2:52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/>
      <c r="AY21" s="17"/>
      <c r="AZ21" s="14">
        <f t="shared" si="23"/>
        <v>44218</v>
      </c>
    </row>
    <row r="22" spans="2:52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/>
      <c r="AY22" s="96"/>
      <c r="AZ22" s="59">
        <f t="shared" si="23"/>
        <v>228849</v>
      </c>
    </row>
    <row r="23" spans="2:52" x14ac:dyDescent="0.25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/>
      <c r="AY23" s="17"/>
      <c r="AZ23" s="14">
        <f t="shared" si="23"/>
        <v>184631</v>
      </c>
    </row>
    <row r="24" spans="2:52" x14ac:dyDescent="0.25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/>
      <c r="AY24" s="14"/>
      <c r="AZ24" s="14">
        <f t="shared" si="23"/>
        <v>44218</v>
      </c>
    </row>
    <row r="27" spans="2:52" x14ac:dyDescent="0.25">
      <c r="B27" s="95" t="s">
        <v>82</v>
      </c>
    </row>
    <row r="28" spans="2:52" x14ac:dyDescent="0.25">
      <c r="B28" s="23" t="s">
        <v>158</v>
      </c>
      <c r="C28" s="175">
        <v>2018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72" t="s">
        <v>137</v>
      </c>
      <c r="N28" s="98"/>
      <c r="O28" s="98"/>
      <c r="P28" s="175">
        <v>2019</v>
      </c>
      <c r="Q28" s="175"/>
      <c r="R28" s="175"/>
      <c r="S28" s="175"/>
      <c r="T28" s="175"/>
      <c r="U28" s="175"/>
      <c r="V28" s="175"/>
      <c r="W28" s="175"/>
      <c r="X28" s="175"/>
      <c r="Y28" s="176"/>
      <c r="Z28" s="172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72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72" t="s">
        <v>170</v>
      </c>
    </row>
    <row r="29" spans="2:52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73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73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73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73"/>
    </row>
    <row r="30" spans="2:52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Y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>
        <f t="shared" si="39"/>
        <v>68345</v>
      </c>
      <c r="AV30" s="59">
        <f t="shared" si="39"/>
        <v>65007.5</v>
      </c>
      <c r="AW30" s="59">
        <f t="shared" si="39"/>
        <v>69887.5</v>
      </c>
      <c r="AX30" s="59">
        <f t="shared" si="39"/>
        <v>0</v>
      </c>
      <c r="AY30" s="59">
        <f t="shared" si="39"/>
        <v>0</v>
      </c>
      <c r="AZ30" s="59">
        <f>+SUM(AN30:AY30)</f>
        <v>565552.5</v>
      </c>
    </row>
    <row r="31" spans="2:52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/>
      <c r="AY31" s="57"/>
      <c r="AZ31" s="59">
        <f>+SUM(AN31:AY31)</f>
        <v>456389.30000000005</v>
      </c>
    </row>
    <row r="32" spans="2:52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/>
      <c r="AY32" s="58"/>
      <c r="AZ32" s="59">
        <f>+SUM(AN32:AY32)</f>
        <v>109163.2</v>
      </c>
    </row>
  </sheetData>
  <mergeCells count="22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tabSelected="1" zoomScale="85" zoomScaleNormal="85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I25" sqref="AI2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94" customWidth="1"/>
    <col min="3" max="15" width="12.6640625" style="2" customWidth="1"/>
    <col min="16" max="16384" width="11.44140625" style="2"/>
  </cols>
  <sheetData>
    <row r="1" spans="1:41" x14ac:dyDescent="0.25">
      <c r="A1" s="188" t="s">
        <v>136</v>
      </c>
      <c r="B1" s="188"/>
    </row>
    <row r="2" spans="1:41" ht="30" customHeight="1" x14ac:dyDescent="0.25">
      <c r="A2" s="180" t="s">
        <v>165</v>
      </c>
      <c r="B2" s="181"/>
    </row>
    <row r="3" spans="1:41" x14ac:dyDescent="0.25">
      <c r="A3" s="99" t="s">
        <v>164</v>
      </c>
    </row>
    <row r="5" spans="1:41" x14ac:dyDescent="0.25">
      <c r="B5" s="95" t="s">
        <v>67</v>
      </c>
    </row>
    <row r="6" spans="1:41" ht="15" customHeight="1" x14ac:dyDescent="0.25">
      <c r="B6" s="177" t="s">
        <v>0</v>
      </c>
      <c r="C6" s="169">
        <v>2019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72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72" t="s">
        <v>170</v>
      </c>
    </row>
    <row r="7" spans="1:41" x14ac:dyDescent="0.25">
      <c r="B7" s="178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73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73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73"/>
    </row>
    <row r="8" spans="1:41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4"/>
      <c r="AN8" s="14"/>
      <c r="AO8" s="59">
        <f t="shared" ref="AO8:AO13" si="2">+SUM(AC8:AN8)</f>
        <v>393831</v>
      </c>
    </row>
    <row r="9" spans="1:41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"/>
      <c r="AN9" s="16"/>
      <c r="AO9" s="14">
        <f t="shared" si="2"/>
        <v>320573</v>
      </c>
    </row>
    <row r="10" spans="1:41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"/>
      <c r="AN10" s="17"/>
      <c r="AO10" s="14">
        <f t="shared" si="2"/>
        <v>73258</v>
      </c>
    </row>
    <row r="11" spans="1:41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96"/>
      <c r="AN11" s="96"/>
      <c r="AO11" s="59">
        <f t="shared" si="2"/>
        <v>393831</v>
      </c>
    </row>
    <row r="12" spans="1:41" x14ac:dyDescent="0.25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7"/>
      <c r="AN12" s="17"/>
      <c r="AO12" s="14">
        <f t="shared" si="2"/>
        <v>320573</v>
      </c>
    </row>
    <row r="13" spans="1:41" x14ac:dyDescent="0.25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7"/>
      <c r="AN13" s="17"/>
      <c r="AO13" s="14">
        <f t="shared" si="2"/>
        <v>73258</v>
      </c>
    </row>
    <row r="14" spans="1:41" x14ac:dyDescent="0.25">
      <c r="B14" s="97"/>
    </row>
    <row r="16" spans="1:41" x14ac:dyDescent="0.25">
      <c r="B16" s="95" t="s">
        <v>68</v>
      </c>
    </row>
    <row r="17" spans="2:41" x14ac:dyDescent="0.25">
      <c r="B17" s="177" t="s">
        <v>0</v>
      </c>
      <c r="C17" s="98"/>
      <c r="D17" s="98"/>
      <c r="E17" s="175">
        <v>2019</v>
      </c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72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72" t="s">
        <v>170</v>
      </c>
    </row>
    <row r="18" spans="2:41" x14ac:dyDescent="0.25">
      <c r="B18" s="178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73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73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73"/>
    </row>
    <row r="19" spans="2:41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4"/>
      <c r="AN19" s="14"/>
      <c r="AO19" s="59">
        <f t="shared" ref="AO19:AO24" si="12">+SUM(AC19:AN19)</f>
        <v>518089</v>
      </c>
    </row>
    <row r="20" spans="2:41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6"/>
      <c r="AN20" s="16"/>
      <c r="AO20" s="14">
        <f t="shared" si="12"/>
        <v>320573</v>
      </c>
    </row>
    <row r="21" spans="2:41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"/>
      <c r="AN21" s="17"/>
      <c r="AO21" s="14">
        <f t="shared" si="12"/>
        <v>197516</v>
      </c>
    </row>
    <row r="22" spans="2:41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59"/>
      <c r="AN22" s="59"/>
      <c r="AO22" s="59">
        <f t="shared" si="12"/>
        <v>518089</v>
      </c>
    </row>
    <row r="23" spans="2:41" x14ac:dyDescent="0.25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"/>
      <c r="AN23" s="17"/>
      <c r="AO23" s="14">
        <f t="shared" si="12"/>
        <v>320573</v>
      </c>
    </row>
    <row r="24" spans="2:41" x14ac:dyDescent="0.25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"/>
      <c r="AN24" s="17"/>
      <c r="AO24" s="14">
        <f t="shared" si="12"/>
        <v>197516</v>
      </c>
    </row>
    <row r="27" spans="2:41" x14ac:dyDescent="0.25">
      <c r="B27" s="95" t="s">
        <v>82</v>
      </c>
    </row>
    <row r="28" spans="2:41" x14ac:dyDescent="0.25">
      <c r="B28" s="23" t="s">
        <v>158</v>
      </c>
      <c r="C28" s="98"/>
      <c r="D28" s="98"/>
      <c r="E28" s="175">
        <v>2019</v>
      </c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72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72" t="s">
        <v>170</v>
      </c>
    </row>
    <row r="29" spans="2:41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73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73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73"/>
    </row>
    <row r="30" spans="2:41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>
        <f t="shared" si="19"/>
        <v>148817.5</v>
      </c>
      <c r="AK30" s="59">
        <f t="shared" si="19"/>
        <v>151869.5</v>
      </c>
      <c r="AL30" s="59">
        <f t="shared" si="19"/>
        <v>152676.1</v>
      </c>
      <c r="AM30" s="59">
        <f t="shared" si="19"/>
        <v>0</v>
      </c>
      <c r="AN30" s="59">
        <f t="shared" si="19"/>
        <v>0</v>
      </c>
      <c r="AO30" s="59">
        <f>+SUM(AC30:AN30)</f>
        <v>1236818.0999999987</v>
      </c>
    </row>
    <row r="31" spans="2:41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6"/>
      <c r="AN31" s="16"/>
      <c r="AO31" s="14">
        <f>+SUM(AC31:AN31)</f>
        <v>743028.0999999987</v>
      </c>
    </row>
    <row r="32" spans="2:41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"/>
      <c r="AN32" s="17"/>
      <c r="AO32" s="14">
        <f>+SUM(AC32:AN32)</f>
        <v>493790</v>
      </c>
    </row>
  </sheetData>
  <mergeCells count="16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Marcelo</cp:lastModifiedBy>
  <dcterms:created xsi:type="dcterms:W3CDTF">2014-11-05T18:43:27Z</dcterms:created>
  <dcterms:modified xsi:type="dcterms:W3CDTF">2021-12-10T16:40:47Z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