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OSITRAN GREE\Boletin Octubre\"/>
    </mc:Choice>
  </mc:AlternateContent>
  <xr:revisionPtr revIDLastSave="0" documentId="13_ncr:1_{F14CC3CE-A4EB-4A28-BB15-BA01D684E1E7}" xr6:coauthVersionLast="47" xr6:coauthVersionMax="47" xr10:uidLastSave="{00000000-0000-0000-0000-000000000000}"/>
  <bookViews>
    <workbookView xWindow="0" yWindow="936" windowWidth="24168" windowHeight="12672" tabRatio="795" activeTab="4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5" i="10" l="1"/>
  <c r="CM8" i="10"/>
  <c r="AJ20" i="19" l="1"/>
  <c r="AK20" i="19"/>
  <c r="AJ13" i="19"/>
  <c r="AK13" i="19"/>
  <c r="CL8" i="10" l="1"/>
  <c r="CL15" i="10"/>
  <c r="AI20" i="19" l="1"/>
  <c r="AI13" i="19"/>
  <c r="DY14" i="2"/>
  <c r="CK15" i="10" l="1"/>
  <c r="CK8" i="10"/>
  <c r="DR21" i="8" l="1"/>
  <c r="CJ15" i="10" l="1"/>
  <c r="CJ8" i="10"/>
  <c r="AH20" i="19" l="1"/>
  <c r="AH13" i="19"/>
  <c r="AF20" i="19" l="1"/>
  <c r="AG20" i="19"/>
  <c r="AF13" i="19" l="1"/>
  <c r="AG13" i="19"/>
  <c r="CH8" i="10" l="1"/>
  <c r="CI8" i="10"/>
  <c r="CH15" i="10"/>
  <c r="CI15" i="10"/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D11" i="17"/>
  <c r="EE11" i="17"/>
  <c r="EF11" i="17"/>
  <c r="EG11" i="17"/>
  <c r="EH11" i="17"/>
  <c r="EI11" i="17"/>
  <c r="EJ11" i="17"/>
  <c r="EK11" i="17"/>
  <c r="EL11" i="17"/>
  <c r="EA19" i="17"/>
  <c r="EB19" i="17"/>
  <c r="EC19" i="17"/>
  <c r="ED19" i="17"/>
  <c r="EE19" i="17"/>
  <c r="EF19" i="17"/>
  <c r="EG19" i="17"/>
  <c r="EH19" i="17"/>
  <c r="EI19" i="17"/>
  <c r="EJ19" i="17"/>
  <c r="EK19" i="17"/>
  <c r="EL19" i="17"/>
  <c r="DQ21" i="8" l="1"/>
  <c r="DV13" i="8"/>
  <c r="DW13" i="8"/>
  <c r="DX13" i="8"/>
  <c r="DY13" i="8"/>
  <c r="DV21" i="8"/>
  <c r="DW21" i="8"/>
  <c r="DX21" i="8"/>
  <c r="DY21" i="8"/>
  <c r="DN13" i="8"/>
  <c r="DO13" i="8"/>
  <c r="DP13" i="8"/>
  <c r="DQ13" i="8"/>
  <c r="DR13" i="8"/>
  <c r="DS13" i="8"/>
  <c r="DT13" i="8"/>
  <c r="DU13" i="8"/>
  <c r="DN21" i="8"/>
  <c r="DO21" i="8"/>
  <c r="DP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<sst xmlns="http://schemas.openxmlformats.org/spreadsheetml/2006/main" count="512" uniqueCount="117">
  <si>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</si>
  <si>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</si>
  <si>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</si>
  <si>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</si>
  <si>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</si>
  <si>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</si>
  <si>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</si>
  <si>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</si>
  <si>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</si>
  <si>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</si>
  <si>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</si>
  <si>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</si>
  <si>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</si>
  <si>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</si>
  <si>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</si>
  <si>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</si>
  <si>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</si>
  <si>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</si>
  <si>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</si>
  <si>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</si>
  <si>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</si>
  <si>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</si>
  <si>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</si>
  <si>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</si>
  <si>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</si>
  <si>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</si>
  <si>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</si>
  <si>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</si>
  <si>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</si>
  <si>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</si>
  <si>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</si>
  <si>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</si>
  <si>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</si>
  <si>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</si>
  <si>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</si>
  <si>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</si>
  <si>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</si>
  <si>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</si>
  <si>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</si>
  <si>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</si>
  <si>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</si>
  <si>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</si>
  <si>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</si>
  <si>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</si>
  <si>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</si>
  <si>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</si>
  <si>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</si>
  <si>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</si>
  <si>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</si>
  <si>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</si>
  <si>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</si>
  <si>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</si>
  <si>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</si>
  <si>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</si>
  <si>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</si>
  <si>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</si>
  <si>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</si>
  <si>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</si>
  <si>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</si>
  <si>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</si>
  <si>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</si>
  <si>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</si>
  <si>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</si>
  <si>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</si>
  <si>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</si>
  <si>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</si>
  <si>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</si>
  <si>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</si>
  <si>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</si>
  <si>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</si>
  <si>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</si>
  <si>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</si>
  <si>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</si>
  <si>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</si>
  <si>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</si>
  <si>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</si>
  <si>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</si>
  <si>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</si>
  <si>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</si>
  <si>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</si>
  <si>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</si>
  <si>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</si>
  <si>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</si>
  <si>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</si>
  <si>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</si>
  <si>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</si>
  <si>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</si>
  <si>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</si>
  <si>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</si>
  <si>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</si>
  <si>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</si>
  <si>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</si>
  <si>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</si>
  <si>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</si>
  <si>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</si>
  <si>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</si>
  <si>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</si>
  <si>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</si>
  <si>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</si>
  <si>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</si>
  <si>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</si>
  <si>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</si>
  <si>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</si>
  <si>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</si>
  <si>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</si>
  <si>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</si>
  <si>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</si>
  <si>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</si>
  <si>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</si>
  <si>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</si>
  <si>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</si>
  <si>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</si>
  <si>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</si>
  <si>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</si>
  <si>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</si>
  <si>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</si>
  <si>
    <t>1/ A partir de octubre de 2020,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</si>
</sst>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4" formatCode="_-* #,##0.00\ _€_-;\-* #,##0.00\ _€_-;_-* &quot;-&quot;??\ _€_-;_-@_-"/>
    <numFmt numFmtId="175" formatCode="&quot;S/.&quot;\ #,##0;&quot;S/.&quot;\ \-#,##0"/>
    <numFmt numFmtId="176" formatCode="_-* #,##0\ _P_t_s_-;\-* #,##0\ _P_t_s_-;_-* &quot;-&quot;\ _P_t_s_-;_-@_-"/>
    <numFmt numFmtId="177" formatCode="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7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15" borderId="16" applyNumberFormat="0" applyAlignment="0" applyProtection="0"/>
    <xf numFmtId="0" fontId="37" fillId="15" borderId="16" applyNumberFormat="0" applyAlignment="0" applyProtection="0"/>
    <xf numFmtId="177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28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37" fillId="15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30" fillId="28" borderId="16" applyNumberFormat="0" applyAlignment="0" applyProtection="0"/>
    <xf numFmtId="0" fontId="30" fillId="28" borderId="1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0" fontId="13" fillId="3" borderId="0" xfId="0" applyFont="1" applyFill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257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alculation 2" xfId="242" xr:uid="{4D430518-449B-4B9F-8D2E-8874EC64A707}"/>
    <cellStyle name="Calculation 3" xfId="252" xr:uid="{AAEF0D76-FCDA-48ED-B432-46468894D988}"/>
    <cellStyle name="Calculation 4" xfId="235" xr:uid="{5B8FEEED-684A-45A7-81B8-3B685BA34D18}"/>
    <cellStyle name="Calculation 5" xfId="253" xr:uid="{FFF9D2C9-8266-4B9F-AF92-8D5A802D1266}"/>
    <cellStyle name="Calculation 6" xfId="221" xr:uid="{585C512E-6B03-416C-9D28-6CE9FF3A9124}"/>
    <cellStyle name="Calculation 7" xfId="206" xr:uid="{DC9A70E8-0012-457F-AF9B-2A1EAE5ACA5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2 2 2" xfId="199" xr:uid="{A436E967-C914-487F-B6C6-86D2EFDC4A65}"/>
    <cellStyle name="Comma 2 2 2 3" xfId="194" xr:uid="{FF3812AA-485B-421C-83D9-E4BD5C006220}"/>
    <cellStyle name="Comma 2 2 2 4" xfId="228" xr:uid="{C6F29F02-E3CB-4DBB-8ACD-5FDAF888731B}"/>
    <cellStyle name="Comma 2 2 3" xfId="189" xr:uid="{F247485F-2F97-4244-8B23-5ABF62B8B57D}"/>
    <cellStyle name="Comma 2 2 3 2" xfId="197" xr:uid="{C6DAEC3D-8EA6-4889-B9A8-28A53283248B}"/>
    <cellStyle name="Comma 2 2 4" xfId="192" xr:uid="{08ED4B2E-384D-4BDE-BB5C-C66598BE64FE}"/>
    <cellStyle name="Comma 2 2 5" xfId="215" xr:uid="{92DC4BB4-77D3-4789-975F-68811434B914}"/>
    <cellStyle name="Comma 2 3" xfId="35" xr:uid="{00000000-0005-0000-0000-00001F000000}"/>
    <cellStyle name="Comma 2 4" xfId="174" xr:uid="{AD305296-1858-43B1-926F-671D4D9C0513}"/>
    <cellStyle name="Comma 2 4 2" xfId="195" xr:uid="{A705258D-AACC-4E4F-9363-8C8233A078DB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uro 3" xfId="205" xr:uid="{8A713570-C3CC-42D2-8C91-CD01277D689D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Input 2" xfId="243" xr:uid="{4318E468-DE47-4FCA-9A48-7A558842AB55}"/>
    <cellStyle name="Input 3" xfId="229" xr:uid="{803790E7-BCAC-4E78-96CF-F27A31B295F5}"/>
    <cellStyle name="Input 4" xfId="238" xr:uid="{A36016BF-62DB-4084-9A15-87741B0A9BD8}"/>
    <cellStyle name="Input 5" xfId="230" xr:uid="{8A68F7C0-49A3-4ACD-99E6-6DE7874163B3}"/>
    <cellStyle name="Input 6" xfId="222" xr:uid="{539576B8-27B9-40A2-BD1D-A2652D4F09A5}"/>
    <cellStyle name="Input 7" xfId="207" xr:uid="{0E6DC668-7959-433A-904A-FF5AB9CFF4AE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10 2" xfId="196" xr:uid="{9BFE05FA-2F93-4CEB-B008-428B7D0BF203}"/>
    <cellStyle name="Millares 10 3" xfId="255" xr:uid="{76F33671-4E56-47A3-BA88-3DB4254AF83E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2 2" xfId="234" xr:uid="{B980A98A-622D-4CD7-8382-F7BF6EE3B707}"/>
    <cellStyle name="Millares 2 2 2 3" xfId="220" xr:uid="{AEED7167-5D0C-4A3F-A456-BC997886DEE2}"/>
    <cellStyle name="Millares 2 2 2 4" xfId="203" xr:uid="{8211058C-721E-4CAE-8B86-65FA0F6C142B}"/>
    <cellStyle name="Millares 2 2 3" xfId="85" xr:uid="{00000000-0005-0000-0000-000031000000}"/>
    <cellStyle name="Millares 2 2 4" xfId="231" xr:uid="{67B2B589-4EE5-4890-B250-ADAE3F885F86}"/>
    <cellStyle name="Millares 2 2 5" xfId="200" xr:uid="{47184AC1-CA6E-420A-B396-2416B503F191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4 3 2" xfId="198" xr:uid="{BCFD586D-53B7-4A8C-9A74-A9C636A34FFE}"/>
    <cellStyle name="Millares 2 4 3 3" xfId="233" xr:uid="{F41918DC-AC1B-417A-8A74-6291A24EC9DD}"/>
    <cellStyle name="Millares 2 4 4" xfId="193" xr:uid="{953503CB-DE5C-472F-AFA7-C217E2B40F24}"/>
    <cellStyle name="Millares 2 4 4 2" xfId="218" xr:uid="{69B7EE3C-88DF-48A8-8CB2-AAB433133648}"/>
    <cellStyle name="Millares 2 4 5" xfId="201" xr:uid="{635DDB8D-672C-449C-BAA8-4C016933FCAC}"/>
    <cellStyle name="Millares 2 5" xfId="32" xr:uid="{00000000-0005-0000-0000-000036000000}"/>
    <cellStyle name="Millares 2 5 2" xfId="244" xr:uid="{81F631BD-92B0-483C-A512-E075C98891CC}"/>
    <cellStyle name="Millares 2 5 3" xfId="219" xr:uid="{81F53B25-90A6-4826-AB7B-3B93CFC74212}"/>
    <cellStyle name="Millares 2 5 4" xfId="208" xr:uid="{B07B9252-74C3-4EAE-86E1-A2D5DD777C89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2 3" xfId="223" xr:uid="{DF92AAE9-56CA-4C1B-88CB-1E83D6172062}"/>
    <cellStyle name="Millares 3 3" xfId="175" xr:uid="{B795BE2E-7DFF-41D0-A6E5-69586277E6B1}"/>
    <cellStyle name="Millares 3 3 2" xfId="202" xr:uid="{934B6CDC-3590-416A-ADCE-F07A19096775}"/>
    <cellStyle name="Millares 3 4" xfId="209" xr:uid="{A5D278B2-5F0D-4885-BBA4-E76C8ACCFFC5}"/>
    <cellStyle name="Millares 3 5" xfId="232" xr:uid="{1958AA4F-D0EB-4A06-BDE5-FD86F71493E9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4 7" xfId="216" xr:uid="{CD97532F-8C00-4C0A-830E-525C3F922B4F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8 2" xfId="254" xr:uid="{D8D834F1-34FD-4DE7-BBD8-4D9A542098C1}"/>
    <cellStyle name="Millares 8 3" xfId="227" xr:uid="{6E075F41-39BD-4D3D-B068-1545185457DF}"/>
    <cellStyle name="Millares 8 4" xfId="213" xr:uid="{5CF684D0-2928-435F-9228-969815F47176}"/>
    <cellStyle name="Millares 9" xfId="187" xr:uid="{21FE3ADE-DF89-4058-B75A-EA4FDC2F803A}"/>
    <cellStyle name="Millares 9 2" xfId="256" xr:uid="{772D7449-D6AE-451C-9A52-320129752F6F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2 3" xfId="214" xr:uid="{0B5B0CFC-41D0-41D5-BC1C-5A0B2F5CAA1A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4 3" xfId="217" xr:uid="{B74F6E7B-E497-4325-8FBB-EDC24FDABD41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as 2 2" xfId="246" xr:uid="{FB7FCEF3-415A-453D-9CF4-DFDEA370D1B3}"/>
    <cellStyle name="Notas 2 3" xfId="241" xr:uid="{6D4A65B8-1427-4316-A23F-282FC11685C2}"/>
    <cellStyle name="Notas 2 4" xfId="249" xr:uid="{8B7708DC-E4C6-45C9-A260-83EDE79A28A1}"/>
    <cellStyle name="Notas 2 5" xfId="245" xr:uid="{7D5FE38F-15A7-4B10-BCB0-B9FD01948E91}"/>
    <cellStyle name="Notas 2 6" xfId="224" xr:uid="{9F95F2AD-EF83-4D40-A6DD-688FBB2B88F3}"/>
    <cellStyle name="Notas 2 7" xfId="210" xr:uid="{80584D50-6937-4403-BB0A-7A00378647E6}"/>
    <cellStyle name="Note" xfId="158" xr:uid="{00000000-0005-0000-0000-0000A6000000}"/>
    <cellStyle name="Note 2" xfId="247" xr:uid="{35704149-1858-41AD-8D65-424830C479D9}"/>
    <cellStyle name="Note 3" xfId="240" xr:uid="{E0CC315F-A4FC-4C03-8645-826A97AFAD9E}"/>
    <cellStyle name="Note 4" xfId="250" xr:uid="{6B228560-3D60-4D33-8A5C-1773C5D310C7}"/>
    <cellStyle name="Note 5" xfId="237" xr:uid="{2B76ED13-1166-442A-86FD-00880D887952}"/>
    <cellStyle name="Note 6" xfId="225" xr:uid="{DD829C7A-67D3-4945-B1D1-526F82778E3A}"/>
    <cellStyle name="Note 7" xfId="211" xr:uid="{42D1D8F6-FE74-4E4F-B8D0-228D93473170}"/>
    <cellStyle name="Output" xfId="159" xr:uid="{00000000-0005-0000-0000-0000A7000000}"/>
    <cellStyle name="Output 2" xfId="248" xr:uid="{DD7AE569-C603-47AE-8AA3-B210C1CA1D9F}"/>
    <cellStyle name="Output 3" xfId="239" xr:uid="{BEB10BFD-DBDF-4CF8-AF8A-4EE73B97AB7F}"/>
    <cellStyle name="Output 4" xfId="251" xr:uid="{A9891466-A1F8-42F1-8476-21F76067FCC8}"/>
    <cellStyle name="Output 5" xfId="236" xr:uid="{12DE7A60-8D94-4E7F-82D7-25F6951E1EC8}"/>
    <cellStyle name="Output 6" xfId="226" xr:uid="{11FD3653-680C-436B-AD83-FF3FB18D078D}"/>
    <cellStyle name="Output 7" xfId="212" xr:uid="{BB0D9BBD-F10C-4A5D-8C25-991F8A044476}"/>
    <cellStyle name="Porcentaje 2" xfId="12" xr:uid="{00000000-0005-0000-0000-0000A8000000}"/>
    <cellStyle name="Porcentaje 3" xfId="179" xr:uid="{4A02BF07-C371-485E-BD12-6B40BA3E1D7B}"/>
    <cellStyle name="Porcentaje 3 2" xfId="204" xr:uid="{7BA45849-15F4-49FE-ACC0-966A7E4E4A26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6" sqref="D16"/>
    </sheetView>
  </sheetViews>
  <sheetFormatPr baseColWidth="10" defaultColWidth="11.44140625" defaultRowHeight="13.8" x14ac:dyDescent="0.25"/>
  <cols>
    <col min="1" max="1" width="2" style="2" customWidth="1"/>
    <col min="2" max="2" width="1.6640625" style="2" customWidth="1"/>
    <col min="3" max="3" width="3.44140625" style="2" customWidth="1"/>
    <col min="4" max="4" width="55" style="2" bestFit="1" customWidth="1"/>
    <col min="5" max="5" width="2.109375" style="2" customWidth="1"/>
    <col min="6" max="16384" width="11.44140625" style="2"/>
  </cols>
  <sheetData>
    <row r="2" spans="3:4" ht="19.2" x14ac:dyDescent="0.35">
      <c r="C2" s="1" t="s">
        <v>61</v>
      </c>
    </row>
    <row r="3" spans="3:4" x14ac:dyDescent="0.25">
      <c r="C3" s="3" t="s">
        <v>83</v>
      </c>
      <c r="D3" s="3"/>
    </row>
    <row r="4" spans="3:4" ht="14.4" thickBot="1" x14ac:dyDescent="0.3"/>
    <row r="5" spans="3:4" ht="15" customHeight="1" x14ac:dyDescent="0.25">
      <c r="C5" s="4"/>
      <c r="D5" s="81" t="s">
        <v>62</v>
      </c>
    </row>
    <row r="6" spans="3:4" ht="30" customHeight="1" thickBot="1" x14ac:dyDescent="0.3">
      <c r="C6" s="5"/>
      <c r="D6" s="82"/>
    </row>
    <row r="7" spans="3:4" ht="14.4" thickTop="1" x14ac:dyDescent="0.25">
      <c r="C7" s="6" t="s">
        <v>3</v>
      </c>
      <c r="D7" s="7" t="s">
        <v>78</v>
      </c>
    </row>
    <row r="8" spans="3:4" x14ac:dyDescent="0.25">
      <c r="C8" s="6" t="s">
        <v>6</v>
      </c>
      <c r="D8" s="8" t="s">
        <v>63</v>
      </c>
    </row>
    <row r="9" spans="3:4" x14ac:dyDescent="0.25">
      <c r="C9" s="6" t="s">
        <v>8</v>
      </c>
      <c r="D9" s="8" t="s">
        <v>79</v>
      </c>
    </row>
    <row r="10" spans="3:4" x14ac:dyDescent="0.25">
      <c r="C10" s="6" t="s">
        <v>17</v>
      </c>
      <c r="D10" s="7" t="s">
        <v>80</v>
      </c>
    </row>
    <row r="11" spans="3:4" x14ac:dyDescent="0.25">
      <c r="C11" s="6" t="s">
        <v>19</v>
      </c>
      <c r="D11" s="7" t="s">
        <v>81</v>
      </c>
    </row>
    <row r="12" spans="3:4" x14ac:dyDescent="0.25">
      <c r="C12" s="6" t="s">
        <v>28</v>
      </c>
      <c r="D12" s="8" t="s">
        <v>64</v>
      </c>
    </row>
    <row r="13" spans="3:4" x14ac:dyDescent="0.25">
      <c r="C13" s="6" t="s">
        <v>65</v>
      </c>
      <c r="D13" s="8" t="s">
        <v>82</v>
      </c>
    </row>
    <row r="14" spans="3:4" x14ac:dyDescent="0.25">
      <c r="C14" s="6" t="s">
        <v>66</v>
      </c>
      <c r="D14" s="8" t="s">
        <v>84</v>
      </c>
    </row>
    <row r="15" spans="3:4" x14ac:dyDescent="0.25">
      <c r="C15" s="6" t="s">
        <v>85</v>
      </c>
      <c r="D15" s="7" t="s">
        <v>67</v>
      </c>
    </row>
    <row r="16" spans="3:4" x14ac:dyDescent="0.25">
      <c r="D16" s="9" t="s">
        <v>68</v>
      </c>
    </row>
    <row r="17" spans="3:4" x14ac:dyDescent="0.25">
      <c r="D17" s="9" t="s">
        <v>69</v>
      </c>
    </row>
    <row r="18" spans="3:4" x14ac:dyDescent="0.25">
      <c r="D18" s="9" t="s">
        <v>70</v>
      </c>
    </row>
    <row r="19" spans="3:4" x14ac:dyDescent="0.25">
      <c r="D19" s="9" t="s">
        <v>71</v>
      </c>
    </row>
    <row r="20" spans="3:4" x14ac:dyDescent="0.25">
      <c r="D20" s="9" t="s">
        <v>72</v>
      </c>
    </row>
    <row r="21" spans="3:4" x14ac:dyDescent="0.25">
      <c r="D21" s="9" t="s">
        <v>73</v>
      </c>
    </row>
    <row r="22" spans="3:4" x14ac:dyDescent="0.25">
      <c r="D22" s="9" t="s">
        <v>74</v>
      </c>
    </row>
    <row r="23" spans="3:4" x14ac:dyDescent="0.25">
      <c r="D23" s="9" t="s">
        <v>75</v>
      </c>
    </row>
    <row r="24" spans="3:4" x14ac:dyDescent="0.25">
      <c r="D24" s="9" t="s">
        <v>76</v>
      </c>
    </row>
    <row r="25" spans="3:4" ht="14.4" thickBot="1" x14ac:dyDescent="0.3">
      <c r="C25" s="10"/>
      <c r="D25" s="11" t="s">
        <v>77</v>
      </c>
    </row>
    <row r="26" spans="3:4" x14ac:dyDescent="0.25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zoomScaleNormal="100" workbookViewId="0">
      <pane xSplit="3" ySplit="4" topLeftCell="DW5" activePane="bottomRight" state="frozen"/>
      <selection pane="topRight" activeCell="D1" sqref="D1"/>
      <selection pane="bottomLeft" activeCell="A6" sqref="A6"/>
      <selection pane="bottomRight" activeCell="DX42" sqref="DX42"/>
    </sheetView>
  </sheetViews>
  <sheetFormatPr baseColWidth="10" defaultColWidth="12.6640625" defaultRowHeight="13.2" x14ac:dyDescent="0.25"/>
  <cols>
    <col min="1" max="1" width="3.33203125" style="13" bestFit="1" customWidth="1"/>
    <col min="2" max="2" width="29.88671875" style="14" bestFit="1" customWidth="1"/>
    <col min="3" max="3" width="15.6640625" style="13" bestFit="1" customWidth="1"/>
    <col min="4" max="27" width="12.6640625" style="13"/>
    <col min="28" max="16384" width="12.6640625" style="14"/>
  </cols>
  <sheetData>
    <row r="1" spans="1:135" ht="16.8" x14ac:dyDescent="0.25">
      <c r="A1" s="85" t="s">
        <v>61</v>
      </c>
      <c r="B1" s="85"/>
      <c r="C1" s="85"/>
    </row>
    <row r="2" spans="1:135" ht="15" customHeight="1" x14ac:dyDescent="0.25">
      <c r="A2" s="84" t="s">
        <v>0</v>
      </c>
      <c r="B2" s="84"/>
      <c r="C2" s="84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5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295</v>
      </c>
      <c r="DU5" s="22">
        <v>429</v>
      </c>
      <c r="DV5" s="22">
        <v>788</v>
      </c>
      <c r="DW5" s="22">
        <v>321</v>
      </c>
      <c r="DX5" s="22">
        <v>401</v>
      </c>
      <c r="DY5" s="22">
        <v>502</v>
      </c>
      <c r="DZ5" s="22">
        <v>300</v>
      </c>
      <c r="EA5" s="22">
        <v>297</v>
      </c>
      <c r="EB5" s="22"/>
      <c r="EC5" s="22"/>
      <c r="ED5" s="22"/>
      <c r="EE5" s="22"/>
    </row>
    <row r="6" spans="1:135" x14ac:dyDescent="0.25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4</v>
      </c>
      <c r="DU6" s="22">
        <v>4</v>
      </c>
      <c r="DV6" s="22">
        <v>4</v>
      </c>
      <c r="DW6" s="22">
        <v>4</v>
      </c>
      <c r="DX6" s="22">
        <v>4</v>
      </c>
      <c r="DY6" s="22">
        <v>1</v>
      </c>
      <c r="DZ6" s="22">
        <v>7</v>
      </c>
      <c r="EA6" s="22">
        <v>7</v>
      </c>
      <c r="EB6" s="22"/>
      <c r="EC6" s="22"/>
      <c r="ED6" s="22"/>
      <c r="EE6" s="22"/>
    </row>
    <row r="7" spans="1:135" ht="3" customHeight="1" x14ac:dyDescent="0.25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5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5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>
        <v>10437</v>
      </c>
      <c r="DX9" s="22">
        <v>1678</v>
      </c>
      <c r="DY9" s="22">
        <v>4438</v>
      </c>
      <c r="DZ9" s="22">
        <v>1975</v>
      </c>
      <c r="EA9" s="22">
        <v>2252</v>
      </c>
      <c r="EB9" s="22"/>
      <c r="EC9" s="22"/>
      <c r="ED9" s="22"/>
      <c r="EE9" s="22"/>
    </row>
    <row r="10" spans="1:135" x14ac:dyDescent="0.25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>
        <v>378</v>
      </c>
      <c r="DX10" s="22">
        <v>273</v>
      </c>
      <c r="DY10" s="22">
        <v>86</v>
      </c>
      <c r="DZ10" s="22">
        <v>215</v>
      </c>
      <c r="EA10" s="22">
        <v>325</v>
      </c>
      <c r="EB10" s="22"/>
      <c r="EC10" s="22"/>
      <c r="ED10" s="22"/>
      <c r="EE10" s="22"/>
    </row>
    <row r="11" spans="1:135" x14ac:dyDescent="0.25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>
        <v>0</v>
      </c>
      <c r="DX11" s="22">
        <v>40238</v>
      </c>
      <c r="DY11" s="22">
        <v>0</v>
      </c>
      <c r="DZ11" s="22">
        <v>42861</v>
      </c>
      <c r="EA11" s="22">
        <v>50163</v>
      </c>
      <c r="EB11" s="22"/>
      <c r="EC11" s="22"/>
      <c r="ED11" s="22"/>
      <c r="EE11" s="22"/>
    </row>
    <row r="12" spans="1:135" x14ac:dyDescent="0.25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>
        <v>60321</v>
      </c>
      <c r="DX12" s="22">
        <v>36036</v>
      </c>
      <c r="DY12" s="22">
        <v>20721</v>
      </c>
      <c r="DZ12" s="22">
        <v>33841</v>
      </c>
      <c r="EA12" s="22">
        <v>37553</v>
      </c>
      <c r="EB12" s="22"/>
      <c r="EC12" s="22"/>
      <c r="ED12" s="22"/>
      <c r="EE12" s="22"/>
    </row>
    <row r="13" spans="1:135" x14ac:dyDescent="0.25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>
        <v>400</v>
      </c>
      <c r="DX13" s="22">
        <v>467</v>
      </c>
      <c r="DY13" s="22">
        <v>624</v>
      </c>
      <c r="DZ13" s="22">
        <v>345</v>
      </c>
      <c r="EA13" s="22">
        <v>294</v>
      </c>
      <c r="EB13" s="22"/>
      <c r="EC13" s="22"/>
      <c r="ED13" s="22"/>
      <c r="EE13" s="22"/>
    </row>
    <row r="14" spans="1:135" x14ac:dyDescent="0.25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59122</v>
      </c>
      <c r="DW14" s="64">
        <f t="shared" si="4"/>
        <v>71536</v>
      </c>
      <c r="DX14" s="64">
        <f t="shared" si="4"/>
        <v>78692</v>
      </c>
      <c r="DY14" s="64">
        <f t="shared" si="4"/>
        <v>25869</v>
      </c>
      <c r="DZ14" s="64">
        <f t="shared" si="4"/>
        <v>79237</v>
      </c>
      <c r="EA14" s="64">
        <f t="shared" si="4"/>
        <v>90587</v>
      </c>
      <c r="EB14" s="64">
        <f t="shared" si="4"/>
        <v>0</v>
      </c>
      <c r="EC14" s="64">
        <f t="shared" ref="EC14:EE14" si="5">+EC9+EC10+EC11+EC12+EC13</f>
        <v>0</v>
      </c>
      <c r="ED14" s="64">
        <f t="shared" si="5"/>
        <v>0</v>
      </c>
      <c r="EE14" s="64">
        <f t="shared" si="5"/>
        <v>0</v>
      </c>
    </row>
    <row r="15" spans="1:135" ht="3" customHeight="1" x14ac:dyDescent="0.25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5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5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>
        <v>878</v>
      </c>
      <c r="DX17" s="22">
        <v>196</v>
      </c>
      <c r="DY17" s="22">
        <v>783</v>
      </c>
      <c r="DZ17" s="22">
        <v>195</v>
      </c>
      <c r="EA17" s="22">
        <v>223</v>
      </c>
      <c r="EB17" s="22"/>
      <c r="EC17" s="22"/>
      <c r="ED17" s="22"/>
      <c r="EE17" s="22"/>
    </row>
    <row r="26" spans="1:135" x14ac:dyDescent="0.25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5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5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5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5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zoomScaleNormal="100" workbookViewId="0">
      <pane xSplit="3" topLeftCell="DQ1" activePane="topRight" state="frozen"/>
      <selection pane="topRight" activeCell="C42" sqref="C42"/>
    </sheetView>
  </sheetViews>
  <sheetFormatPr baseColWidth="10" defaultColWidth="12.6640625" defaultRowHeight="13.2" x14ac:dyDescent="0.25"/>
  <cols>
    <col min="1" max="1" width="2.6640625" style="13" customWidth="1"/>
    <col min="2" max="2" width="37.44140625" style="14" bestFit="1" customWidth="1"/>
    <col min="3" max="3" width="15.6640625" style="13" bestFit="1" customWidth="1"/>
    <col min="4" max="21" width="12.6640625" style="13"/>
    <col min="22" max="16384" width="12.6640625" style="14"/>
  </cols>
  <sheetData>
    <row r="1" spans="1:129" ht="16.8" x14ac:dyDescent="0.25">
      <c r="A1" s="85" t="s">
        <v>61</v>
      </c>
      <c r="B1" s="85"/>
      <c r="C1" s="85"/>
    </row>
    <row r="2" spans="1:129" x14ac:dyDescent="0.25">
      <c r="A2" s="15"/>
      <c r="B2" s="84" t="s">
        <v>11</v>
      </c>
      <c r="C2" s="84"/>
    </row>
    <row r="3" spans="1:129" x14ac:dyDescent="0.25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5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5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>
        <v>126</v>
      </c>
      <c r="DR5" s="22">
        <v>116</v>
      </c>
      <c r="DS5" s="22">
        <v>116</v>
      </c>
      <c r="DT5" s="22">
        <v>130</v>
      </c>
      <c r="DU5" s="22">
        <v>134</v>
      </c>
      <c r="DV5" s="22"/>
      <c r="DW5" s="22"/>
      <c r="DX5" s="22"/>
      <c r="DY5" s="22"/>
    </row>
    <row r="6" spans="1:129" ht="3" customHeight="1" x14ac:dyDescent="0.25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5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5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>
        <v>714551.45500000019</v>
      </c>
      <c r="DR8" s="22">
        <v>818850.152</v>
      </c>
      <c r="DS8" s="22">
        <v>716807.25</v>
      </c>
      <c r="DT8" s="22">
        <v>662527.92199999979</v>
      </c>
      <c r="DU8" s="22">
        <v>741163.50800000003</v>
      </c>
      <c r="DV8" s="22"/>
      <c r="DW8" s="22"/>
      <c r="DX8" s="22"/>
      <c r="DY8" s="22"/>
    </row>
    <row r="9" spans="1:129" x14ac:dyDescent="0.25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>
        <v>145909.18900000001</v>
      </c>
      <c r="DR9" s="22">
        <v>246385.21100000007</v>
      </c>
      <c r="DS9" s="22">
        <v>151378.32</v>
      </c>
      <c r="DT9" s="22">
        <v>151378.32</v>
      </c>
      <c r="DU9" s="22">
        <v>235649.508</v>
      </c>
      <c r="DV9" s="22"/>
      <c r="DW9" s="22"/>
      <c r="DX9" s="22"/>
      <c r="DY9" s="22"/>
    </row>
    <row r="10" spans="1:129" x14ac:dyDescent="0.25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>
        <v>535087.29500000004</v>
      </c>
      <c r="DR10" s="22">
        <v>282209.75</v>
      </c>
      <c r="DS10" s="22">
        <v>535230.24</v>
      </c>
      <c r="DT10" s="22">
        <v>290603.83899999992</v>
      </c>
      <c r="DU10" s="22">
        <v>410197.21400000004</v>
      </c>
      <c r="DV10" s="22"/>
      <c r="DW10" s="22"/>
      <c r="DX10" s="22"/>
      <c r="DY10" s="22"/>
    </row>
    <row r="11" spans="1:129" x14ac:dyDescent="0.25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>
        <v>176394.98500000004</v>
      </c>
      <c r="DR11" s="22">
        <v>312827.46000000002</v>
      </c>
      <c r="DS11" s="22">
        <v>290603.84000000003</v>
      </c>
      <c r="DT11" s="22">
        <v>535230.23600000003</v>
      </c>
      <c r="DU11" s="22">
        <v>208343.473</v>
      </c>
      <c r="DV11" s="22"/>
      <c r="DW11" s="22"/>
      <c r="DX11" s="22"/>
      <c r="DY11" s="22"/>
    </row>
    <row r="12" spans="1:129" x14ac:dyDescent="0.25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>
        <v>33783.941999999995</v>
      </c>
      <c r="DR12" s="22">
        <v>37525.540999999997</v>
      </c>
      <c r="DS12" s="22">
        <v>39479.160000000003</v>
      </c>
      <c r="DT12" s="22">
        <v>36477.834000000003</v>
      </c>
      <c r="DU12" s="22">
        <v>42059.628000000012</v>
      </c>
      <c r="DV12" s="22"/>
      <c r="DW12" s="22"/>
      <c r="DX12" s="22"/>
      <c r="DY12" s="22"/>
    </row>
    <row r="13" spans="1:129" ht="15.6" x14ac:dyDescent="0.25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1866435.1627330824</v>
      </c>
      <c r="DQ13" s="26">
        <f t="shared" si="7"/>
        <v>1605726.8660000004</v>
      </c>
      <c r="DR13" s="26">
        <f t="shared" si="7"/>
        <v>1697798.1140000001</v>
      </c>
      <c r="DS13" s="26">
        <f t="shared" si="7"/>
        <v>1733498.81</v>
      </c>
      <c r="DT13" s="26">
        <f t="shared" si="7"/>
        <v>1676218.1509999998</v>
      </c>
      <c r="DU13" s="26">
        <f t="shared" si="7"/>
        <v>1637413.331</v>
      </c>
      <c r="DV13" s="26">
        <f t="shared" ref="DV13:DY13" si="8">+DV8+DV9+DV10+DV11+DV12</f>
        <v>0</v>
      </c>
      <c r="DW13" s="26">
        <f t="shared" si="8"/>
        <v>0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5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5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5.6" x14ac:dyDescent="0.25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>
        <v>76506</v>
      </c>
      <c r="DR16" s="22">
        <v>87551</v>
      </c>
      <c r="DS16" s="22">
        <v>79786</v>
      </c>
      <c r="DT16" s="22">
        <v>73433</v>
      </c>
      <c r="DU16" s="27">
        <v>86517</v>
      </c>
      <c r="DV16" s="27"/>
      <c r="DW16" s="27"/>
      <c r="DX16" s="27"/>
      <c r="DY16" s="27"/>
    </row>
    <row r="17" spans="1:129" x14ac:dyDescent="0.25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>
        <v>46803</v>
      </c>
      <c r="DR17" s="22">
        <v>54098</v>
      </c>
      <c r="DS17" s="22">
        <v>48215</v>
      </c>
      <c r="DT17" s="22">
        <v>44397</v>
      </c>
      <c r="DU17" s="22">
        <v>52485</v>
      </c>
      <c r="DV17" s="22"/>
      <c r="DW17" s="22"/>
      <c r="DX17" s="22"/>
      <c r="DY17" s="22"/>
    </row>
    <row r="18" spans="1:129" x14ac:dyDescent="0.25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>
        <v>78042</v>
      </c>
      <c r="DR18" s="22">
        <v>91371</v>
      </c>
      <c r="DS18" s="22">
        <v>82996</v>
      </c>
      <c r="DT18" s="22">
        <v>76509</v>
      </c>
      <c r="DU18" s="22">
        <v>92777</v>
      </c>
      <c r="DV18" s="22"/>
      <c r="DW18" s="22"/>
      <c r="DX18" s="22"/>
      <c r="DY18" s="22"/>
    </row>
    <row r="19" spans="1:129" ht="3" customHeight="1" x14ac:dyDescent="0.25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5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5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15557831.209999995</v>
      </c>
      <c r="CE21" s="26">
        <f t="shared" si="11"/>
        <v>14235500.4</v>
      </c>
      <c r="CF21" s="26">
        <f t="shared" si="11"/>
        <v>15123847.349999998</v>
      </c>
      <c r="CG21" s="26">
        <f t="shared" si="11"/>
        <v>16412125.799999999</v>
      </c>
      <c r="CH21" s="26">
        <f t="shared" si="11"/>
        <v>15848149.699999999</v>
      </c>
      <c r="CI21" s="26">
        <f t="shared" si="11"/>
        <v>14642701.75</v>
      </c>
      <c r="CJ21" s="26">
        <f t="shared" ref="CJ21:CU21" si="12">+SUM(CJ22:CJ25)</f>
        <v>17212825.290000003</v>
      </c>
      <c r="CK21" s="26">
        <f t="shared" si="12"/>
        <v>16439403</v>
      </c>
      <c r="CL21" s="26">
        <f t="shared" si="12"/>
        <v>17809693.039999988</v>
      </c>
      <c r="CM21" s="26">
        <f t="shared" si="12"/>
        <v>17862460.800000004</v>
      </c>
      <c r="CN21" s="26">
        <f t="shared" si="12"/>
        <v>14529131.629999973</v>
      </c>
      <c r="CO21" s="26">
        <f t="shared" si="12"/>
        <v>16640244.909999968</v>
      </c>
      <c r="CP21" s="26">
        <f t="shared" si="12"/>
        <v>16827632.89000003</v>
      </c>
      <c r="CQ21" s="26">
        <f t="shared" si="12"/>
        <v>14956036.729999997</v>
      </c>
      <c r="CR21" s="26">
        <f t="shared" si="12"/>
        <v>15566222.329999994</v>
      </c>
      <c r="CS21" s="26">
        <f t="shared" si="12"/>
        <v>15522849.510000033</v>
      </c>
      <c r="CT21" s="26">
        <f t="shared" si="12"/>
        <v>16692982.410000039</v>
      </c>
      <c r="CU21" s="26">
        <f t="shared" si="12"/>
        <v>15553606.190000037</v>
      </c>
      <c r="CV21" s="26">
        <f t="shared" ref="CV21:DA21" si="13">+SUM(CV22:CV25)</f>
        <v>15813079.529999997</v>
      </c>
      <c r="CW21" s="26">
        <f t="shared" si="13"/>
        <v>17545668.729999997</v>
      </c>
      <c r="CX21" s="26">
        <f t="shared" si="13"/>
        <v>16085436.699999996</v>
      </c>
      <c r="CY21" s="26">
        <f t="shared" si="13"/>
        <v>16419361.749999998</v>
      </c>
      <c r="CZ21" s="26">
        <f t="shared" si="13"/>
        <v>16783761.239999998</v>
      </c>
      <c r="DA21" s="26">
        <f t="shared" si="13"/>
        <v>17844340.899999995</v>
      </c>
      <c r="DB21" s="26">
        <f>+SUM(DB22:DB25)</f>
        <v>17397885.739999998</v>
      </c>
      <c r="DC21" s="26">
        <f>+SUM(DC22:DC25)</f>
        <v>15024557.789999999</v>
      </c>
      <c r="DD21" s="26">
        <f>+SUM(DD22:DD25)</f>
        <v>16044767.860000003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13455656.280000001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18126014.84</v>
      </c>
      <c r="DM21" s="26">
        <f t="shared" si="14"/>
        <v>19871672.869999997</v>
      </c>
      <c r="DN21" s="26">
        <f>+SUM(DN22:DN25)</f>
        <v>19028851.749999989</v>
      </c>
      <c r="DO21" s="26">
        <f>+SUM(DO22:DO25)</f>
        <v>18082470.499999996</v>
      </c>
      <c r="DP21" s="26">
        <f>+SUM(DP22:DP25)</f>
        <v>20148406.219999991</v>
      </c>
      <c r="DQ21" s="26">
        <f>+SUM(DQ22:DQ25)</f>
        <v>19334426.27</v>
      </c>
      <c r="DR21" s="79">
        <f>+SUM(DR22:DR25)</f>
        <v>21924473.930000003</v>
      </c>
      <c r="DS21" s="26">
        <f>+DS22+DS23+DS24+DS25</f>
        <v>21264216.719999999</v>
      </c>
      <c r="DT21" s="26">
        <f t="shared" ref="DT21:DU21" si="15">+DT22+DT23+DT24+DT25</f>
        <v>20384298.910000023</v>
      </c>
      <c r="DU21" s="26">
        <f t="shared" si="15"/>
        <v>21116609.990000013</v>
      </c>
      <c r="DV21" s="26">
        <f t="shared" ref="DV21:DY21" si="16">+DV22+DV23+DV24+DV25</f>
        <v>0</v>
      </c>
      <c r="DW21" s="26">
        <f t="shared" si="16"/>
        <v>0</v>
      </c>
      <c r="DX21" s="26">
        <f t="shared" si="16"/>
        <v>0</v>
      </c>
      <c r="DY21" s="26">
        <f t="shared" si="16"/>
        <v>0</v>
      </c>
    </row>
    <row r="22" spans="1:129" ht="15.6" x14ac:dyDescent="0.25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11994243.289999997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12067051.229999999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13183340.990000004</v>
      </c>
      <c r="DE22" s="25">
        <v>11607530.550000003</v>
      </c>
      <c r="DF22" s="25">
        <v>11956291.060000002</v>
      </c>
      <c r="DG22" s="25">
        <v>10030692.65</v>
      </c>
      <c r="DH22" s="25">
        <v>9842401.7400000021</v>
      </c>
      <c r="DI22" s="25">
        <v>11310396.829999998</v>
      </c>
      <c r="DJ22" s="25">
        <v>11795084.99</v>
      </c>
      <c r="DK22" s="25">
        <v>11079494.93</v>
      </c>
      <c r="DL22" s="25">
        <v>14928797.66</v>
      </c>
      <c r="DM22" s="25">
        <v>15384485.599999998</v>
      </c>
      <c r="DN22" s="25">
        <v>14740402.929999989</v>
      </c>
      <c r="DO22" s="25">
        <v>13550995.91</v>
      </c>
      <c r="DP22" s="25">
        <v>15761282.209999992</v>
      </c>
      <c r="DQ22" s="25">
        <v>15104039.419999998</v>
      </c>
      <c r="DR22" s="25">
        <v>16770227.110000001</v>
      </c>
      <c r="DS22" s="25">
        <v>15886388.989999996</v>
      </c>
      <c r="DT22" s="25">
        <v>16495184.769999998</v>
      </c>
      <c r="DU22" s="78">
        <v>16378170.530000001</v>
      </c>
      <c r="DV22" s="25"/>
      <c r="DW22" s="25"/>
      <c r="DX22" s="25"/>
      <c r="DY22" s="25"/>
    </row>
    <row r="23" spans="1:129" x14ac:dyDescent="0.25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100093.05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161632.09000000003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>
        <v>132264</v>
      </c>
      <c r="DR23" s="25">
        <v>202257.85</v>
      </c>
      <c r="DS23" s="25">
        <v>168039.34999999998</v>
      </c>
      <c r="DT23" s="25">
        <v>119024.08999999998</v>
      </c>
      <c r="DU23" s="78">
        <v>158974.20000000001</v>
      </c>
      <c r="DV23" s="25"/>
      <c r="DW23" s="25"/>
      <c r="DX23" s="25"/>
      <c r="DY23" s="25"/>
    </row>
    <row r="24" spans="1:129" x14ac:dyDescent="0.25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2743878.57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3128687.42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2415385.8599999989</v>
      </c>
      <c r="DE24" s="25">
        <v>3465511.1500000004</v>
      </c>
      <c r="DF24" s="25">
        <v>3705429.8600000008</v>
      </c>
      <c r="DG24" s="25">
        <v>2043561.0000000002</v>
      </c>
      <c r="DH24" s="25">
        <v>3280685.5999999996</v>
      </c>
      <c r="DI24" s="25">
        <v>3039086.3800000004</v>
      </c>
      <c r="DJ24" s="25">
        <v>2968646.5500000003</v>
      </c>
      <c r="DK24" s="25">
        <v>3240684.9699999997</v>
      </c>
      <c r="DL24" s="25">
        <v>2795868.02</v>
      </c>
      <c r="DM24" s="25">
        <v>3799266.9099999997</v>
      </c>
      <c r="DN24" s="25">
        <v>3678751.25</v>
      </c>
      <c r="DO24" s="25">
        <v>4088112.76</v>
      </c>
      <c r="DP24" s="25">
        <v>3950346.2600000002</v>
      </c>
      <c r="DQ24" s="25">
        <v>3758870.6399999997</v>
      </c>
      <c r="DR24" s="25">
        <v>4596655.28</v>
      </c>
      <c r="DS24" s="25">
        <v>4947402.87</v>
      </c>
      <c r="DT24" s="25">
        <v>3441910.6700000241</v>
      </c>
      <c r="DU24" s="78">
        <v>4171221.4700000146</v>
      </c>
      <c r="DV24" s="25"/>
      <c r="DW24" s="25"/>
      <c r="DX24" s="25"/>
      <c r="DY24" s="25"/>
    </row>
    <row r="25" spans="1:129" ht="15.6" x14ac:dyDescent="0.25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391652.57000000007</v>
      </c>
      <c r="CE25" s="25">
        <v>597861.69000000006</v>
      </c>
      <c r="CF25" s="25">
        <v>285632.43999999994</v>
      </c>
      <c r="CG25" s="25">
        <v>233532.56000000006</v>
      </c>
      <c r="CH25" s="25">
        <v>477815.46000000008</v>
      </c>
      <c r="CI25" s="25">
        <v>334724.75999999995</v>
      </c>
      <c r="CJ25" s="25">
        <v>320824.98000000004</v>
      </c>
      <c r="CK25" s="25">
        <v>404306</v>
      </c>
      <c r="CL25" s="25">
        <v>293684.53000000003</v>
      </c>
      <c r="CM25" s="25">
        <v>453290.94</v>
      </c>
      <c r="CN25" s="25">
        <v>-292925.44999999995</v>
      </c>
      <c r="CO25" s="25">
        <v>274964.14</v>
      </c>
      <c r="CP25" s="25">
        <v>587296.32000000007</v>
      </c>
      <c r="CQ25" s="25">
        <v>300965.84999999998</v>
      </c>
      <c r="CR25" s="25">
        <v>500782.8299999999</v>
      </c>
      <c r="CS25" s="25">
        <v>279625.26000000007</v>
      </c>
      <c r="CT25" s="25">
        <v>362902.62999999995</v>
      </c>
      <c r="CU25" s="25">
        <v>531647.07999999996</v>
      </c>
      <c r="CV25" s="25">
        <v>438720.76</v>
      </c>
      <c r="CW25" s="25">
        <v>654928.59999999986</v>
      </c>
      <c r="CX25" s="25">
        <v>296223.12</v>
      </c>
      <c r="CY25" s="25">
        <v>328076.38</v>
      </c>
      <c r="CZ25" s="25">
        <v>362824.68999999994</v>
      </c>
      <c r="DA25" s="25">
        <v>759941.7699999999</v>
      </c>
      <c r="DB25" s="25">
        <v>459444.14999999997</v>
      </c>
      <c r="DC25" s="25">
        <v>508637.45000000007</v>
      </c>
      <c r="DD25" s="25">
        <v>284408.92</v>
      </c>
      <c r="DE25" s="25">
        <v>270173.13</v>
      </c>
      <c r="DF25" s="25">
        <v>264636.37</v>
      </c>
      <c r="DG25" s="25">
        <v>216251.69999999995</v>
      </c>
      <c r="DH25" s="25">
        <v>256057.75999999995</v>
      </c>
      <c r="DI25" s="25">
        <v>199623.61000000002</v>
      </c>
      <c r="DJ25" s="25">
        <v>246404.02999999997</v>
      </c>
      <c r="DK25" s="25">
        <v>240120.24</v>
      </c>
      <c r="DL25" s="25">
        <v>238423.70000000004</v>
      </c>
      <c r="DM25" s="25">
        <v>357037.17999999988</v>
      </c>
      <c r="DN25" s="25">
        <v>320364.98</v>
      </c>
      <c r="DO25" s="25">
        <v>283890.63</v>
      </c>
      <c r="DP25" s="25">
        <v>323276.40000000002</v>
      </c>
      <c r="DQ25" s="25">
        <v>339252.21000000008</v>
      </c>
      <c r="DR25" s="25">
        <v>355333.69000000006</v>
      </c>
      <c r="DS25" s="25">
        <v>262385.51</v>
      </c>
      <c r="DT25" s="25">
        <v>328179.38</v>
      </c>
      <c r="DU25" s="78">
        <v>408243.79000000004</v>
      </c>
      <c r="DV25" s="25"/>
      <c r="DW25" s="25"/>
      <c r="DX25" s="25"/>
      <c r="DY25" s="25"/>
    </row>
    <row r="26" spans="1:129" ht="10.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5">
      <c r="A27" s="86" t="s">
        <v>99</v>
      </c>
      <c r="B27" s="86"/>
      <c r="C27" s="86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5.6" x14ac:dyDescent="0.25">
      <c r="A28" s="83" t="s">
        <v>100</v>
      </c>
      <c r="B28" s="83"/>
      <c r="C28" s="83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5.6" x14ac:dyDescent="0.25">
      <c r="A29" s="83" t="s">
        <v>106</v>
      </c>
      <c r="B29" s="83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5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3" priority="11"/>
  </conditionalFormatting>
  <conditionalFormatting sqref="BR22:CV22">
    <cfRule type="duplicateValues" dxfId="42" priority="10"/>
  </conditionalFormatting>
  <conditionalFormatting sqref="AD22:DA25">
    <cfRule type="duplicateValues" dxfId="41" priority="9"/>
  </conditionalFormatting>
  <conditionalFormatting sqref="DB22:DD22 DF22 DN22:DP22 DR22">
    <cfRule type="duplicateValues" dxfId="40" priority="8"/>
  </conditionalFormatting>
  <conditionalFormatting sqref="DB22:DD22 DF22:DH22 DN22:DP22 DR22:DT22">
    <cfRule type="duplicateValues" dxfId="39" priority="7"/>
  </conditionalFormatting>
  <conditionalFormatting sqref="DE22 DQ22">
    <cfRule type="duplicateValues" dxfId="38" priority="5"/>
  </conditionalFormatting>
  <conditionalFormatting sqref="DE22 DQ22">
    <cfRule type="duplicateValues" dxfId="37" priority="4"/>
  </conditionalFormatting>
  <conditionalFormatting sqref="DE22:DE25 DQ22:DQ25">
    <cfRule type="duplicateValues" dxfId="36" priority="3"/>
  </conditionalFormatting>
  <conditionalFormatting sqref="DL22:DL25">
    <cfRule type="duplicateValues" dxfId="35" priority="2"/>
  </conditionalFormatting>
  <conditionalFormatting sqref="DB22:DD25 DF22:DK25 DM22:DP25 DR22:DT25 DV22:DY25">
    <cfRule type="duplicateValues" dxfId="34" priority="17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Normal="100" workbookViewId="0">
      <pane xSplit="3" ySplit="4" topLeftCell="EC5" activePane="bottomRight" state="frozen"/>
      <selection pane="topRight" activeCell="D1" sqref="D1"/>
      <selection pane="bottomLeft" activeCell="A6" sqref="A6"/>
      <selection pane="bottomRight" activeCell="ED32" sqref="ED32"/>
    </sheetView>
  </sheetViews>
  <sheetFormatPr baseColWidth="10" defaultColWidth="12.6640625" defaultRowHeight="13.2" x14ac:dyDescent="0.25"/>
  <cols>
    <col min="1" max="1" width="2.6640625" style="13" customWidth="1"/>
    <col min="2" max="2" width="29.88671875" style="14" customWidth="1"/>
    <col min="3" max="3" width="15.6640625" style="13" bestFit="1" customWidth="1"/>
    <col min="4" max="34" width="12.6640625" style="13"/>
    <col min="35" max="16384" width="12.6640625" style="14"/>
  </cols>
  <sheetData>
    <row r="1" spans="1:142" ht="16.8" x14ac:dyDescent="0.25">
      <c r="A1" s="85" t="s">
        <v>61</v>
      </c>
      <c r="B1" s="85"/>
      <c r="C1" s="85"/>
    </row>
    <row r="2" spans="1:142" x14ac:dyDescent="0.25">
      <c r="A2" s="84" t="s">
        <v>23</v>
      </c>
      <c r="B2" s="84"/>
      <c r="C2" s="84"/>
    </row>
    <row r="4" spans="1:142" x14ac:dyDescent="0.25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5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>
        <v>55</v>
      </c>
      <c r="EE5" s="36">
        <v>54</v>
      </c>
      <c r="EF5" s="36">
        <v>49</v>
      </c>
      <c r="EG5" s="36">
        <v>55</v>
      </c>
      <c r="EH5" s="36">
        <v>51</v>
      </c>
      <c r="EI5" s="36"/>
      <c r="EJ5" s="36"/>
      <c r="EK5" s="36"/>
      <c r="EL5" s="36"/>
    </row>
    <row r="6" spans="1:142" ht="3" customHeight="1" x14ac:dyDescent="0.25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5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5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>
        <v>556682.42799999996</v>
      </c>
      <c r="EE8" s="22">
        <v>624460.89000000013</v>
      </c>
      <c r="EF8" s="22">
        <v>528297.12968999997</v>
      </c>
      <c r="EG8" s="22">
        <v>608551.84000000008</v>
      </c>
      <c r="EH8" s="22">
        <v>512718.52299999987</v>
      </c>
      <c r="EI8" s="22"/>
      <c r="EJ8" s="22"/>
      <c r="EK8" s="22"/>
      <c r="EL8" s="22"/>
    </row>
    <row r="9" spans="1:142" x14ac:dyDescent="0.25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>
        <v>495859.21899999998</v>
      </c>
      <c r="EE9" s="22">
        <v>504786.69099999999</v>
      </c>
      <c r="EF9" s="22">
        <v>480160.45200000005</v>
      </c>
      <c r="EG9" s="22">
        <v>492396.73100000015</v>
      </c>
      <c r="EH9" s="22">
        <v>552246.91479999991</v>
      </c>
      <c r="EI9" s="22"/>
      <c r="EJ9" s="22"/>
      <c r="EK9" s="22"/>
      <c r="EL9" s="22"/>
    </row>
    <row r="10" spans="1:142" x14ac:dyDescent="0.25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>
        <v>262826.054</v>
      </c>
      <c r="EE10" s="22">
        <v>325739.63899999991</v>
      </c>
      <c r="EF10" s="22">
        <v>304566.64900000003</v>
      </c>
      <c r="EG10" s="22">
        <v>382047.23129000008</v>
      </c>
      <c r="EH10" s="22">
        <v>344101.49040999997</v>
      </c>
      <c r="EI10" s="22"/>
      <c r="EJ10" s="22"/>
      <c r="EK10" s="22"/>
      <c r="EL10" s="22"/>
    </row>
    <row r="11" spans="1:142" x14ac:dyDescent="0.25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1444030.9679999999</v>
      </c>
      <c r="ED11" s="26">
        <f t="shared" si="7"/>
        <v>1315367.7009999999</v>
      </c>
      <c r="EE11" s="26">
        <f t="shared" si="7"/>
        <v>1454987.2200000002</v>
      </c>
      <c r="EF11" s="26">
        <f t="shared" si="7"/>
        <v>1313024.2306900001</v>
      </c>
      <c r="EG11" s="26">
        <f t="shared" si="7"/>
        <v>1482995.8022900003</v>
      </c>
      <c r="EH11" s="26">
        <f t="shared" si="7"/>
        <v>1409066.9282099996</v>
      </c>
      <c r="EI11" s="26">
        <f t="shared" si="7"/>
        <v>0</v>
      </c>
      <c r="EJ11" s="26">
        <f t="shared" si="7"/>
        <v>0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5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5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5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>
        <v>122242</v>
      </c>
      <c r="EE14" s="22">
        <v>130380</v>
      </c>
      <c r="EF14" s="22">
        <v>120577</v>
      </c>
      <c r="EG14" s="22">
        <v>128834</v>
      </c>
      <c r="EH14" s="22">
        <v>131979</v>
      </c>
      <c r="EI14" s="22"/>
      <c r="EJ14" s="22"/>
      <c r="EK14" s="22"/>
      <c r="EL14" s="22"/>
    </row>
    <row r="15" spans="1:142" s="38" customFormat="1" x14ac:dyDescent="0.25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>
        <v>71846</v>
      </c>
      <c r="EE15" s="22">
        <v>76276</v>
      </c>
      <c r="EF15" s="22">
        <v>69298</v>
      </c>
      <c r="EG15" s="22">
        <v>74303</v>
      </c>
      <c r="EH15" s="22">
        <v>75524</v>
      </c>
      <c r="EI15" s="22"/>
      <c r="EJ15" s="22"/>
      <c r="EK15" s="22"/>
      <c r="EL15" s="22"/>
    </row>
    <row r="16" spans="1:142" ht="3" customHeight="1" x14ac:dyDescent="0.25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5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5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5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15613711.176643899</v>
      </c>
      <c r="ED19" s="26">
        <f t="shared" si="16"/>
        <v>14313633.849055087</v>
      </c>
      <c r="EE19" s="26">
        <f t="shared" si="16"/>
        <v>15051017.095549077</v>
      </c>
      <c r="EF19" s="26">
        <f t="shared" si="16"/>
        <v>14366032.723972587</v>
      </c>
      <c r="EG19" s="26">
        <f t="shared" si="16"/>
        <v>15583563</v>
      </c>
      <c r="EH19" s="26">
        <f t="shared" si="16"/>
        <v>15191295.679344796</v>
      </c>
      <c r="EI19" s="26">
        <f t="shared" si="16"/>
        <v>0</v>
      </c>
      <c r="EJ19" s="26">
        <f t="shared" si="16"/>
        <v>0</v>
      </c>
      <c r="EK19" s="26">
        <f t="shared" si="16"/>
        <v>0</v>
      </c>
      <c r="EL19" s="26">
        <f t="shared" si="16"/>
        <v>0</v>
      </c>
    </row>
    <row r="20" spans="1:142" x14ac:dyDescent="0.25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>
        <v>8636800.6499999389</v>
      </c>
      <c r="EE20" s="22">
        <v>8855369.3099999987</v>
      </c>
      <c r="EF20" s="22">
        <v>8365004.4699999802</v>
      </c>
      <c r="EG20" s="22">
        <v>8750718</v>
      </c>
      <c r="EH20" s="22">
        <v>8959460.6599998511</v>
      </c>
      <c r="EI20" s="22"/>
      <c r="EJ20" s="22"/>
      <c r="EK20" s="22"/>
      <c r="EL20" s="22"/>
    </row>
    <row r="21" spans="1:142" x14ac:dyDescent="0.25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>
        <v>5464393.6386551624</v>
      </c>
      <c r="EE21" s="22">
        <v>5975077.2155490778</v>
      </c>
      <c r="EF21" s="22">
        <v>5769240.1939726053</v>
      </c>
      <c r="EG21" s="22">
        <v>6564141</v>
      </c>
      <c r="EH21" s="22">
        <v>6049944.2523415275</v>
      </c>
      <c r="EI21" s="22"/>
      <c r="EJ21" s="22"/>
      <c r="EK21" s="22"/>
      <c r="EL21" s="22"/>
    </row>
    <row r="22" spans="1:142" x14ac:dyDescent="0.25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>
        <v>212439.56039998436</v>
      </c>
      <c r="EE22" s="22">
        <v>220570.57000000004</v>
      </c>
      <c r="EF22" s="22">
        <v>231788.06</v>
      </c>
      <c r="EG22" s="22">
        <v>268704</v>
      </c>
      <c r="EH22" s="22">
        <v>181890.76700341635</v>
      </c>
      <c r="EI22" s="22"/>
      <c r="EJ22" s="22"/>
      <c r="EK22" s="22"/>
      <c r="EL22" s="22"/>
    </row>
    <row r="23" spans="1:142" ht="3" customHeight="1" x14ac:dyDescent="0.25">
      <c r="CG23" s="38"/>
    </row>
    <row r="24" spans="1:142" ht="22.5" customHeight="1" x14ac:dyDescent="0.25">
      <c r="A24" s="87" t="s">
        <v>96</v>
      </c>
      <c r="B24" s="87"/>
      <c r="C24" s="87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5">
      <c r="A25" s="87"/>
      <c r="B25" s="87"/>
      <c r="C25" s="87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5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5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5">
      <c r="BG30" s="35"/>
    </row>
    <row r="31" spans="1:142" x14ac:dyDescent="0.25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5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5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5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5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5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3" priority="7"/>
  </conditionalFormatting>
  <conditionalFormatting sqref="CH19:DI20">
    <cfRule type="duplicateValues" dxfId="32" priority="6"/>
  </conditionalFormatting>
  <conditionalFormatting sqref="BY20:DN22 BY19:DI19">
    <cfRule type="duplicateValues" dxfId="31" priority="5"/>
  </conditionalFormatting>
  <conditionalFormatting sqref="DO20:DT20 EA20:EF20">
    <cfRule type="duplicateValues" dxfId="30" priority="11"/>
  </conditionalFormatting>
  <conditionalFormatting sqref="DO20:DU20 EA20:EG20">
    <cfRule type="duplicateValues" dxfId="29" priority="13"/>
  </conditionalFormatting>
  <conditionalFormatting sqref="DO20:EL22">
    <cfRule type="duplicateValues" dxfId="28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workbookViewId="0">
      <pane xSplit="3" topLeftCell="CI1" activePane="topRight" state="frozen"/>
      <selection pane="topRight" activeCell="CL21" sqref="CL21"/>
    </sheetView>
  </sheetViews>
  <sheetFormatPr baseColWidth="10" defaultColWidth="12.6640625" defaultRowHeight="13.2" x14ac:dyDescent="0.25"/>
  <cols>
    <col min="1" max="1" width="3" style="13" bestFit="1" customWidth="1"/>
    <col min="2" max="2" width="34" style="14" bestFit="1" customWidth="1"/>
    <col min="3" max="3" width="15.6640625" style="13" bestFit="1" customWidth="1"/>
    <col min="4" max="16384" width="12.6640625" style="14"/>
  </cols>
  <sheetData>
    <row r="1" spans="1:95" ht="16.8" x14ac:dyDescent="0.25">
      <c r="A1" s="85" t="s">
        <v>61</v>
      </c>
      <c r="B1" s="85"/>
      <c r="C1" s="85"/>
    </row>
    <row r="2" spans="1:95" x14ac:dyDescent="0.25">
      <c r="A2" s="84" t="s">
        <v>24</v>
      </c>
      <c r="B2" s="84"/>
      <c r="C2" s="84"/>
    </row>
    <row r="4" spans="1:95" x14ac:dyDescent="0.25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5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>
        <v>13</v>
      </c>
      <c r="CJ5" s="22">
        <v>12</v>
      </c>
      <c r="CK5" s="22">
        <v>11</v>
      </c>
      <c r="CL5" s="22">
        <v>14</v>
      </c>
      <c r="CM5" s="22">
        <v>21</v>
      </c>
      <c r="CN5" s="22"/>
      <c r="CO5" s="22"/>
      <c r="CP5" s="22"/>
      <c r="CQ5" s="22"/>
    </row>
    <row r="6" spans="1:95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5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5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M8" si="5">+SUM(CH9:CH12)</f>
        <v>198328.61000000002</v>
      </c>
      <c r="CI8" s="26">
        <f t="shared" si="5"/>
        <v>222491.60000000003</v>
      </c>
      <c r="CJ8" s="26">
        <f t="shared" si="5"/>
        <v>249325.81999999998</v>
      </c>
      <c r="CK8" s="79">
        <f t="shared" si="5"/>
        <v>229829.73</v>
      </c>
      <c r="CL8" s="79">
        <f t="shared" si="5"/>
        <v>306991.37999999989</v>
      </c>
      <c r="CM8" s="79">
        <f t="shared" si="5"/>
        <v>261330.91</v>
      </c>
      <c r="CN8" s="26"/>
      <c r="CO8" s="26"/>
      <c r="CP8" s="26"/>
      <c r="CQ8" s="26"/>
    </row>
    <row r="9" spans="1:95" x14ac:dyDescent="0.25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>
        <v>67609.83</v>
      </c>
      <c r="CJ9" s="22">
        <v>77282.87</v>
      </c>
      <c r="CK9" s="22">
        <v>108571.26000000001</v>
      </c>
      <c r="CL9" s="22">
        <v>90223.07</v>
      </c>
      <c r="CM9" s="22">
        <v>117678.76999999999</v>
      </c>
      <c r="CN9" s="22"/>
      <c r="CO9" s="22"/>
      <c r="CP9" s="22"/>
      <c r="CQ9" s="22"/>
    </row>
    <row r="10" spans="1:95" x14ac:dyDescent="0.25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>
        <v>134336.64000000001</v>
      </c>
      <c r="CJ10" s="22">
        <v>137663.72999999998</v>
      </c>
      <c r="CK10" s="22">
        <v>103487.50000000001</v>
      </c>
      <c r="CL10" s="22">
        <v>171008.84999999989</v>
      </c>
      <c r="CM10" s="22">
        <v>114503.12000000002</v>
      </c>
      <c r="CN10" s="22"/>
      <c r="CO10" s="22"/>
      <c r="CP10" s="22"/>
      <c r="CQ10" s="22"/>
    </row>
    <row r="11" spans="1:95" x14ac:dyDescent="0.25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>
        <v>20545.13</v>
      </c>
      <c r="CJ11" s="22">
        <v>34379.22</v>
      </c>
      <c r="CK11" s="22">
        <v>10036.91</v>
      </c>
      <c r="CL11" s="22">
        <v>31371.63</v>
      </c>
      <c r="CM11" s="22">
        <v>10179.719999999999</v>
      </c>
      <c r="CN11" s="22"/>
      <c r="CO11" s="22"/>
      <c r="CP11" s="22"/>
      <c r="CQ11" s="22"/>
    </row>
    <row r="12" spans="1:95" ht="12" customHeight="1" x14ac:dyDescent="0.25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>
        <v>0</v>
      </c>
      <c r="CK12" s="22">
        <v>7734.06</v>
      </c>
      <c r="CL12" s="22">
        <v>14387.83</v>
      </c>
      <c r="CM12" s="22">
        <v>18969.3</v>
      </c>
      <c r="CN12" s="22"/>
      <c r="CO12" s="22"/>
      <c r="CP12" s="22"/>
      <c r="CQ12" s="22"/>
    </row>
    <row r="13" spans="1:95" ht="3" customHeight="1" x14ac:dyDescent="0.25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5.6" x14ac:dyDescent="0.25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5">
      <c r="A15" s="19" t="s">
        <v>3</v>
      </c>
      <c r="B15" s="70" t="s">
        <v>10</v>
      </c>
      <c r="C15" s="19" t="s">
        <v>92</v>
      </c>
      <c r="D15" s="26">
        <f t="shared" ref="D15:I15" si="6">+D16+D17+D18</f>
        <v>697358.19980000006</v>
      </c>
      <c r="E15" s="26">
        <f t="shared" si="6"/>
        <v>4393661.08763</v>
      </c>
      <c r="F15" s="26">
        <f t="shared" si="6"/>
        <v>4179095.3108000001</v>
      </c>
      <c r="G15" s="26">
        <f t="shared" si="6"/>
        <v>6495651.6800000006</v>
      </c>
      <c r="H15" s="26">
        <f t="shared" si="6"/>
        <v>4315512.76</v>
      </c>
      <c r="I15" s="26">
        <f t="shared" si="6"/>
        <v>5187861.3482299997</v>
      </c>
      <c r="J15" s="26">
        <f>+J16+J17+J18</f>
        <v>4618977.1071800003</v>
      </c>
      <c r="K15" s="44">
        <f t="shared" ref="K15:AI15" si="7">+K16+K17+K18</f>
        <v>6323156.5417900002</v>
      </c>
      <c r="L15" s="26">
        <f t="shared" si="7"/>
        <v>7322938.8690900002</v>
      </c>
      <c r="M15" s="26">
        <f t="shared" si="7"/>
        <v>5349255.5049999999</v>
      </c>
      <c r="N15" s="26">
        <f t="shared" si="7"/>
        <v>5288441.0873560002</v>
      </c>
      <c r="O15" s="26">
        <f t="shared" si="7"/>
        <v>5595041.2421199996</v>
      </c>
      <c r="P15" s="26">
        <f t="shared" si="7"/>
        <v>5586561.2131499993</v>
      </c>
      <c r="Q15" s="26">
        <f t="shared" si="7"/>
        <v>7561866.1768300002</v>
      </c>
      <c r="R15" s="26">
        <f t="shared" si="7"/>
        <v>6267738.3079940006</v>
      </c>
      <c r="S15" s="26">
        <f t="shared" si="7"/>
        <v>8183978.1699200002</v>
      </c>
      <c r="T15" s="26">
        <f t="shared" si="7"/>
        <v>6954714.9485599995</v>
      </c>
      <c r="U15" s="26">
        <f t="shared" si="7"/>
        <v>4929814.60891</v>
      </c>
      <c r="V15" s="26">
        <f t="shared" si="7"/>
        <v>7306001.5170499999</v>
      </c>
      <c r="W15" s="44">
        <f t="shared" si="7"/>
        <v>10522575.731534699</v>
      </c>
      <c r="X15" s="26">
        <f t="shared" si="7"/>
        <v>5522080.0872499999</v>
      </c>
      <c r="Y15" s="26">
        <f t="shared" si="7"/>
        <v>5971379.8705699993</v>
      </c>
      <c r="Z15" s="26">
        <f t="shared" si="7"/>
        <v>5822865.1800000006</v>
      </c>
      <c r="AA15" s="26">
        <f t="shared" si="7"/>
        <v>6706178.5342800012</v>
      </c>
      <c r="AB15" s="26">
        <f t="shared" si="7"/>
        <v>6445076.6653708005</v>
      </c>
      <c r="AC15" s="26">
        <f t="shared" si="7"/>
        <v>8067581.0404223697</v>
      </c>
      <c r="AD15" s="26">
        <f t="shared" si="7"/>
        <v>6136900.6400000006</v>
      </c>
      <c r="AE15" s="26">
        <f t="shared" si="7"/>
        <v>8559947.7000000011</v>
      </c>
      <c r="AF15" s="26">
        <f t="shared" si="7"/>
        <v>7087940.9822800001</v>
      </c>
      <c r="AG15" s="26">
        <f>+AG16+AG17+AG18</f>
        <v>6502495.2649299996</v>
      </c>
      <c r="AH15" s="26">
        <f t="shared" si="7"/>
        <v>7600872.7287299996</v>
      </c>
      <c r="AI15" s="26">
        <f t="shared" si="7"/>
        <v>8505045.9952020403</v>
      </c>
      <c r="AJ15" s="26">
        <f t="shared" ref="AJ15:AU15" si="8">+AJ16+AJ17+AJ18</f>
        <v>5577082.2033400005</v>
      </c>
      <c r="AK15" s="26">
        <f t="shared" si="8"/>
        <v>7883634.0320699997</v>
      </c>
      <c r="AL15" s="26">
        <f t="shared" si="8"/>
        <v>4739975.9344300004</v>
      </c>
      <c r="AM15" s="26">
        <f t="shared" si="8"/>
        <v>5432260.36601</v>
      </c>
      <c r="AN15" s="26">
        <f t="shared" si="8"/>
        <v>7961657.7973000007</v>
      </c>
      <c r="AO15" s="26">
        <f t="shared" si="8"/>
        <v>7162213.1404799996</v>
      </c>
      <c r="AP15" s="26">
        <f t="shared" si="8"/>
        <v>5067540.9443600001</v>
      </c>
      <c r="AQ15" s="26">
        <f t="shared" si="8"/>
        <v>4866044.2100900002</v>
      </c>
      <c r="AR15" s="26">
        <f t="shared" si="8"/>
        <v>8616374.1573500019</v>
      </c>
      <c r="AS15" s="26">
        <f t="shared" si="8"/>
        <v>5303498.1744499998</v>
      </c>
      <c r="AT15" s="26">
        <f t="shared" si="8"/>
        <v>6481305.0679599997</v>
      </c>
      <c r="AU15" s="26">
        <f t="shared" si="8"/>
        <v>7634228.57859</v>
      </c>
      <c r="AV15" s="26">
        <f t="shared" ref="AV15:BA15" si="9">+AV16+AV17+AV18</f>
        <v>4920781.4790500002</v>
      </c>
      <c r="AW15" s="26">
        <f t="shared" si="9"/>
        <v>5902623.4778800001</v>
      </c>
      <c r="AX15" s="26">
        <f t="shared" si="9"/>
        <v>7919900.5999999996</v>
      </c>
      <c r="AY15" s="26">
        <f t="shared" si="9"/>
        <v>5680343.7228600001</v>
      </c>
      <c r="AZ15" s="26">
        <f t="shared" si="9"/>
        <v>6964166.3014399987</v>
      </c>
      <c r="BA15" s="26">
        <f t="shared" si="9"/>
        <v>8304801.2583152559</v>
      </c>
      <c r="BB15" s="26">
        <f t="shared" ref="BB15:BM15" si="10">+BB16+BB17+BB18</f>
        <v>4152642.9643064411</v>
      </c>
      <c r="BC15" s="26">
        <f t="shared" si="10"/>
        <v>6339010.7608099999</v>
      </c>
      <c r="BD15" s="26">
        <f t="shared" si="10"/>
        <v>6646922.0899999999</v>
      </c>
      <c r="BE15" s="26">
        <f t="shared" si="10"/>
        <v>7033952.8700000001</v>
      </c>
      <c r="BF15" s="26">
        <f t="shared" si="10"/>
        <v>6877375.5999999996</v>
      </c>
      <c r="BG15" s="26">
        <f t="shared" si="10"/>
        <v>6375204.5899999999</v>
      </c>
      <c r="BH15" s="26">
        <f t="shared" si="10"/>
        <v>6126137.3200000003</v>
      </c>
      <c r="BI15" s="26">
        <f t="shared" si="10"/>
        <v>7296499.4900000002</v>
      </c>
      <c r="BJ15" s="26">
        <f t="shared" si="10"/>
        <v>7269153.5300000003</v>
      </c>
      <c r="BK15" s="26">
        <f t="shared" si="10"/>
        <v>6635351.0199999996</v>
      </c>
      <c r="BL15" s="26">
        <f t="shared" si="10"/>
        <v>6381071.7400000002</v>
      </c>
      <c r="BM15" s="26">
        <f t="shared" si="10"/>
        <v>7981340.9699999997</v>
      </c>
      <c r="BN15" s="26">
        <f t="shared" ref="BN15:CM15" si="11">+BN16+BN17+BN18</f>
        <v>6904417.1299999999</v>
      </c>
      <c r="BO15" s="26">
        <f t="shared" si="11"/>
        <v>7523519.9099999992</v>
      </c>
      <c r="BP15" s="26">
        <f t="shared" si="11"/>
        <v>5350043.8199999994</v>
      </c>
      <c r="BQ15" s="26">
        <f t="shared" si="11"/>
        <v>8833375.8300000019</v>
      </c>
      <c r="BR15" s="26">
        <f t="shared" si="11"/>
        <v>4258940.0599999996</v>
      </c>
      <c r="BS15" s="26">
        <f t="shared" si="11"/>
        <v>7364992.1400000006</v>
      </c>
      <c r="BT15" s="26">
        <f t="shared" si="11"/>
        <v>6367569.5999999996</v>
      </c>
      <c r="BU15" s="26">
        <f t="shared" si="11"/>
        <v>5532605.5600000005</v>
      </c>
      <c r="BV15" s="26">
        <f t="shared" si="11"/>
        <v>8064549.7499999991</v>
      </c>
      <c r="BW15" s="26">
        <f t="shared" si="11"/>
        <v>6404858.3500000006</v>
      </c>
      <c r="BX15" s="26">
        <f t="shared" si="11"/>
        <v>5728229.7199999997</v>
      </c>
      <c r="BY15" s="26">
        <f t="shared" si="11"/>
        <v>2981636.2699999996</v>
      </c>
      <c r="BZ15" s="26">
        <f t="shared" si="11"/>
        <v>3341686.53</v>
      </c>
      <c r="CA15" s="26">
        <f t="shared" si="11"/>
        <v>6430952.4700000007</v>
      </c>
      <c r="CB15" s="26">
        <f t="shared" si="11"/>
        <v>6627343.6299999999</v>
      </c>
      <c r="CC15" s="26">
        <f t="shared" si="11"/>
        <v>2154048.8699999996</v>
      </c>
      <c r="CD15" s="26">
        <f t="shared" si="11"/>
        <v>1523650.5999999999</v>
      </c>
      <c r="CE15" s="26">
        <f t="shared" si="11"/>
        <v>1662934.95</v>
      </c>
      <c r="CF15" s="26">
        <f t="shared" si="11"/>
        <v>2070989.9899999998</v>
      </c>
      <c r="CG15" s="26">
        <f t="shared" si="11"/>
        <v>1943990.77</v>
      </c>
      <c r="CH15" s="26">
        <f t="shared" si="11"/>
        <v>1620946.93</v>
      </c>
      <c r="CI15" s="26">
        <f t="shared" si="11"/>
        <v>1848192.82</v>
      </c>
      <c r="CJ15" s="79">
        <f t="shared" si="11"/>
        <v>2052866.59</v>
      </c>
      <c r="CK15" s="79">
        <f t="shared" si="11"/>
        <v>1918753.8800000001</v>
      </c>
      <c r="CL15" s="79">
        <f t="shared" si="11"/>
        <v>2564686.27</v>
      </c>
      <c r="CM15" s="79">
        <f t="shared" si="11"/>
        <v>2191012.0499999998</v>
      </c>
      <c r="CN15" s="26"/>
      <c r="CO15" s="26"/>
      <c r="CP15" s="26"/>
      <c r="CQ15" s="26"/>
    </row>
    <row r="16" spans="1:95" x14ac:dyDescent="0.25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58767.26</v>
      </c>
      <c r="CD16" s="25">
        <v>55088.07</v>
      </c>
      <c r="CE16" s="25">
        <v>65593.45</v>
      </c>
      <c r="CF16" s="78">
        <v>57820.43</v>
      </c>
      <c r="CG16" s="78">
        <v>52022.23</v>
      </c>
      <c r="CH16" s="78">
        <v>47640.68</v>
      </c>
      <c r="CI16" s="78">
        <v>60990.05</v>
      </c>
      <c r="CJ16" s="25">
        <v>58272.79</v>
      </c>
      <c r="CK16" s="25">
        <v>46165.25</v>
      </c>
      <c r="CL16" s="25">
        <v>65008.11</v>
      </c>
      <c r="CM16" s="25">
        <v>60506.63</v>
      </c>
      <c r="CN16" s="25"/>
      <c r="CO16" s="25"/>
      <c r="CP16" s="25"/>
      <c r="CQ16" s="25"/>
    </row>
    <row r="17" spans="1:95" x14ac:dyDescent="0.25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2089502.52</v>
      </c>
      <c r="CD17" s="25">
        <v>1464606.13</v>
      </c>
      <c r="CE17" s="25">
        <v>1581444.08</v>
      </c>
      <c r="CF17" s="78">
        <v>1985381.67</v>
      </c>
      <c r="CG17" s="78">
        <v>1886899.01</v>
      </c>
      <c r="CH17" s="78">
        <v>1569374.26</v>
      </c>
      <c r="CI17" s="78">
        <v>1760576.02</v>
      </c>
      <c r="CJ17" s="25">
        <v>1990668.57</v>
      </c>
      <c r="CK17" s="25">
        <v>1868056.06</v>
      </c>
      <c r="CL17" s="25">
        <v>2495225.92</v>
      </c>
      <c r="CM17" s="25">
        <v>2124097.61</v>
      </c>
      <c r="CN17" s="25"/>
      <c r="CO17" s="25"/>
      <c r="CP17" s="25"/>
      <c r="CQ17" s="25"/>
    </row>
    <row r="18" spans="1:95" x14ac:dyDescent="0.25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5779.09</v>
      </c>
      <c r="CD18" s="25">
        <v>3956.4</v>
      </c>
      <c r="CE18" s="25">
        <v>15897.419999999998</v>
      </c>
      <c r="CF18" s="78">
        <v>27787.89</v>
      </c>
      <c r="CG18" s="78">
        <v>5069.53</v>
      </c>
      <c r="CH18" s="78">
        <v>3931.99</v>
      </c>
      <c r="CI18" s="78">
        <v>26626.75</v>
      </c>
      <c r="CJ18" s="25">
        <v>3925.23</v>
      </c>
      <c r="CK18" s="25">
        <v>4532.57</v>
      </c>
      <c r="CL18" s="78">
        <v>4452.24</v>
      </c>
      <c r="CM18" s="25">
        <v>6407.8099999999995</v>
      </c>
      <c r="CN18" s="25"/>
      <c r="CO18" s="25"/>
      <c r="CP18" s="25"/>
      <c r="CQ18" s="25"/>
    </row>
    <row r="19" spans="1:95" ht="3" customHeight="1" x14ac:dyDescent="0.25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5">
      <c r="A20" s="87" t="s">
        <v>102</v>
      </c>
      <c r="B20" s="87"/>
      <c r="C20" s="87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5">
      <c r="A21" s="87" t="s">
        <v>116</v>
      </c>
      <c r="B21" s="87"/>
      <c r="C21" s="87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5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5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5">
      <c r="T24" s="34"/>
      <c r="AD24" s="35"/>
      <c r="AE24" s="35"/>
      <c r="AF24" s="35"/>
      <c r="AG24" s="35"/>
      <c r="AL24" s="47"/>
    </row>
    <row r="25" spans="1:95" x14ac:dyDescent="0.25">
      <c r="AD25" s="35"/>
      <c r="AE25" s="35"/>
      <c r="AF25" s="35"/>
      <c r="AG25" s="35"/>
    </row>
    <row r="26" spans="1:95" x14ac:dyDescent="0.25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7" priority="8"/>
  </conditionalFormatting>
  <conditionalFormatting sqref="AS16:BS18">
    <cfRule type="duplicateValues" dxfId="26" priority="7"/>
  </conditionalFormatting>
  <conditionalFormatting sqref="BT16:CE16">
    <cfRule type="duplicateValues" dxfId="25" priority="6"/>
  </conditionalFormatting>
  <conditionalFormatting sqref="BT16:CE18">
    <cfRule type="duplicateValues" dxfId="24" priority="5"/>
  </conditionalFormatting>
  <conditionalFormatting sqref="CF16 CH16:CQ16">
    <cfRule type="duplicateValues" dxfId="23" priority="4"/>
  </conditionalFormatting>
  <conditionalFormatting sqref="CF16:CF18 CH16:CQ18">
    <cfRule type="duplicateValues" dxfId="22" priority="3"/>
  </conditionalFormatting>
  <conditionalFormatting sqref="CG16">
    <cfRule type="duplicateValues" dxfId="21" priority="2"/>
  </conditionalFormatting>
  <conditionalFormatting sqref="CG16:CG18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tabSelected="1" zoomScaleNormal="100" workbookViewId="0">
      <pane xSplit="3" ySplit="4" topLeftCell="EU5" activePane="bottomRight" state="frozen"/>
      <selection pane="topRight" activeCell="D1" sqref="D1"/>
      <selection pane="bottomLeft" activeCell="A6" sqref="A6"/>
      <selection pane="bottomRight" activeCell="EX33" sqref="EX33"/>
    </sheetView>
  </sheetViews>
  <sheetFormatPr baseColWidth="10" defaultColWidth="12.6640625" defaultRowHeight="13.2" x14ac:dyDescent="0.25"/>
  <cols>
    <col min="1" max="1" width="3.33203125" style="53" bestFit="1" customWidth="1"/>
    <col min="2" max="2" width="29.88671875" style="14" bestFit="1" customWidth="1"/>
    <col min="3" max="3" width="15.6640625" style="13" bestFit="1" customWidth="1"/>
    <col min="4" max="51" width="12.6640625" style="13"/>
    <col min="52" max="16384" width="12.6640625" style="14"/>
  </cols>
  <sheetData>
    <row r="1" spans="1:159" ht="16.8" x14ac:dyDescent="0.25">
      <c r="A1" s="85" t="s">
        <v>61</v>
      </c>
      <c r="B1" s="85"/>
      <c r="C1" s="85"/>
    </row>
    <row r="2" spans="1:159" x14ac:dyDescent="0.25">
      <c r="A2" s="84" t="s">
        <v>56</v>
      </c>
      <c r="B2" s="84"/>
      <c r="C2" s="84"/>
    </row>
    <row r="4" spans="1:159" x14ac:dyDescent="0.25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5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>
        <v>38</v>
      </c>
      <c r="EV5" s="22">
        <v>31</v>
      </c>
      <c r="EW5" s="22">
        <v>42</v>
      </c>
      <c r="EX5" s="22">
        <v>32</v>
      </c>
      <c r="EY5" s="22">
        <v>40</v>
      </c>
      <c r="EZ5" s="22"/>
      <c r="FA5" s="22"/>
      <c r="FB5" s="22"/>
      <c r="FC5" s="22"/>
    </row>
    <row r="6" spans="1:159" ht="3" customHeight="1" x14ac:dyDescent="0.25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5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5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>
        <v>9827.4799999999977</v>
      </c>
      <c r="EV8" s="22">
        <v>7193</v>
      </c>
      <c r="EW8" s="22">
        <v>11654.4</v>
      </c>
      <c r="EX8" s="22">
        <v>2390.9300000000003</v>
      </c>
      <c r="EY8" s="22">
        <v>13486.220000000014</v>
      </c>
      <c r="EZ8" s="22"/>
      <c r="FA8" s="22"/>
      <c r="FB8" s="22"/>
      <c r="FC8" s="22"/>
    </row>
    <row r="9" spans="1:159" x14ac:dyDescent="0.25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>
        <v>18639.339</v>
      </c>
      <c r="EV9" s="22">
        <v>13180</v>
      </c>
      <c r="EW9" s="22">
        <v>26049.8</v>
      </c>
      <c r="EX9" s="22">
        <v>30997.993000000002</v>
      </c>
      <c r="EY9" s="22">
        <v>20170.427</v>
      </c>
      <c r="EZ9" s="22"/>
      <c r="FA9" s="22"/>
      <c r="FB9" s="22"/>
      <c r="FC9" s="22"/>
    </row>
    <row r="10" spans="1:159" x14ac:dyDescent="0.25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>
        <v>339156.32100000005</v>
      </c>
      <c r="EV10" s="22">
        <v>544654</v>
      </c>
      <c r="EW10" s="22">
        <v>407027.20000000001</v>
      </c>
      <c r="EX10" s="22">
        <v>396830.27999999991</v>
      </c>
      <c r="EY10" s="22">
        <v>507423.26399999997</v>
      </c>
      <c r="EZ10" s="22"/>
      <c r="FA10" s="22"/>
      <c r="FB10" s="22"/>
      <c r="FC10" s="22"/>
    </row>
    <row r="11" spans="1:159" x14ac:dyDescent="0.25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>
        <v>75873.76999999999</v>
      </c>
      <c r="EV11" s="22">
        <v>43513</v>
      </c>
      <c r="EW11" s="22">
        <v>64576.4</v>
      </c>
      <c r="EX11" s="22">
        <v>24609.739999999998</v>
      </c>
      <c r="EY11" s="22">
        <v>52180.208999999995</v>
      </c>
      <c r="EZ11" s="22"/>
      <c r="FA11" s="22"/>
      <c r="FB11" s="22"/>
      <c r="FC11" s="22"/>
    </row>
    <row r="12" spans="1:159" x14ac:dyDescent="0.25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/>
      <c r="FA12" s="22"/>
      <c r="FB12" s="22"/>
      <c r="FC12" s="22"/>
    </row>
    <row r="13" spans="1:159" x14ac:dyDescent="0.25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443496.91000000003</v>
      </c>
      <c r="EV13" s="26">
        <f t="shared" si="7"/>
        <v>608540</v>
      </c>
      <c r="EW13" s="26">
        <f t="shared" si="7"/>
        <v>509307.80000000005</v>
      </c>
      <c r="EX13" s="26">
        <f t="shared" si="7"/>
        <v>454828.94299999991</v>
      </c>
      <c r="EY13" s="26">
        <f t="shared" si="7"/>
        <v>593260.12</v>
      </c>
      <c r="EZ13" s="26">
        <f t="shared" si="7"/>
        <v>0</v>
      </c>
      <c r="FA13" s="26">
        <f t="shared" si="7"/>
        <v>0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5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5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>
        <v>926</v>
      </c>
      <c r="EV16" s="22">
        <v>531</v>
      </c>
      <c r="EW16" s="22">
        <v>1037</v>
      </c>
      <c r="EX16" s="22">
        <v>478</v>
      </c>
      <c r="EY16" s="22">
        <v>867</v>
      </c>
      <c r="EZ16" s="22"/>
      <c r="FA16" s="22"/>
      <c r="FB16" s="22"/>
      <c r="FC16" s="22"/>
    </row>
    <row r="17" spans="1:159" x14ac:dyDescent="0.25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>
        <v>641</v>
      </c>
      <c r="EV17" s="22">
        <v>389</v>
      </c>
      <c r="EW17" s="22">
        <v>674</v>
      </c>
      <c r="EX17" s="22">
        <v>261</v>
      </c>
      <c r="EY17" s="22">
        <v>584</v>
      </c>
      <c r="EZ17" s="22"/>
      <c r="FA17" s="22"/>
      <c r="FB17" s="22"/>
      <c r="FC17" s="22"/>
    </row>
    <row r="18" spans="1:159" ht="3" customHeight="1" x14ac:dyDescent="0.25">
      <c r="B18" s="20"/>
      <c r="C18" s="19"/>
      <c r="EW18" s="80"/>
    </row>
    <row r="19" spans="1:159" ht="15.6" x14ac:dyDescent="0.25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5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9106160</v>
      </c>
      <c r="EU20" s="26">
        <f t="shared" si="15"/>
        <v>7342249.8600000003</v>
      </c>
      <c r="EV20" s="26">
        <f t="shared" si="15"/>
        <v>8522559</v>
      </c>
      <c r="EW20" s="26">
        <f>+SUM(EW21:EW23)</f>
        <v>8309876.5100000007</v>
      </c>
      <c r="EX20" s="26">
        <f t="shared" si="15"/>
        <v>8014098.5700000003</v>
      </c>
      <c r="EY20" s="26">
        <f>+SUM(EY21:EY23)</f>
        <v>8099960.5</v>
      </c>
      <c r="EZ20" s="26">
        <f t="shared" si="15"/>
        <v>0</v>
      </c>
      <c r="FA20" s="26">
        <f t="shared" si="15"/>
        <v>0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5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>
        <v>135677.24</v>
      </c>
      <c r="EV21" s="25">
        <v>133759</v>
      </c>
      <c r="EW21" s="78">
        <v>172510.46</v>
      </c>
      <c r="EX21" s="25">
        <v>109311.16</v>
      </c>
      <c r="EY21" s="25">
        <v>150565.99</v>
      </c>
      <c r="EZ21" s="25"/>
      <c r="FA21" s="25"/>
      <c r="FB21" s="25"/>
      <c r="FC21" s="25"/>
    </row>
    <row r="22" spans="1:159" x14ac:dyDescent="0.25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>
        <v>6750097.29</v>
      </c>
      <c r="EV22" s="25">
        <v>8074666</v>
      </c>
      <c r="EW22" s="78">
        <v>7768460.1900000004</v>
      </c>
      <c r="EX22" s="25">
        <v>7639880.4100000001</v>
      </c>
      <c r="EY22" s="25">
        <v>7626658.5499999998</v>
      </c>
      <c r="EZ22" s="25"/>
      <c r="FA22" s="25"/>
      <c r="FB22" s="25"/>
      <c r="FC22" s="25"/>
    </row>
    <row r="23" spans="1:159" x14ac:dyDescent="0.25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>
        <v>456475.33</v>
      </c>
      <c r="EV23" s="25">
        <v>314134</v>
      </c>
      <c r="EW23" s="78">
        <v>368905.86</v>
      </c>
      <c r="EX23" s="25">
        <v>264907</v>
      </c>
      <c r="EY23" s="25">
        <v>322735.96000000002</v>
      </c>
      <c r="EZ23" s="25"/>
      <c r="FA23" s="25"/>
      <c r="FB23" s="25"/>
      <c r="FC23" s="25"/>
    </row>
    <row r="24" spans="1:159" ht="23.25" customHeight="1" x14ac:dyDescent="0.25">
      <c r="A24" s="87" t="s">
        <v>108</v>
      </c>
      <c r="B24" s="87"/>
      <c r="C24" s="87"/>
      <c r="CE24" s="34"/>
    </row>
    <row r="25" spans="1:159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5">
      <c r="CE27" s="34"/>
      <c r="CF27" s="34"/>
      <c r="CR27" s="34"/>
      <c r="CS27" s="34"/>
    </row>
    <row r="28" spans="1:159" x14ac:dyDescent="0.25">
      <c r="CF28" s="34"/>
    </row>
    <row r="31" spans="1:159" x14ac:dyDescent="0.25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5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5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5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9" priority="4"/>
  </conditionalFormatting>
  <conditionalFormatting sqref="EF21:EQ21 ET21:FC21">
    <cfRule type="duplicateValues" dxfId="18" priority="19"/>
  </conditionalFormatting>
  <conditionalFormatting sqref="ES21">
    <cfRule type="duplicateValues" dxfId="17" priority="2"/>
  </conditionalFormatting>
  <conditionalFormatting sqref="ER21">
    <cfRule type="duplicateValues" dxfId="16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CH5" activePane="bottomRight" state="frozen"/>
      <selection pane="topRight" activeCell="D1" sqref="D1"/>
      <selection pane="bottomLeft" activeCell="A5" sqref="A5"/>
      <selection pane="bottomRight" activeCell="CH48" sqref="CH48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56" width="12.6640625" style="14" customWidth="1"/>
    <col min="57" max="16384" width="12.6640625" style="14"/>
  </cols>
  <sheetData>
    <row r="1" spans="1:92" ht="16.8" x14ac:dyDescent="0.25">
      <c r="A1" s="85" t="s">
        <v>61</v>
      </c>
      <c r="B1" s="85"/>
      <c r="C1" s="85"/>
    </row>
    <row r="2" spans="1:92" ht="15" customHeight="1" x14ac:dyDescent="0.25">
      <c r="A2" s="88" t="s">
        <v>94</v>
      </c>
      <c r="B2" s="88"/>
      <c r="C2" s="88"/>
    </row>
    <row r="4" spans="1:92" x14ac:dyDescent="0.25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5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>
        <v>7</v>
      </c>
      <c r="CG5" s="36">
        <v>13</v>
      </c>
      <c r="CH5" s="36">
        <v>16</v>
      </c>
      <c r="CI5" s="36">
        <v>16</v>
      </c>
      <c r="CJ5" s="36">
        <v>19</v>
      </c>
      <c r="CK5" s="36"/>
      <c r="CL5" s="36"/>
      <c r="CM5" s="36"/>
      <c r="CN5" s="36"/>
    </row>
    <row r="6" spans="1:92" ht="3" customHeight="1" x14ac:dyDescent="0.25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5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>
        <v>0</v>
      </c>
      <c r="CG8" s="22">
        <v>0</v>
      </c>
      <c r="CH8" s="22">
        <v>1387.13</v>
      </c>
      <c r="CI8" s="22">
        <v>5939.48</v>
      </c>
      <c r="CJ8" s="22">
        <v>19516.925000000003</v>
      </c>
      <c r="CK8" s="22"/>
      <c r="CL8" s="22"/>
      <c r="CM8" s="22"/>
      <c r="CN8" s="22"/>
    </row>
    <row r="9" spans="1:92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/>
      <c r="CL9" s="22"/>
      <c r="CM9" s="22"/>
      <c r="CN9" s="22"/>
    </row>
    <row r="10" spans="1:92" x14ac:dyDescent="0.25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>
        <v>61969.479999999996</v>
      </c>
      <c r="CG10" s="22">
        <v>170068.8</v>
      </c>
      <c r="CH10" s="22">
        <v>101412.85</v>
      </c>
      <c r="CI10" s="22">
        <v>57470.240000000005</v>
      </c>
      <c r="CJ10" s="22">
        <v>130893.72</v>
      </c>
      <c r="CK10" s="22"/>
      <c r="CL10" s="22"/>
      <c r="CM10" s="22"/>
      <c r="CN10" s="22"/>
    </row>
    <row r="11" spans="1:92" x14ac:dyDescent="0.25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45294.799999999996</v>
      </c>
      <c r="CG11" s="22">
        <v>142254.231</v>
      </c>
      <c r="CH11" s="22">
        <v>57978.349999999991</v>
      </c>
      <c r="CI11" s="22">
        <v>108980.22700000001</v>
      </c>
      <c r="CJ11" s="22">
        <v>23813.620999999996</v>
      </c>
      <c r="CK11" s="22"/>
      <c r="CL11" s="22"/>
      <c r="CM11" s="22"/>
      <c r="CN11" s="22"/>
    </row>
    <row r="12" spans="1:92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>
        <v>0</v>
      </c>
      <c r="CG12" s="22">
        <v>0</v>
      </c>
      <c r="CH12" s="22">
        <v>2311.19</v>
      </c>
      <c r="CI12" s="22">
        <v>0</v>
      </c>
      <c r="CJ12" s="22">
        <v>0</v>
      </c>
      <c r="CK12" s="22"/>
      <c r="CL12" s="22"/>
      <c r="CM12" s="22"/>
      <c r="CN12" s="22"/>
    </row>
    <row r="13" spans="1:92" x14ac:dyDescent="0.25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107264.28</v>
      </c>
      <c r="CG13" s="56">
        <f t="shared" si="3"/>
        <v>312323.03099999996</v>
      </c>
      <c r="CH13" s="56">
        <f t="shared" si="3"/>
        <v>163089.52000000002</v>
      </c>
      <c r="CI13" s="56">
        <f t="shared" si="3"/>
        <v>172389.94700000001</v>
      </c>
      <c r="CJ13" s="56">
        <f t="shared" si="3"/>
        <v>174224.266</v>
      </c>
      <c r="CK13" s="56">
        <f t="shared" si="3"/>
        <v>0</v>
      </c>
      <c r="CL13" s="56">
        <f t="shared" si="3"/>
        <v>0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5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>
        <v>0</v>
      </c>
      <c r="CG16" s="22">
        <v>0</v>
      </c>
      <c r="CH16" s="22">
        <v>244</v>
      </c>
      <c r="CI16" s="22">
        <v>1202</v>
      </c>
      <c r="CJ16" s="22">
        <v>2670</v>
      </c>
      <c r="CK16" s="22"/>
      <c r="CL16" s="22"/>
      <c r="CM16" s="22"/>
      <c r="CN16" s="22"/>
    </row>
    <row r="17" spans="1:92" x14ac:dyDescent="0.25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>
        <v>0</v>
      </c>
      <c r="CG17" s="22">
        <v>0</v>
      </c>
      <c r="CH17" s="22">
        <v>126</v>
      </c>
      <c r="CI17" s="22">
        <v>606</v>
      </c>
      <c r="CJ17" s="22">
        <v>1358</v>
      </c>
      <c r="CK17" s="22"/>
      <c r="CL17" s="22"/>
      <c r="CM17" s="22"/>
      <c r="CN17" s="22"/>
    </row>
    <row r="18" spans="1:92" ht="3" customHeight="1" x14ac:dyDescent="0.25">
      <c r="B18" s="29"/>
      <c r="C18" s="28"/>
    </row>
    <row r="19" spans="1:92" x14ac:dyDescent="0.25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5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888085.18</v>
      </c>
      <c r="CF20" s="26">
        <f t="shared" si="14"/>
        <v>1410496.75</v>
      </c>
      <c r="CG20" s="26">
        <f t="shared" si="14"/>
        <v>2419768.11</v>
      </c>
      <c r="CH20" s="26">
        <f t="shared" si="14"/>
        <v>1497642.52</v>
      </c>
      <c r="CI20" s="26">
        <f t="shared" si="14"/>
        <v>1415727.4999999998</v>
      </c>
      <c r="CJ20" s="26">
        <f t="shared" si="14"/>
        <v>1721960.6199999999</v>
      </c>
      <c r="CK20" s="26">
        <f t="shared" si="14"/>
        <v>0</v>
      </c>
      <c r="CL20" s="26">
        <f t="shared" si="14"/>
        <v>0</v>
      </c>
      <c r="CM20" s="26">
        <f t="shared" si="14"/>
        <v>0</v>
      </c>
      <c r="CN20" s="26">
        <f t="shared" si="14"/>
        <v>0</v>
      </c>
    </row>
    <row r="21" spans="1:92" x14ac:dyDescent="0.25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>
        <v>27462.1</v>
      </c>
      <c r="CG21" s="25">
        <v>122156.65999999999</v>
      </c>
      <c r="CH21" s="25">
        <v>78658.22</v>
      </c>
      <c r="CI21" s="25">
        <v>68506.989999999991</v>
      </c>
      <c r="CJ21" s="25">
        <v>70915.400000000009</v>
      </c>
      <c r="CK21" s="25"/>
      <c r="CL21" s="25"/>
      <c r="CM21" s="25"/>
      <c r="CN21" s="25"/>
    </row>
    <row r="22" spans="1:92" x14ac:dyDescent="0.25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>
        <v>865008.49</v>
      </c>
      <c r="CG22" s="25">
        <v>2178392.65</v>
      </c>
      <c r="CH22" s="25">
        <v>1235719.79</v>
      </c>
      <c r="CI22" s="25">
        <v>1159124.9499999997</v>
      </c>
      <c r="CJ22" s="25">
        <v>872836.69000000006</v>
      </c>
      <c r="CK22" s="25"/>
      <c r="CL22" s="25"/>
      <c r="CM22" s="25"/>
      <c r="CN22" s="25"/>
    </row>
    <row r="23" spans="1:92" x14ac:dyDescent="0.25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>
        <v>203296.89</v>
      </c>
      <c r="CF23" s="25">
        <v>508211.93</v>
      </c>
      <c r="CG23" s="25">
        <v>114639.92000000001</v>
      </c>
      <c r="CH23" s="25">
        <v>174453.25</v>
      </c>
      <c r="CI23" s="25">
        <v>165862.96999999997</v>
      </c>
      <c r="CJ23" s="25">
        <v>768336.35</v>
      </c>
      <c r="CK23" s="25"/>
      <c r="CL23" s="25"/>
      <c r="CM23" s="25"/>
      <c r="CN23" s="25"/>
    </row>
    <row r="24" spans="1:92" x14ac:dyDescent="0.25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>
        <v>60021.46</v>
      </c>
      <c r="CF24" s="25">
        <v>9814.23</v>
      </c>
      <c r="CG24" s="25">
        <v>4578.880000000001</v>
      </c>
      <c r="CH24" s="25">
        <v>8811.26</v>
      </c>
      <c r="CI24" s="25">
        <v>22232.59</v>
      </c>
      <c r="CJ24" s="25">
        <v>9872.1800000000039</v>
      </c>
      <c r="CK24" s="25"/>
      <c r="CL24" s="25"/>
      <c r="CM24" s="25"/>
      <c r="CN24" s="25"/>
    </row>
    <row r="25" spans="1:92" ht="24.75" customHeight="1" x14ac:dyDescent="0.25">
      <c r="A25" s="87" t="s">
        <v>108</v>
      </c>
      <c r="B25" s="87"/>
      <c r="C25" s="87"/>
    </row>
    <row r="26" spans="1:92" x14ac:dyDescent="0.25">
      <c r="C26" s="55"/>
      <c r="D26" s="55"/>
      <c r="E26" s="55"/>
      <c r="F26" s="55"/>
      <c r="G26" s="55"/>
      <c r="H26" s="55"/>
      <c r="I26" s="55"/>
      <c r="J26" s="55"/>
    </row>
    <row r="27" spans="1:92" x14ac:dyDescent="0.25">
      <c r="C27" s="55"/>
      <c r="D27" s="55"/>
      <c r="E27" s="55"/>
      <c r="F27" s="55"/>
      <c r="G27" s="55"/>
      <c r="H27" s="55"/>
      <c r="I27" s="55"/>
      <c r="J27" s="55"/>
    </row>
    <row r="28" spans="1:92" x14ac:dyDescent="0.25">
      <c r="C28" s="55"/>
      <c r="D28" s="55"/>
      <c r="E28" s="55"/>
      <c r="F28" s="55"/>
      <c r="G28" s="55"/>
      <c r="H28" s="55"/>
      <c r="I28" s="55"/>
      <c r="J28" s="55"/>
    </row>
    <row r="29" spans="1:92" x14ac:dyDescent="0.25">
      <c r="C29" s="55"/>
      <c r="D29" s="55"/>
      <c r="E29" s="55"/>
      <c r="F29" s="55"/>
      <c r="G29" s="55"/>
      <c r="H29" s="55"/>
      <c r="I29" s="55"/>
      <c r="J29" s="55"/>
    </row>
    <row r="30" spans="1:92" x14ac:dyDescent="0.25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5" priority="2"/>
  </conditionalFormatting>
  <conditionalFormatting sqref="BQ21:CN21">
    <cfRule type="duplicateValues" dxfId="14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zoomScaleNormal="100" workbookViewId="0">
      <pane xSplit="3" ySplit="4" topLeftCell="DV5" activePane="bottomRight" state="frozen"/>
      <selection pane="topRight" activeCell="D1" sqref="D1"/>
      <selection pane="bottomLeft" activeCell="A5" sqref="A5"/>
      <selection pane="bottomRight" activeCell="DX36" sqref="DX36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27" width="12.6640625" style="13" customWidth="1"/>
    <col min="28" max="28" width="12.6640625" style="14" customWidth="1"/>
    <col min="29" max="38" width="10.33203125" style="14" bestFit="1" customWidth="1"/>
    <col min="39" max="39" width="11.33203125" style="14" bestFit="1" customWidth="1"/>
    <col min="40" max="49" width="10.33203125" style="14" bestFit="1" customWidth="1"/>
    <col min="50" max="51" width="11.33203125" style="14" bestFit="1" customWidth="1"/>
    <col min="52" max="60" width="10.33203125" style="14" bestFit="1" customWidth="1"/>
    <col min="61" max="65" width="11.33203125" style="14" bestFit="1" customWidth="1"/>
    <col min="66" max="71" width="10.33203125" style="14" bestFit="1" customWidth="1"/>
    <col min="72" max="77" width="11.33203125" style="14" bestFit="1" customWidth="1"/>
    <col min="78" max="84" width="10.33203125" style="14" bestFit="1" customWidth="1"/>
    <col min="85" max="87" width="11.33203125" style="14" bestFit="1" customWidth="1"/>
    <col min="88" max="99" width="12.6640625" style="14" customWidth="1"/>
    <col min="100" max="111" width="12.88671875" style="14" bestFit="1" customWidth="1"/>
    <col min="112" max="16384" width="12.6640625" style="14"/>
  </cols>
  <sheetData>
    <row r="1" spans="1:135" ht="16.8" x14ac:dyDescent="0.25">
      <c r="A1" s="85" t="s">
        <v>61</v>
      </c>
      <c r="B1" s="85"/>
      <c r="C1" s="85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5">
      <c r="A2" s="88" t="s">
        <v>93</v>
      </c>
      <c r="B2" s="88"/>
      <c r="C2" s="88"/>
    </row>
    <row r="3" spans="1:135" x14ac:dyDescent="0.25">
      <c r="A3" s="28"/>
      <c r="B3" s="29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5.6" x14ac:dyDescent="0.25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>
        <v>31</v>
      </c>
      <c r="DX5" s="22">
        <v>35</v>
      </c>
      <c r="DY5" s="22">
        <v>30</v>
      </c>
      <c r="DZ5" s="22">
        <v>41</v>
      </c>
      <c r="EA5" s="22">
        <v>37</v>
      </c>
      <c r="EB5" s="22"/>
      <c r="EC5" s="22"/>
      <c r="ED5" s="22"/>
      <c r="EE5" s="22"/>
    </row>
    <row r="6" spans="1:135" ht="3" customHeight="1" x14ac:dyDescent="0.25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5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5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>
        <v>133688.63299999997</v>
      </c>
      <c r="DX8" s="22">
        <v>143812.72200000001</v>
      </c>
      <c r="DY8" s="22">
        <v>36177</v>
      </c>
      <c r="DZ8" s="22">
        <v>179809.65000000008</v>
      </c>
      <c r="EA8" s="22">
        <v>152419.74600000004</v>
      </c>
      <c r="EB8" s="22"/>
      <c r="EC8" s="22"/>
      <c r="ED8" s="22"/>
      <c r="EE8" s="22"/>
    </row>
    <row r="9" spans="1:135" x14ac:dyDescent="0.25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>
        <v>0</v>
      </c>
      <c r="DX9" s="22">
        <v>14884.84</v>
      </c>
      <c r="DY9" s="22">
        <v>0</v>
      </c>
      <c r="DZ9" s="22">
        <v>6123.8600000000006</v>
      </c>
      <c r="EA9" s="22">
        <v>20458.236000000001</v>
      </c>
      <c r="EB9" s="22"/>
      <c r="EC9" s="22"/>
      <c r="ED9" s="22"/>
      <c r="EE9" s="22"/>
    </row>
    <row r="10" spans="1:135" x14ac:dyDescent="0.25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>
        <v>59847.67</v>
      </c>
      <c r="DX10" s="22">
        <v>76058.5</v>
      </c>
      <c r="DY10" s="22">
        <v>12451</v>
      </c>
      <c r="DZ10" s="22">
        <v>16356.953000000001</v>
      </c>
      <c r="EA10" s="22">
        <v>17751.2</v>
      </c>
      <c r="EB10" s="22"/>
      <c r="EC10" s="22"/>
      <c r="ED10" s="22"/>
      <c r="EE10" s="22"/>
    </row>
    <row r="11" spans="1:135" x14ac:dyDescent="0.25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>
        <v>3195.2</v>
      </c>
      <c r="DX11" s="22">
        <v>45156.460000000006</v>
      </c>
      <c r="DY11" s="22">
        <v>3660</v>
      </c>
      <c r="DZ11" s="22">
        <v>54682.299999999996</v>
      </c>
      <c r="EA11" s="22">
        <v>43557.98</v>
      </c>
      <c r="EB11" s="22"/>
      <c r="EC11" s="22"/>
      <c r="ED11" s="22"/>
      <c r="EE11" s="22"/>
    </row>
    <row r="12" spans="1:135" x14ac:dyDescent="0.25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/>
      <c r="EC12" s="22"/>
      <c r="ED12" s="22"/>
      <c r="EE12" s="22"/>
    </row>
    <row r="13" spans="1:135" x14ac:dyDescent="0.25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227321.05499999999</v>
      </c>
      <c r="DW13" s="64">
        <f t="shared" si="6"/>
        <v>196731.50299999997</v>
      </c>
      <c r="DX13" s="64">
        <f t="shared" si="6"/>
        <v>279912.522</v>
      </c>
      <c r="DY13" s="64">
        <f t="shared" si="6"/>
        <v>52288</v>
      </c>
      <c r="DZ13" s="64">
        <f t="shared" si="6"/>
        <v>256972.76300000006</v>
      </c>
      <c r="EA13" s="64">
        <f t="shared" si="6"/>
        <v>234187.16200000007</v>
      </c>
      <c r="EB13" s="64">
        <f t="shared" si="6"/>
        <v>0</v>
      </c>
      <c r="EC13" s="64">
        <f t="shared" si="6"/>
        <v>0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5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5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5.6" x14ac:dyDescent="0.25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>
        <v>20012</v>
      </c>
      <c r="DX16" s="22">
        <v>18966</v>
      </c>
      <c r="DY16" s="22">
        <v>23017</v>
      </c>
      <c r="DZ16" s="22">
        <v>27763</v>
      </c>
      <c r="EA16" s="22">
        <v>22252</v>
      </c>
      <c r="EB16" s="22"/>
      <c r="EC16" s="22"/>
      <c r="ED16" s="22"/>
      <c r="EE16" s="22"/>
    </row>
    <row r="17" spans="1:135" x14ac:dyDescent="0.25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>
        <v>10513</v>
      </c>
      <c r="DX17" s="25">
        <v>10106</v>
      </c>
      <c r="DY17" s="25">
        <v>12496</v>
      </c>
      <c r="DZ17" s="25">
        <v>15065</v>
      </c>
      <c r="EA17" s="25">
        <v>12155</v>
      </c>
      <c r="EB17" s="25"/>
      <c r="EC17" s="25"/>
      <c r="ED17" s="25"/>
      <c r="EE17" s="25"/>
    </row>
    <row r="18" spans="1:135" ht="3" customHeight="1" x14ac:dyDescent="0.25"/>
    <row r="19" spans="1:135" ht="15.6" x14ac:dyDescent="0.25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5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3784763</v>
      </c>
      <c r="DW20" s="64">
        <f t="shared" si="11"/>
        <v>3862532.0314994585</v>
      </c>
      <c r="DX20" s="64">
        <f t="shared" si="11"/>
        <v>4992019.4830000186</v>
      </c>
      <c r="DY20" s="64">
        <f t="shared" si="11"/>
        <v>4535155.8876055637</v>
      </c>
      <c r="DZ20" s="64">
        <f t="shared" si="11"/>
        <v>5192026.08</v>
      </c>
      <c r="EA20" s="64">
        <f t="shared" si="11"/>
        <v>4918351.3563200478</v>
      </c>
      <c r="EB20" s="64">
        <f t="shared" si="11"/>
        <v>0</v>
      </c>
      <c r="EC20" s="64">
        <f t="shared" si="11"/>
        <v>0</v>
      </c>
      <c r="ED20" s="64">
        <f t="shared" si="11"/>
        <v>0</v>
      </c>
      <c r="EE20" s="64">
        <f t="shared" ref="EE20" si="12">+SUM(EE21:EE24)</f>
        <v>0</v>
      </c>
    </row>
    <row r="21" spans="1:135" x14ac:dyDescent="0.25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>
        <v>960930.83040000056</v>
      </c>
      <c r="DX21" s="25">
        <v>852176.94790000003</v>
      </c>
      <c r="DY21" s="25">
        <v>1063995.6823000002</v>
      </c>
      <c r="DZ21" s="25">
        <v>1358904</v>
      </c>
      <c r="EA21" s="25">
        <v>1095958.9531999999</v>
      </c>
      <c r="EB21" s="25"/>
      <c r="EC21" s="25"/>
      <c r="ED21" s="25"/>
      <c r="EE21" s="25"/>
    </row>
    <row r="22" spans="1:135" x14ac:dyDescent="0.25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>
        <v>1429733.3600000213</v>
      </c>
      <c r="DX22" s="25">
        <v>2301007.130600018</v>
      </c>
      <c r="DY22" s="25">
        <v>1432241.4916000301</v>
      </c>
      <c r="DZ22" s="25">
        <v>1717347</v>
      </c>
      <c r="EA22" s="25">
        <v>1733865.5731200483</v>
      </c>
      <c r="EB22" s="25"/>
      <c r="EC22" s="25"/>
      <c r="ED22" s="25"/>
      <c r="EE22" s="25"/>
    </row>
    <row r="23" spans="1:135" x14ac:dyDescent="0.25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>
        <v>1444154.6400000004</v>
      </c>
      <c r="DX23" s="25">
        <v>1801685.3545000004</v>
      </c>
      <c r="DY23" s="25">
        <v>2011295.7746153842</v>
      </c>
      <c r="DZ23" s="25">
        <v>2081789</v>
      </c>
      <c r="EA23" s="25">
        <v>2022306</v>
      </c>
      <c r="EB23" s="25"/>
      <c r="EC23" s="25"/>
      <c r="ED23" s="25"/>
      <c r="EE23" s="25"/>
    </row>
    <row r="24" spans="1:135" x14ac:dyDescent="0.25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>
        <v>27713.201099435701</v>
      </c>
      <c r="DX24" s="25">
        <v>37150.050000000003</v>
      </c>
      <c r="DY24" s="25">
        <v>27622.939090148786</v>
      </c>
      <c r="DZ24" s="25">
        <v>33986.080000000002</v>
      </c>
      <c r="EA24" s="25">
        <v>66220.83</v>
      </c>
      <c r="EB24" s="25"/>
      <c r="EC24" s="25"/>
      <c r="ED24" s="25"/>
      <c r="EE24" s="25"/>
    </row>
    <row r="25" spans="1:135" ht="3" customHeight="1" x14ac:dyDescent="0.25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5">
      <c r="A26" s="89" t="s">
        <v>113</v>
      </c>
      <c r="B26" s="89"/>
      <c r="C26" s="8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5">
      <c r="A27" s="87" t="s">
        <v>114</v>
      </c>
      <c r="B27" s="87"/>
      <c r="C27" s="87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5">
      <c r="A28" s="87" t="s">
        <v>115</v>
      </c>
      <c r="B28" s="87"/>
      <c r="C28" s="8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5">
      <c r="A29" s="87" t="s">
        <v>103</v>
      </c>
      <c r="B29" s="87"/>
      <c r="C29" s="8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5">
      <c r="A30" s="87"/>
      <c r="B30" s="87"/>
      <c r="C30" s="8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5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5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5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5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5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5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3" priority="5"/>
  </conditionalFormatting>
  <conditionalFormatting sqref="DH21">
    <cfRule type="duplicateValues" dxfId="12" priority="3"/>
  </conditionalFormatting>
  <conditionalFormatting sqref="DI21:DQ21 DV21:EE21 DT21">
    <cfRule type="duplicateValues" dxfId="11" priority="20"/>
  </conditionalFormatting>
  <conditionalFormatting sqref="DU21">
    <cfRule type="duplicateValues" dxfId="10" priority="2"/>
  </conditionalFormatting>
  <conditionalFormatting sqref="DR21:DS21">
    <cfRule type="duplicateValues" dxfId="9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BB5" activePane="bottomRight" state="frozen"/>
      <selection pane="topRight" activeCell="D1" sqref="D1"/>
      <selection pane="bottomLeft" activeCell="A5" sqref="A5"/>
      <selection pane="bottomRight" activeCell="BE54" sqref="BE54"/>
    </sheetView>
  </sheetViews>
  <sheetFormatPr baseColWidth="10" defaultColWidth="12.6640625" defaultRowHeight="13.2" x14ac:dyDescent="0.25"/>
  <cols>
    <col min="1" max="1" width="3.44140625" style="13" bestFit="1" customWidth="1"/>
    <col min="2" max="2" width="36.109375" style="14" bestFit="1" customWidth="1"/>
    <col min="3" max="3" width="15.6640625" style="13" bestFit="1" customWidth="1"/>
    <col min="4" max="16384" width="12.6640625" style="14"/>
  </cols>
  <sheetData>
    <row r="1" spans="1:63" ht="16.8" x14ac:dyDescent="0.25">
      <c r="A1" s="85" t="s">
        <v>61</v>
      </c>
      <c r="B1" s="85"/>
      <c r="C1" s="85"/>
    </row>
    <row r="2" spans="1:63" ht="15" customHeight="1" x14ac:dyDescent="0.25">
      <c r="A2" s="88" t="s">
        <v>57</v>
      </c>
      <c r="B2" s="88"/>
      <c r="C2" s="88"/>
    </row>
    <row r="4" spans="1:63" x14ac:dyDescent="0.25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5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>
        <v>35</v>
      </c>
      <c r="BD5" s="22">
        <v>33</v>
      </c>
      <c r="BE5" s="22">
        <v>39</v>
      </c>
      <c r="BF5" s="22">
        <v>36</v>
      </c>
      <c r="BG5" s="22">
        <v>41</v>
      </c>
      <c r="BH5" s="22"/>
      <c r="BI5" s="22"/>
      <c r="BJ5" s="22"/>
      <c r="BK5" s="22"/>
    </row>
    <row r="6" spans="1:63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5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5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>
        <v>127.51000000000002</v>
      </c>
      <c r="BD8" s="22">
        <v>369.47</v>
      </c>
      <c r="BE8" s="22">
        <v>265.97000000000003</v>
      </c>
      <c r="BF8" s="22">
        <v>165.13</v>
      </c>
      <c r="BG8" s="22">
        <v>114.87</v>
      </c>
      <c r="BH8" s="22"/>
      <c r="BI8" s="22"/>
      <c r="BJ8" s="22"/>
      <c r="BK8" s="22"/>
    </row>
    <row r="9" spans="1:63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1350.08</v>
      </c>
      <c r="BG9" s="22">
        <v>0</v>
      </c>
      <c r="BH9" s="22"/>
      <c r="BI9" s="22"/>
      <c r="BJ9" s="22"/>
      <c r="BK9" s="22"/>
    </row>
    <row r="10" spans="1:63" x14ac:dyDescent="0.25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/>
      <c r="BI10" s="22"/>
      <c r="BJ10" s="22"/>
      <c r="BK10" s="22"/>
    </row>
    <row r="11" spans="1:63" x14ac:dyDescent="0.25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>
        <v>1312.3799999999999</v>
      </c>
      <c r="BD11" s="22">
        <v>874.2299999999999</v>
      </c>
      <c r="BE11" s="22">
        <v>2085.1</v>
      </c>
      <c r="BF11" s="22">
        <v>0</v>
      </c>
      <c r="BG11" s="22">
        <v>938.89999999999986</v>
      </c>
      <c r="BH11" s="22"/>
      <c r="BI11" s="22"/>
      <c r="BJ11" s="22"/>
      <c r="BK11" s="22"/>
    </row>
    <row r="12" spans="1:63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/>
      <c r="BI12" s="22"/>
      <c r="BJ12" s="22"/>
      <c r="BK12" s="22"/>
    </row>
    <row r="13" spans="1:63" x14ac:dyDescent="0.25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1604.7099999999998</v>
      </c>
      <c r="BC13" s="26">
        <f t="shared" si="7"/>
        <v>1439.8899999999999</v>
      </c>
      <c r="BD13" s="26">
        <f t="shared" si="7"/>
        <v>1243.6999999999998</v>
      </c>
      <c r="BE13" s="26">
        <f t="shared" si="7"/>
        <v>2351.0699999999997</v>
      </c>
      <c r="BF13" s="26">
        <f t="shared" si="7"/>
        <v>1515.21</v>
      </c>
      <c r="BG13" s="26">
        <f t="shared" si="7"/>
        <v>1053.77</v>
      </c>
      <c r="BH13" s="26">
        <f t="shared" si="7"/>
        <v>0</v>
      </c>
      <c r="BI13" s="26">
        <f t="shared" si="7"/>
        <v>0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5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5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>
        <v>18</v>
      </c>
      <c r="BD16" s="22">
        <v>30</v>
      </c>
      <c r="BE16" s="22">
        <v>30</v>
      </c>
      <c r="BF16" s="22">
        <v>22</v>
      </c>
      <c r="BG16" s="22">
        <v>14</v>
      </c>
      <c r="BH16" s="22"/>
      <c r="BI16" s="22"/>
      <c r="BJ16" s="22"/>
      <c r="BK16" s="22"/>
    </row>
    <row r="17" spans="1:63" x14ac:dyDescent="0.25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>
        <v>10</v>
      </c>
      <c r="BD17" s="22">
        <v>18</v>
      </c>
      <c r="BE17" s="22">
        <v>18</v>
      </c>
      <c r="BF17" s="22">
        <v>11</v>
      </c>
      <c r="BG17" s="22">
        <v>7</v>
      </c>
      <c r="BH17" s="22"/>
      <c r="BI17" s="22"/>
      <c r="BJ17" s="22"/>
      <c r="BK17" s="22"/>
    </row>
    <row r="18" spans="1:63" ht="3" customHeight="1" x14ac:dyDescent="0.25"/>
    <row r="19" spans="1:63" x14ac:dyDescent="0.25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5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33769</v>
      </c>
      <c r="BC20" s="26">
        <f t="shared" si="16"/>
        <v>37945.280000000021</v>
      </c>
      <c r="BD20" s="26">
        <f t="shared" si="16"/>
        <v>25052.790000000005</v>
      </c>
      <c r="BE20" s="26">
        <f t="shared" si="16"/>
        <v>52789.109999999993</v>
      </c>
      <c r="BF20" s="26">
        <f t="shared" si="16"/>
        <v>35285.099999999991</v>
      </c>
      <c r="BG20" s="26">
        <f t="shared" si="16"/>
        <v>36099.46</v>
      </c>
      <c r="BH20" s="26">
        <f t="shared" si="16"/>
        <v>0</v>
      </c>
      <c r="BI20" s="26">
        <f t="shared" si="16"/>
        <v>0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5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>
        <v>3029.0300000000011</v>
      </c>
      <c r="BD21" s="22">
        <v>2971.06</v>
      </c>
      <c r="BE21" s="22">
        <v>4368.4400000000005</v>
      </c>
      <c r="BF21" s="22">
        <v>3759.590000000002</v>
      </c>
      <c r="BG21" s="22">
        <v>4443.1900000000023</v>
      </c>
      <c r="BH21" s="22"/>
      <c r="BI21" s="22"/>
      <c r="BJ21" s="22"/>
      <c r="BK21" s="22"/>
    </row>
    <row r="22" spans="1:63" x14ac:dyDescent="0.25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>
        <v>26786.17000000002</v>
      </c>
      <c r="BD22" s="22">
        <v>19975.500000000004</v>
      </c>
      <c r="BE22" s="22">
        <v>43922.619999999988</v>
      </c>
      <c r="BF22" s="22">
        <v>31525.509999999987</v>
      </c>
      <c r="BG22" s="22">
        <v>23858.05</v>
      </c>
      <c r="BH22" s="22"/>
      <c r="BI22" s="22"/>
      <c r="BJ22" s="22"/>
      <c r="BK22" s="22"/>
    </row>
    <row r="23" spans="1:63" x14ac:dyDescent="0.25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>
        <v>8130.08</v>
      </c>
      <c r="BD23" s="22">
        <v>2106.23</v>
      </c>
      <c r="BE23" s="22">
        <v>4498.05</v>
      </c>
      <c r="BF23" s="22">
        <v>0</v>
      </c>
      <c r="BG23" s="22">
        <v>7798.2199999999993</v>
      </c>
      <c r="BH23" s="22"/>
      <c r="BI23" s="22"/>
      <c r="BJ23" s="22"/>
      <c r="BK23" s="22"/>
    </row>
    <row r="24" spans="1:63" x14ac:dyDescent="0.25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5">
      <c r="C26" s="55"/>
    </row>
    <row r="27" spans="1:63" x14ac:dyDescent="0.25">
      <c r="C27" s="55"/>
    </row>
    <row r="28" spans="1:63" x14ac:dyDescent="0.25">
      <c r="C28" s="55"/>
    </row>
    <row r="29" spans="1:63" x14ac:dyDescent="0.25">
      <c r="C29" s="55"/>
    </row>
    <row r="30" spans="1:63" x14ac:dyDescent="0.25">
      <c r="C30" s="55"/>
    </row>
  </sheetData>
  <mergeCells count="2">
    <mergeCell ref="A2:C2"/>
    <mergeCell ref="A1:C1"/>
  </mergeCells>
  <conditionalFormatting sqref="P21:AL21 AM22">
    <cfRule type="duplicateValues" dxfId="8" priority="5"/>
  </conditionalFormatting>
  <conditionalFormatting sqref="AN21:AP21 AR21:BE21 BG21:BK21">
    <cfRule type="duplicateValues" dxfId="7" priority="12"/>
  </conditionalFormatting>
  <conditionalFormatting sqref="AQ21">
    <cfRule type="duplicateValues" dxfId="6" priority="3"/>
  </conditionalFormatting>
  <conditionalFormatting sqref="BF22">
    <cfRule type="duplicateValues" dxfId="5" priority="2"/>
  </conditionalFormatting>
  <conditionalFormatting sqref="BF21">
    <cfRule type="duplicateValues" dxfId="4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topLeftCell="A2" workbookViewId="0">
      <pane xSplit="3" topLeftCell="AG1" activePane="topRight" state="frozen"/>
      <selection pane="topRight" activeCell="A27" sqref="A27:C27"/>
    </sheetView>
  </sheetViews>
  <sheetFormatPr baseColWidth="10" defaultColWidth="12.6640625" defaultRowHeight="13.8" x14ac:dyDescent="0.25"/>
  <cols>
    <col min="1" max="1" width="3.6640625" style="65" customWidth="1"/>
    <col min="2" max="2" width="31.109375" style="65" customWidth="1"/>
    <col min="3" max="3" width="17.5546875" style="65" customWidth="1"/>
    <col min="4" max="16384" width="12.6640625" style="65"/>
  </cols>
  <sheetData>
    <row r="1" spans="1:41" ht="16.8" x14ac:dyDescent="0.25">
      <c r="A1" s="85" t="s">
        <v>61</v>
      </c>
      <c r="B1" s="85"/>
      <c r="C1" s="13"/>
      <c r="D1" s="14"/>
    </row>
    <row r="2" spans="1:41" x14ac:dyDescent="0.25">
      <c r="A2" s="84" t="s">
        <v>95</v>
      </c>
      <c r="B2" s="84"/>
      <c r="C2" s="84"/>
      <c r="D2" s="14"/>
    </row>
    <row r="3" spans="1:41" x14ac:dyDescent="0.25">
      <c r="A3" s="13"/>
      <c r="B3" s="14"/>
      <c r="C3" s="13"/>
      <c r="D3" s="14"/>
    </row>
    <row r="4" spans="1:41" x14ac:dyDescent="0.25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5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>
        <v>15</v>
      </c>
      <c r="AH5" s="22">
        <v>15</v>
      </c>
      <c r="AI5" s="22">
        <v>16</v>
      </c>
      <c r="AJ5" s="22">
        <v>21</v>
      </c>
      <c r="AK5" s="22">
        <v>19</v>
      </c>
      <c r="AL5" s="22"/>
      <c r="AM5" s="22"/>
      <c r="AN5" s="22"/>
      <c r="AO5" s="22"/>
    </row>
    <row r="6" spans="1:41" ht="3" customHeight="1" x14ac:dyDescent="0.25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5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242.99</v>
      </c>
      <c r="AJ8" s="22">
        <v>0</v>
      </c>
      <c r="AK8" s="22">
        <v>0</v>
      </c>
      <c r="AL8" s="22"/>
      <c r="AM8" s="22"/>
      <c r="AN8" s="22"/>
      <c r="AO8" s="22"/>
    </row>
    <row r="9" spans="1:41" x14ac:dyDescent="0.25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/>
      <c r="AM9" s="22"/>
      <c r="AN9" s="22"/>
      <c r="AO9" s="22"/>
    </row>
    <row r="10" spans="1:41" x14ac:dyDescent="0.25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>
        <v>292356.5</v>
      </c>
      <c r="AH10" s="22">
        <v>258548.47</v>
      </c>
      <c r="AI10" s="22">
        <v>188164.25</v>
      </c>
      <c r="AJ10" s="22">
        <v>302448.27</v>
      </c>
      <c r="AK10" s="22">
        <v>274666.96999999997</v>
      </c>
      <c r="AL10" s="22"/>
      <c r="AM10" s="22"/>
      <c r="AN10" s="22"/>
      <c r="AO10" s="22"/>
    </row>
    <row r="11" spans="1:41" x14ac:dyDescent="0.25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>
        <v>14218.060000000001</v>
      </c>
      <c r="AH11" s="22">
        <v>3154.47</v>
      </c>
      <c r="AI11" s="22">
        <v>11898.38</v>
      </c>
      <c r="AJ11" s="22">
        <v>8033.0700000000006</v>
      </c>
      <c r="AK11" s="22">
        <v>12141.86</v>
      </c>
      <c r="AL11" s="22"/>
      <c r="AM11" s="22"/>
      <c r="AN11" s="22"/>
      <c r="AO11" s="22"/>
    </row>
    <row r="12" spans="1:41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/>
      <c r="AM12" s="22"/>
      <c r="AN12" s="22"/>
      <c r="AO12" s="22"/>
    </row>
    <row r="13" spans="1:41" x14ac:dyDescent="0.25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K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>
        <f t="shared" si="2"/>
        <v>348940.02</v>
      </c>
      <c r="AG13" s="64">
        <f t="shared" si="2"/>
        <v>306574.56</v>
      </c>
      <c r="AH13" s="64">
        <f t="shared" si="2"/>
        <v>261702.94</v>
      </c>
      <c r="AI13" s="64">
        <f t="shared" si="2"/>
        <v>200305.62</v>
      </c>
      <c r="AJ13" s="64">
        <f t="shared" si="2"/>
        <v>310481.34000000003</v>
      </c>
      <c r="AK13" s="64">
        <f t="shared" si="2"/>
        <v>286808.82999999996</v>
      </c>
      <c r="AL13" s="64"/>
      <c r="AM13" s="64"/>
      <c r="AN13" s="64"/>
      <c r="AO13" s="64"/>
    </row>
    <row r="14" spans="1:41" ht="3" customHeight="1" x14ac:dyDescent="0.25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/>
      <c r="AM16" s="22"/>
      <c r="AN16" s="22"/>
      <c r="AO16" s="22"/>
    </row>
    <row r="17" spans="1:41" x14ac:dyDescent="0.25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/>
      <c r="AM17" s="22"/>
      <c r="AN17" s="22"/>
      <c r="AO17" s="22"/>
    </row>
    <row r="18" spans="1:41" ht="3" customHeight="1" x14ac:dyDescent="0.25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5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5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D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>
        <f t="shared" ref="AF20:AK20" si="5">+SUM(AF21:AF25)</f>
        <v>3188104.2485000002</v>
      </c>
      <c r="AG20" s="64">
        <f t="shared" si="5"/>
        <v>3785797.4141200003</v>
      </c>
      <c r="AH20" s="64">
        <f t="shared" si="5"/>
        <v>3234882.66</v>
      </c>
      <c r="AI20" s="64">
        <f t="shared" si="5"/>
        <v>2616894.8859999999</v>
      </c>
      <c r="AJ20" s="64">
        <f t="shared" si="5"/>
        <v>3624118.7612399994</v>
      </c>
      <c r="AK20" s="64">
        <f t="shared" si="5"/>
        <v>3618268.0199999996</v>
      </c>
      <c r="AL20" s="64"/>
      <c r="AM20" s="64"/>
      <c r="AN20" s="64"/>
      <c r="AO20" s="64"/>
    </row>
    <row r="21" spans="1:41" x14ac:dyDescent="0.25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>
        <v>919532.60000000009</v>
      </c>
      <c r="AH21" s="22">
        <v>762941.59000000008</v>
      </c>
      <c r="AI21" s="22">
        <v>825619.54599999997</v>
      </c>
      <c r="AJ21" s="22">
        <v>1011557</v>
      </c>
      <c r="AK21" s="22">
        <v>840282.3899999999</v>
      </c>
      <c r="AL21" s="22"/>
      <c r="AM21" s="22"/>
      <c r="AN21" s="22"/>
      <c r="AO21" s="22"/>
    </row>
    <row r="22" spans="1:41" x14ac:dyDescent="0.25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>
        <v>2800510.9341200003</v>
      </c>
      <c r="AH22" s="22">
        <v>2417016.0200000005</v>
      </c>
      <c r="AI22" s="22">
        <v>1760052.8199999998</v>
      </c>
      <c r="AJ22" s="22">
        <v>2549118.7612399994</v>
      </c>
      <c r="AK22" s="22">
        <v>2691781.08</v>
      </c>
      <c r="AL22" s="22"/>
      <c r="AM22" s="22"/>
      <c r="AN22" s="22"/>
      <c r="AO22" s="22"/>
    </row>
    <row r="23" spans="1:41" x14ac:dyDescent="0.25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/>
      <c r="AM23" s="22"/>
      <c r="AN23" s="22"/>
      <c r="AO23" s="22"/>
    </row>
    <row r="24" spans="1:41" x14ac:dyDescent="0.25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>
        <v>65753.88</v>
      </c>
      <c r="AH24" s="22">
        <v>54925.05</v>
      </c>
      <c r="AI24" s="22">
        <v>31222.520000000004</v>
      </c>
      <c r="AJ24" s="22">
        <v>63443</v>
      </c>
      <c r="AK24" s="22">
        <v>86204.549999999988</v>
      </c>
      <c r="AL24" s="22"/>
      <c r="AM24" s="22"/>
      <c r="AN24" s="22"/>
      <c r="AO24" s="22"/>
    </row>
    <row r="25" spans="1:41" x14ac:dyDescent="0.25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>
        <v>0</v>
      </c>
      <c r="AI25" s="22">
        <v>0</v>
      </c>
      <c r="AJ25" s="22">
        <v>0</v>
      </c>
      <c r="AK25" s="22">
        <v>0</v>
      </c>
      <c r="AL25" s="22"/>
      <c r="AM25" s="22"/>
      <c r="AN25" s="22"/>
      <c r="AO25" s="22"/>
    </row>
    <row r="26" spans="1:41" ht="3" customHeight="1" x14ac:dyDescent="0.25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5">
      <c r="A27" s="90" t="s">
        <v>104</v>
      </c>
      <c r="B27" s="90"/>
      <c r="C27" s="90"/>
    </row>
  </sheetData>
  <mergeCells count="3">
    <mergeCell ref="A1:B1"/>
    <mergeCell ref="A2:C2"/>
    <mergeCell ref="A27:C27"/>
  </mergeCells>
  <conditionalFormatting sqref="D21:Q21">
    <cfRule type="duplicateValues" dxfId="3" priority="4"/>
  </conditionalFormatting>
  <conditionalFormatting sqref="R21:AC21">
    <cfRule type="duplicateValues" dxfId="2" priority="3"/>
  </conditionalFormatting>
  <conditionalFormatting sqref="AD21 AF21:AO21">
    <cfRule type="duplicateValues" dxfId="1" priority="2"/>
  </conditionalFormatting>
  <conditionalFormatting sqref="AE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Martin Balberena</cp:lastModifiedBy>
  <dcterms:created xsi:type="dcterms:W3CDTF">2016-10-10T20:22:25Z</dcterms:created>
  <dcterms:modified xsi:type="dcterms:W3CDTF">2021-10-18T22:29:49Z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