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itranperu-my.sharepoint.com/personal/arodrigueza_ositran_gob_pe/Documents/OSITRAN/Boletín/8) Septiembre_datos_Julio/"/>
    </mc:Choice>
  </mc:AlternateContent>
  <xr:revisionPtr revIDLastSave="165" documentId="8_{5083CD12-28B2-42D1-A4AD-1FDAC9391903}" xr6:coauthVersionLast="47" xr6:coauthVersionMax="47" xr10:uidLastSave="{40D93568-DA07-4A01-BF79-0704B021FA1C}"/>
  <bookViews>
    <workbookView xWindow="-108" yWindow="-108" windowWidth="23256" windowHeight="1257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X43" i="7"/>
  <c r="EY43" i="7"/>
  <c r="EZ43" i="7"/>
  <c r="FA43" i="7"/>
  <c r="FJ54" i="13" l="1"/>
  <c r="FK54" i="13"/>
  <c r="FL54" i="13"/>
  <c r="FM54" i="13"/>
  <c r="FN54" i="13"/>
  <c r="CW36" i="14" l="1"/>
  <c r="CX36" i="14"/>
  <c r="CY36" i="14"/>
  <c r="CZ36" i="14"/>
  <c r="DA36" i="14"/>
  <c r="HA85" i="8" l="1"/>
  <c r="GV85" i="8"/>
  <c r="GW85" i="8"/>
  <c r="GX85" i="8"/>
  <c r="GY85" i="8"/>
  <c r="GZ85" i="8"/>
  <c r="AS24" i="16" l="1"/>
  <c r="AS23" i="16"/>
  <c r="AS22" i="16" s="1"/>
  <c r="AS19" i="16"/>
  <c r="EQ27" i="13"/>
  <c r="EQ28" i="13"/>
  <c r="EQ50" i="13"/>
  <c r="ED21" i="7"/>
  <c r="EQ51" i="13" l="1"/>
  <c r="ED50" i="13"/>
  <c r="DQ21" i="7"/>
  <c r="EF21" i="7"/>
  <c r="ED22" i="7"/>
  <c r="AH30" i="17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O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O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/>
  <c r="AO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/>
  <c r="AO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AO21" i="17"/>
  <c r="AB21" i="17"/>
  <c r="O21" i="17"/>
  <c r="AO20" i="17"/>
  <c r="AB20" i="17"/>
  <c r="O20" i="17"/>
  <c r="AO19" i="17"/>
  <c r="AC19" i="17"/>
  <c r="AB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AO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O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O10" i="17"/>
  <c r="AB10" i="17"/>
  <c r="O10" i="17"/>
  <c r="AO9" i="17"/>
  <c r="AB9" i="17"/>
  <c r="O9" i="17"/>
  <c r="AO8" i="17"/>
  <c r="AB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AZ32" i="16"/>
  <c r="AM32" i="16"/>
  <c r="M32" i="16"/>
  <c r="AZ31" i="16"/>
  <c r="AM31" i="16"/>
  <c r="M31" i="16"/>
  <c r="AZ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AZ24" i="16"/>
  <c r="AQ24" i="16"/>
  <c r="AP24" i="16"/>
  <c r="AO24" i="16"/>
  <c r="AN24" i="16"/>
  <c r="AM24" i="16"/>
  <c r="AL24" i="16"/>
  <c r="AK24" i="16"/>
  <c r="AJ24" i="16"/>
  <c r="AI24" i="16"/>
  <c r="AH24" i="16"/>
  <c r="Z24" i="16"/>
  <c r="Y24" i="16"/>
  <c r="X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AZ23" i="16"/>
  <c r="AQ23" i="16"/>
  <c r="AP23" i="16"/>
  <c r="AO23" i="16"/>
  <c r="AN23" i="16"/>
  <c r="AM23" i="16"/>
  <c r="AL23" i="16"/>
  <c r="AK23" i="16"/>
  <c r="AJ23" i="16"/>
  <c r="AI23" i="16"/>
  <c r="AH23" i="16"/>
  <c r="Z23" i="16"/>
  <c r="Y23" i="16"/>
  <c r="X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AZ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E19" i="16"/>
  <c r="Z19" i="16"/>
  <c r="X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AZ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AZ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AZ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AZ10" i="16"/>
  <c r="AM10" i="16"/>
  <c r="Z10" i="16"/>
  <c r="M10" i="16"/>
  <c r="AZ9" i="16"/>
  <c r="AM9" i="16"/>
  <c r="Z9" i="16"/>
  <c r="M9" i="16"/>
  <c r="AZ8" i="16"/>
  <c r="AM8" i="16"/>
  <c r="AH8" i="16"/>
  <c r="AF8" i="16"/>
  <c r="AE8" i="16"/>
  <c r="AD8" i="16"/>
  <c r="AC8" i="16"/>
  <c r="AB8" i="16"/>
  <c r="Z8" i="16"/>
  <c r="X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O68" i="1"/>
  <c r="AF68" i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O67" i="1"/>
  <c r="AF67" i="1"/>
  <c r="AB67" i="1"/>
  <c r="O67" i="1"/>
  <c r="GO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O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GO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GO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O55" i="1"/>
  <c r="GC55" i="1"/>
  <c r="GB55" i="1"/>
  <c r="FO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O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O49" i="1"/>
  <c r="GC49" i="1"/>
  <c r="GB49" i="1"/>
  <c r="FO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O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O43" i="1"/>
  <c r="GC43" i="1"/>
  <c r="GB43" i="1"/>
  <c r="FO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O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O37" i="1"/>
  <c r="GC37" i="1"/>
  <c r="GB37" i="1"/>
  <c r="FO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GO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GO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GO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B29" i="1"/>
  <c r="EA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O26" i="1"/>
  <c r="GC26" i="1"/>
  <c r="GB26" i="1"/>
  <c r="FO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O23" i="1"/>
  <c r="GC23" i="1"/>
  <c r="GB23" i="1"/>
  <c r="FO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O20" i="1"/>
  <c r="GC20" i="1"/>
  <c r="GB20" i="1"/>
  <c r="FO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O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O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O11" i="1"/>
  <c r="GC11" i="1"/>
  <c r="GB11" i="1"/>
  <c r="FO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O8" i="1"/>
  <c r="GC8" i="1"/>
  <c r="GB8" i="1"/>
  <c r="FO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O42" i="2" s="1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EO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EO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EO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O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O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O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EO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C19" i="2"/>
  <c r="CB19" i="2"/>
  <c r="CA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EO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C18" i="2"/>
  <c r="CB18" i="2"/>
  <c r="CA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EO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C17" i="2"/>
  <c r="CB17" i="2"/>
  <c r="CA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O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O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O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EB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P36" i="4"/>
  <c r="BO36" i="4"/>
  <c r="BN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EB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P35" i="4"/>
  <c r="BO35" i="4"/>
  <c r="BN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EB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P34" i="4"/>
  <c r="BO34" i="4"/>
  <c r="BN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DB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P31" i="4"/>
  <c r="BO31" i="4"/>
  <c r="BL31" i="4"/>
  <c r="BK31" i="4"/>
  <c r="BB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EB28" i="4"/>
  <c r="DP28" i="4"/>
  <c r="DO28" i="4"/>
  <c r="DB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P28" i="4"/>
  <c r="BO28" i="4"/>
  <c r="BL28" i="4"/>
  <c r="BK28" i="4"/>
  <c r="BB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EB25" i="4"/>
  <c r="DP25" i="4"/>
  <c r="DO25" i="4"/>
  <c r="DB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EB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P19" i="4"/>
  <c r="BO19" i="4"/>
  <c r="BN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EB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P18" i="4"/>
  <c r="BO18" i="4"/>
  <c r="BN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EB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P17" i="4"/>
  <c r="BO17" i="4"/>
  <c r="BN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EB14" i="4"/>
  <c r="DP14" i="4"/>
  <c r="DO14" i="4"/>
  <c r="DB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EB11" i="4"/>
  <c r="DP11" i="4"/>
  <c r="DO11" i="4"/>
  <c r="DB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EB8" i="4"/>
  <c r="DP8" i="4"/>
  <c r="DO8" i="4"/>
  <c r="DB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DB30" i="5"/>
  <c r="CP30" i="5"/>
  <c r="CO30" i="5"/>
  <c r="CC30" i="5"/>
  <c r="CB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EB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O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EB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O23" i="5"/>
  <c r="BN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EB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O22" i="5"/>
  <c r="BN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EB21" i="5"/>
  <c r="DO21" i="5"/>
  <c r="DB21" i="5"/>
  <c r="CO21" i="5"/>
  <c r="CB21" i="5"/>
  <c r="BO21" i="5"/>
  <c r="BB21" i="5"/>
  <c r="AO21" i="5"/>
  <c r="AB21" i="5"/>
  <c r="O21" i="5"/>
  <c r="EB20" i="5"/>
  <c r="DO20" i="5"/>
  <c r="DB20" i="5"/>
  <c r="CO20" i="5"/>
  <c r="CB20" i="5"/>
  <c r="BO20" i="5"/>
  <c r="BB20" i="5"/>
  <c r="AO20" i="5"/>
  <c r="AB20" i="5"/>
  <c r="O20" i="5"/>
  <c r="EB19" i="5"/>
  <c r="DO19" i="5"/>
  <c r="DB19" i="5"/>
  <c r="DA19" i="5"/>
  <c r="CZ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EB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P13" i="5"/>
  <c r="BO13" i="5"/>
  <c r="BN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EB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P12" i="5"/>
  <c r="BO12" i="5"/>
  <c r="BN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EB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P11" i="5"/>
  <c r="BO11" i="5"/>
  <c r="BN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EB10" i="5"/>
  <c r="DO10" i="5"/>
  <c r="DB10" i="5"/>
  <c r="CO10" i="5"/>
  <c r="CB10" i="5"/>
  <c r="BO10" i="5"/>
  <c r="BB10" i="5"/>
  <c r="AO10" i="5"/>
  <c r="AB10" i="5"/>
  <c r="O10" i="5"/>
  <c r="EB9" i="5"/>
  <c r="DO9" i="5"/>
  <c r="DB9" i="5"/>
  <c r="CO9" i="5"/>
  <c r="CB9" i="5"/>
  <c r="BO9" i="5"/>
  <c r="BB9" i="5"/>
  <c r="AO9" i="5"/>
  <c r="AB9" i="5"/>
  <c r="O9" i="5"/>
  <c r="EB8" i="5"/>
  <c r="DO8" i="5"/>
  <c r="DB8" i="5"/>
  <c r="DA8" i="5"/>
  <c r="CZ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L8" i="5"/>
  <c r="BK8" i="5"/>
  <c r="BB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O57" i="6"/>
  <c r="BE57" i="6"/>
  <c r="BD57" i="6"/>
  <c r="BB57" i="6"/>
  <c r="AT57" i="6"/>
  <c r="AO57" i="6"/>
  <c r="AF57" i="6"/>
  <c r="AB57" i="6"/>
  <c r="O57" i="6"/>
  <c r="GO56" i="6"/>
  <c r="GB56" i="6"/>
  <c r="FB56" i="6"/>
  <c r="EO56" i="6"/>
  <c r="EB56" i="6"/>
  <c r="DO56" i="6"/>
  <c r="DB56" i="6"/>
  <c r="CO56" i="6"/>
  <c r="CB56" i="6"/>
  <c r="BO56" i="6"/>
  <c r="BE56" i="6"/>
  <c r="BD56" i="6"/>
  <c r="BB56" i="6"/>
  <c r="AT56" i="6"/>
  <c r="AO56" i="6"/>
  <c r="AF56" i="6"/>
  <c r="AB56" i="6"/>
  <c r="O56" i="6"/>
  <c r="GO55" i="6"/>
  <c r="GC55" i="6"/>
  <c r="GB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K49" i="6"/>
  <c r="EJ49" i="6"/>
  <c r="EI49" i="6"/>
  <c r="EH49" i="6"/>
  <c r="EG49" i="6"/>
  <c r="EF49" i="6"/>
  <c r="EE49" i="6"/>
  <c r="EC49" i="6"/>
  <c r="EB49" i="6"/>
  <c r="EA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GO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EM48" i="6"/>
  <c r="EL48" i="6"/>
  <c r="EK48" i="6"/>
  <c r="EJ48" i="6"/>
  <c r="EI48" i="6"/>
  <c r="EH48" i="6"/>
  <c r="EG48" i="6"/>
  <c r="EF48" i="6"/>
  <c r="EE48" i="6"/>
  <c r="EC48" i="6"/>
  <c r="EB48" i="6"/>
  <c r="EA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GO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C47" i="6"/>
  <c r="EB47" i="6"/>
  <c r="EA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O44" i="6"/>
  <c r="GC44" i="6"/>
  <c r="GB44" i="6"/>
  <c r="FO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O41" i="6"/>
  <c r="GC41" i="6"/>
  <c r="GB41" i="6"/>
  <c r="FO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O38" i="6"/>
  <c r="GC38" i="6"/>
  <c r="GB38" i="6"/>
  <c r="FO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O35" i="6"/>
  <c r="GC35" i="6"/>
  <c r="GB35" i="6"/>
  <c r="FO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O32" i="6"/>
  <c r="GC32" i="6"/>
  <c r="GB32" i="6"/>
  <c r="FO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GO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C25" i="6"/>
  <c r="EB25" i="6"/>
  <c r="EA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GO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C24" i="6"/>
  <c r="EB24" i="6"/>
  <c r="EA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GO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C23" i="6"/>
  <c r="EB23" i="6"/>
  <c r="EA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O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B17" i="6"/>
  <c r="GA17" i="6"/>
  <c r="FO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O14" i="6"/>
  <c r="GC14" i="6"/>
  <c r="GB14" i="6"/>
  <c r="GA14" i="6"/>
  <c r="FO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O11" i="6"/>
  <c r="GC11" i="6"/>
  <c r="GB11" i="6"/>
  <c r="GA11" i="6"/>
  <c r="FO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O8" i="6"/>
  <c r="GC8" i="6"/>
  <c r="GB8" i="6"/>
  <c r="GA8" i="6"/>
  <c r="FO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FB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P37" i="7"/>
  <c r="CO37" i="7"/>
  <c r="CN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P35" i="7"/>
  <c r="CO35" i="7"/>
  <c r="CN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EB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EB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EB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FB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FB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FB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P17" i="7"/>
  <c r="CO17" i="7"/>
  <c r="CN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FB14" i="7"/>
  <c r="EP14" i="7"/>
  <c r="EO14" i="7"/>
  <c r="EB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EB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FB8" i="7"/>
  <c r="EP8" i="7"/>
  <c r="EO8" i="7"/>
  <c r="EB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BB87" i="8"/>
  <c r="AS87" i="8"/>
  <c r="AO87" i="8"/>
  <c r="AB87" i="8"/>
  <c r="O87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B86" i="8"/>
  <c r="AS86" i="8"/>
  <c r="AO86" i="8"/>
  <c r="AB86" i="8"/>
  <c r="O86" i="8"/>
  <c r="HB85" i="8"/>
  <c r="GS85" i="8"/>
  <c r="GR85" i="8"/>
  <c r="GQ85" i="8"/>
  <c r="GP85" i="8"/>
  <c r="GO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P79" i="8"/>
  <c r="EO79" i="8"/>
  <c r="EN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HB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P78" i="8"/>
  <c r="EO78" i="8"/>
  <c r="EN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HB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P77" i="8"/>
  <c r="EO77" i="8"/>
  <c r="EN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O75" i="8"/>
  <c r="D75" i="8"/>
  <c r="C75" i="8"/>
  <c r="HB74" i="8"/>
  <c r="GO74" i="8"/>
  <c r="GB74" i="8"/>
  <c r="GA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B71" i="8"/>
  <c r="GA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B68" i="8"/>
  <c r="GA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B65" i="8"/>
  <c r="GA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B62" i="8"/>
  <c r="GA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B59" i="8"/>
  <c r="GA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B56" i="8"/>
  <c r="GA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B53" i="8"/>
  <c r="GA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B50" i="8"/>
  <c r="GA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B47" i="8"/>
  <c r="GA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HB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P40" i="8"/>
  <c r="EO40" i="8"/>
  <c r="EN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HB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P39" i="8"/>
  <c r="EO39" i="8"/>
  <c r="EN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HB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P38" i="8"/>
  <c r="EO38" i="8"/>
  <c r="EN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GB35" i="8"/>
  <c r="FX35" i="8"/>
  <c r="FW35" i="8"/>
  <c r="FV35" i="8"/>
  <c r="FU35" i="8"/>
  <c r="FT35" i="8"/>
  <c r="FS35" i="8"/>
  <c r="FR35" i="8"/>
  <c r="FQ35" i="8"/>
  <c r="FP35" i="8"/>
  <c r="FO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GB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GB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B26" i="8"/>
  <c r="GA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B23" i="8"/>
  <c r="GA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B20" i="8"/>
  <c r="GA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B17" i="8"/>
  <c r="GA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B14" i="8"/>
  <c r="GA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B11" i="8"/>
  <c r="GA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B8" i="8"/>
  <c r="GA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HO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C36" i="9"/>
  <c r="FB36" i="9"/>
  <c r="FA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HO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C35" i="9"/>
  <c r="FB35" i="9"/>
  <c r="FA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HO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C34" i="9"/>
  <c r="FB34" i="9"/>
  <c r="FA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O31" i="9"/>
  <c r="GL31" i="9"/>
  <c r="GK31" i="9"/>
  <c r="GJ31" i="9"/>
  <c r="GI31" i="9"/>
  <c r="GH31" i="9"/>
  <c r="GG31" i="9"/>
  <c r="GF31" i="9"/>
  <c r="GE31" i="9"/>
  <c r="GD31" i="9"/>
  <c r="GC31" i="9"/>
  <c r="GB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O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O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O25" i="9"/>
  <c r="HD25" i="9"/>
  <c r="HC25" i="9"/>
  <c r="HB25" i="9"/>
  <c r="GO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HO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C19" i="9"/>
  <c r="FB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HO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C18" i="9"/>
  <c r="FB18" i="9"/>
  <c r="FA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HO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C17" i="9"/>
  <c r="FB17" i="9"/>
  <c r="FA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O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EB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O11" i="9"/>
  <c r="HD11" i="9"/>
  <c r="HC11" i="9"/>
  <c r="HB11" i="9"/>
  <c r="GO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C11" i="9"/>
  <c r="FB11" i="9"/>
  <c r="EY11" i="9"/>
  <c r="EX11" i="9"/>
  <c r="EO11" i="9"/>
  <c r="EB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O8" i="9"/>
  <c r="HD8" i="9"/>
  <c r="HC8" i="9"/>
  <c r="HB8" i="9"/>
  <c r="GO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C8" i="9"/>
  <c r="FB8" i="9"/>
  <c r="EY8" i="9"/>
  <c r="EX8" i="9"/>
  <c r="EO8" i="9"/>
  <c r="EB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O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O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O36" i="10"/>
  <c r="IF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IO35" i="10"/>
  <c r="IF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O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O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O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O19" i="10"/>
  <c r="IF19" i="10"/>
  <c r="IE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O18" i="10"/>
  <c r="IF18" i="10"/>
  <c r="IE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IO17" i="10"/>
  <c r="IE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O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O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O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O48" i="11"/>
  <c r="FF48" i="11"/>
  <c r="FE48" i="11"/>
  <c r="FD48" i="11"/>
  <c r="FC48" i="11"/>
  <c r="FB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FO42" i="11"/>
  <c r="FC42" i="11"/>
  <c r="FB42" i="1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O41" i="11"/>
  <c r="FC41" i="11"/>
  <c r="FB41" i="1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C41" i="11"/>
  <c r="DB41" i="11"/>
  <c r="DA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FO40" i="11"/>
  <c r="FC40" i="11"/>
  <c r="FB40" i="1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DA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O37" i="11"/>
  <c r="FC37" i="11"/>
  <c r="FB37" i="11"/>
  <c r="EO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O34" i="11"/>
  <c r="FC34" i="11"/>
  <c r="FB34" i="11"/>
  <c r="EO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O31" i="11"/>
  <c r="FC31" i="11"/>
  <c r="FB31" i="11"/>
  <c r="EO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O28" i="11"/>
  <c r="FC28" i="11"/>
  <c r="FB28" i="11"/>
  <c r="EO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O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O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FO20" i="11"/>
  <c r="FC20" i="11"/>
  <c r="FB20" i="1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O17" i="11"/>
  <c r="FC17" i="11"/>
  <c r="FB17" i="11"/>
  <c r="EO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O14" i="11"/>
  <c r="FC14" i="11"/>
  <c r="FB14" i="11"/>
  <c r="EO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O11" i="11"/>
  <c r="FC11" i="11"/>
  <c r="FB11" i="11"/>
  <c r="EO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O8" i="11"/>
  <c r="FC8" i="11"/>
  <c r="FB8" i="11"/>
  <c r="EO8" i="11"/>
  <c r="EL8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O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FO48" i="13"/>
  <c r="FD48" i="13"/>
  <c r="FC48" i="13"/>
  <c r="FB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O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B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E48" i="13"/>
  <c r="DC48" i="13"/>
  <c r="DB48" i="13"/>
  <c r="DA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D47" i="13"/>
  <c r="FC47" i="13"/>
  <c r="FB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E47" i="13"/>
  <c r="DC47" i="13"/>
  <c r="DB47" i="13"/>
  <c r="DA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FO46" i="13"/>
  <c r="FD46" i="13"/>
  <c r="FC46" i="13"/>
  <c r="FB46" i="13"/>
  <c r="FA46" i="13"/>
  <c r="EZ46" i="13"/>
  <c r="EY46" i="13"/>
  <c r="EX46" i="13"/>
  <c r="EW46" i="13"/>
  <c r="EV46" i="13"/>
  <c r="EU46" i="13"/>
  <c r="ET46" i="13"/>
  <c r="ES46" i="13"/>
  <c r="ER46" i="13"/>
  <c r="EQ46" i="13"/>
  <c r="EP46" i="13"/>
  <c r="EO46" i="13"/>
  <c r="EN46" i="13"/>
  <c r="EM46" i="13"/>
  <c r="EL46" i="13"/>
  <c r="EK46" i="13"/>
  <c r="EJ46" i="13"/>
  <c r="EI46" i="13"/>
  <c r="EH46" i="13"/>
  <c r="EG46" i="13"/>
  <c r="EF46" i="13"/>
  <c r="EE46" i="13"/>
  <c r="ED46" i="13"/>
  <c r="EC46" i="13"/>
  <c r="EB46" i="13"/>
  <c r="EA46" i="13"/>
  <c r="DZ46" i="13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DE46" i="13"/>
  <c r="DC46" i="13"/>
  <c r="DB46" i="13"/>
  <c r="DA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B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O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O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B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O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O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B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O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O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B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O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O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D31" i="13"/>
  <c r="FC31" i="13"/>
  <c r="FB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O31" i="13"/>
  <c r="EL31" i="13"/>
  <c r="EK31" i="13"/>
  <c r="EJ31" i="13"/>
  <c r="EI31" i="13"/>
  <c r="EH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S31" i="13"/>
  <c r="DR31" i="13"/>
  <c r="DQ31" i="13"/>
  <c r="DP31" i="13"/>
  <c r="DO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O31" i="13"/>
  <c r="J31" i="13"/>
  <c r="I31" i="13"/>
  <c r="H31" i="13"/>
  <c r="G31" i="13"/>
  <c r="F31" i="13"/>
  <c r="E31" i="13"/>
  <c r="D31" i="13"/>
  <c r="C31" i="13"/>
  <c r="CP27" i="13"/>
  <c r="FO25" i="13"/>
  <c r="FD25" i="13"/>
  <c r="FC25" i="13"/>
  <c r="FB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B25" i="13"/>
  <c r="DA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FO23" i="13"/>
  <c r="FD23" i="13"/>
  <c r="FC23" i="13"/>
  <c r="FB23" i="13"/>
  <c r="FA23" i="13"/>
  <c r="EZ23" i="13"/>
  <c r="EY23" i="13"/>
  <c r="EX23" i="13"/>
  <c r="EW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DD23" i="13"/>
  <c r="DC23" i="13"/>
  <c r="DB23" i="13"/>
  <c r="DA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D20" i="13"/>
  <c r="FC20" i="13"/>
  <c r="FB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O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O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B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O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O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D14" i="13"/>
  <c r="FC14" i="13"/>
  <c r="FB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O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O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D11" i="13"/>
  <c r="FC11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O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D8" i="13"/>
  <c r="FC8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O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DB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B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P30" i="14"/>
  <c r="AO30" i="14"/>
  <c r="AN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DB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P29" i="14"/>
  <c r="AO29" i="14"/>
  <c r="AN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P28" i="14"/>
  <c r="AO28" i="14"/>
  <c r="AN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C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O24" i="14"/>
  <c r="DB23" i="14"/>
  <c r="CO23" i="14"/>
  <c r="BO23" i="14"/>
  <c r="BB23" i="14"/>
  <c r="AO23" i="14"/>
  <c r="AB23" i="14"/>
  <c r="O23" i="14"/>
  <c r="DB22" i="14"/>
  <c r="CP22" i="14"/>
  <c r="CO22" i="14"/>
  <c r="CB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B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B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DB11" i="14"/>
  <c r="CP11" i="14"/>
  <c r="CO11" i="14"/>
  <c r="CB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DB8" i="14"/>
  <c r="CP8" i="14"/>
  <c r="CO8" i="14"/>
  <c r="CB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FB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B21" i="12"/>
  <c r="BO21" i="12"/>
  <c r="BB21" i="12"/>
  <c r="AO21" i="12"/>
  <c r="AB21" i="12"/>
  <c r="O21" i="12"/>
  <c r="DO20" i="12"/>
  <c r="DB20" i="12"/>
  <c r="CO20" i="12"/>
  <c r="CB20" i="12"/>
  <c r="BO20" i="12"/>
  <c r="BB20" i="12"/>
  <c r="AO20" i="12"/>
  <c r="AB20" i="12"/>
  <c r="O20" i="12"/>
  <c r="FB19" i="12"/>
  <c r="EP19" i="12"/>
  <c r="EO19" i="12"/>
  <c r="EB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B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B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FB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B10" i="12"/>
  <c r="BO10" i="12"/>
  <c r="BB10" i="12"/>
  <c r="AO10" i="12"/>
  <c r="AB10" i="12"/>
  <c r="O10" i="12"/>
  <c r="DO9" i="12"/>
  <c r="DB9" i="12"/>
  <c r="CO9" i="12"/>
  <c r="CB9" i="12"/>
  <c r="BO9" i="12"/>
  <c r="BB9" i="12"/>
  <c r="AO9" i="12"/>
  <c r="AB9" i="12"/>
  <c r="O9" i="12"/>
  <c r="FB8" i="12"/>
  <c r="EP8" i="12"/>
  <c r="EO8" i="12"/>
  <c r="EK8" i="12"/>
  <c r="EJ8" i="12"/>
  <c r="EI8" i="12"/>
  <c r="EH8" i="12"/>
  <c r="EG8" i="12"/>
  <c r="EF8" i="12"/>
  <c r="EE8" i="12"/>
  <c r="ED8" i="12"/>
  <c r="EC8" i="12"/>
  <c r="EB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B49" i="3"/>
  <c r="O49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DO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DO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O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O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O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O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DO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O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Y17" i="3"/>
  <c r="AX17" i="3"/>
  <c r="AO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Y11" i="3"/>
  <c r="AX11" i="3"/>
  <c r="AO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DO8" i="3"/>
  <c r="DB8" i="3"/>
  <c r="CO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Y8" i="3"/>
  <c r="AX8" i="3"/>
  <c r="AO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<sst xmlns="http://schemas.openxmlformats.org/spreadsheetml/2006/main" count="7962" uniqueCount="171">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</sst>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tabSelected="1" zoomScale="85" zoomScaleNormal="85" workbookViewId="0">
      <pane xSplit="2" ySplit="3" topLeftCell="CW4" activePane="bottomRight" state="frozen"/>
      <selection activeCell="DT29" sqref="DT29"/>
      <selection pane="topRight" activeCell="DT29" sqref="DT29"/>
      <selection pane="bottomLeft" activeCell="DT29" sqref="DT29"/>
      <selection pane="bottomRight" activeCell="DI49" sqref="DI49:DI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19" x14ac:dyDescent="0.25">
      <c r="A1" s="164" t="s">
        <v>136</v>
      </c>
      <c r="B1" s="164"/>
    </row>
    <row r="2" spans="1:119" ht="30" customHeight="1" x14ac:dyDescent="0.25">
      <c r="A2" s="165" t="s">
        <v>142</v>
      </c>
      <c r="B2" s="166"/>
    </row>
    <row r="3" spans="1:119" x14ac:dyDescent="0.25">
      <c r="A3" s="99" t="s">
        <v>69</v>
      </c>
    </row>
    <row r="5" spans="1:119" x14ac:dyDescent="0.25">
      <c r="B5" s="5" t="s">
        <v>67</v>
      </c>
    </row>
    <row r="6" spans="1:119" ht="15" customHeight="1" x14ac:dyDescent="0.25">
      <c r="B6" s="162" t="s">
        <v>0</v>
      </c>
      <c r="C6" s="159">
        <v>2013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62" t="s">
        <v>90</v>
      </c>
      <c r="P6" s="159">
        <v>2014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62" t="s">
        <v>91</v>
      </c>
      <c r="AC6" s="159">
        <v>2015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62" t="s">
        <v>92</v>
      </c>
      <c r="AP6" s="159">
        <v>2016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62" t="s">
        <v>93</v>
      </c>
      <c r="BC6" s="159">
        <v>2017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104</v>
      </c>
      <c r="BP6" s="159">
        <v>2018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137</v>
      </c>
      <c r="CC6" s="159">
        <v>2019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161</v>
      </c>
      <c r="CP6" s="154">
        <v>2020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7" t="s">
        <v>169</v>
      </c>
      <c r="DC6" s="154">
        <v>2021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7" t="s">
        <v>170</v>
      </c>
    </row>
    <row r="7" spans="1:119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58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58"/>
    </row>
    <row r="8" spans="1:119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/>
      <c r="DK8" s="14"/>
      <c r="DL8" s="14"/>
      <c r="DM8" s="14"/>
      <c r="DN8" s="14"/>
      <c r="DO8" s="14">
        <f>+SUM(DC8:DN8)</f>
        <v>624500</v>
      </c>
    </row>
    <row r="9" spans="1:119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/>
      <c r="DK9" s="16"/>
      <c r="DL9" s="16"/>
      <c r="DM9" s="16"/>
      <c r="DN9" s="16"/>
      <c r="DO9" s="16"/>
    </row>
    <row r="10" spans="1:119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/>
      <c r="DK10" s="17"/>
      <c r="DL10" s="17"/>
      <c r="DM10" s="17"/>
      <c r="DN10" s="17"/>
      <c r="DO10" s="17"/>
    </row>
    <row r="11" spans="1:119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/>
      <c r="DK11" s="14"/>
      <c r="DL11" s="14"/>
      <c r="DM11" s="14"/>
      <c r="DN11" s="14"/>
      <c r="DO11" s="14">
        <f t="shared" ref="DO11:DO22" si="18">+SUM(DC11:DN11)</f>
        <v>261654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/>
      <c r="DK12" s="16"/>
      <c r="DL12" s="16"/>
      <c r="DM12" s="16"/>
      <c r="DN12" s="16"/>
      <c r="DO12" s="16"/>
    </row>
    <row r="13" spans="1:119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/>
      <c r="DK13" s="17"/>
      <c r="DL13" s="17"/>
      <c r="DM13" s="17"/>
      <c r="DN13" s="17"/>
      <c r="DO13" s="17"/>
    </row>
    <row r="14" spans="1:119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/>
      <c r="DK14" s="14"/>
      <c r="DL14" s="14"/>
      <c r="DM14" s="14"/>
      <c r="DN14" s="14"/>
      <c r="DO14" s="14">
        <f t="shared" si="18"/>
        <v>296268</v>
      </c>
    </row>
    <row r="15" spans="1:119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/>
      <c r="DK15" s="16"/>
      <c r="DL15" s="16"/>
      <c r="DM15" s="16"/>
      <c r="DN15" s="16"/>
      <c r="DO15" s="16"/>
    </row>
    <row r="16" spans="1:119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/>
      <c r="DK16" s="17"/>
      <c r="DL16" s="17"/>
      <c r="DM16" s="17"/>
      <c r="DN16" s="17"/>
      <c r="DO16" s="17"/>
    </row>
    <row r="17" spans="2:119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/>
      <c r="DK17" s="14"/>
      <c r="DL17" s="14"/>
      <c r="DM17" s="14"/>
      <c r="DN17" s="14"/>
      <c r="DO17" s="14">
        <f t="shared" si="18"/>
        <v>326629</v>
      </c>
    </row>
    <row r="18" spans="2:119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/>
      <c r="DK18" s="16"/>
      <c r="DL18" s="16"/>
      <c r="DM18" s="16"/>
      <c r="DN18" s="16"/>
      <c r="DO18" s="16"/>
    </row>
    <row r="19" spans="2:119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/>
      <c r="DK19" s="17"/>
      <c r="DL19" s="17"/>
      <c r="DM19" s="17"/>
      <c r="DN19" s="17"/>
      <c r="DO19" s="17"/>
    </row>
    <row r="20" spans="2:119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/>
      <c r="DK20" s="19"/>
      <c r="DL20" s="19"/>
      <c r="DM20" s="19"/>
      <c r="DN20" s="19"/>
      <c r="DO20" s="19">
        <f t="shared" si="18"/>
        <v>1509051</v>
      </c>
    </row>
    <row r="21" spans="2:119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/>
      <c r="DK21" s="20"/>
      <c r="DL21" s="20"/>
      <c r="DM21" s="20"/>
      <c r="DN21" s="20"/>
      <c r="DO21" s="20">
        <f t="shared" si="18"/>
        <v>908122</v>
      </c>
    </row>
    <row r="22" spans="2:119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/>
      <c r="DK22" s="20"/>
      <c r="DL22" s="20"/>
      <c r="DM22" s="20"/>
      <c r="DN22" s="20"/>
      <c r="DO22" s="20">
        <f t="shared" si="18"/>
        <v>600929</v>
      </c>
    </row>
    <row r="25" spans="2:119" x14ac:dyDescent="0.25">
      <c r="B25" s="5" t="s">
        <v>68</v>
      </c>
    </row>
    <row r="26" spans="2:119" ht="15" customHeight="1" x14ac:dyDescent="0.25">
      <c r="B26" s="162" t="s">
        <v>0</v>
      </c>
      <c r="C26" s="159">
        <v>2013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62" t="s">
        <v>90</v>
      </c>
      <c r="P26" s="159">
        <v>2014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1"/>
      <c r="AB26" s="162" t="s">
        <v>91</v>
      </c>
      <c r="AC26" s="159">
        <v>2015</v>
      </c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  <c r="AO26" s="162" t="s">
        <v>92</v>
      </c>
      <c r="AP26" s="159">
        <v>2016</v>
      </c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1"/>
      <c r="BB26" s="162" t="s">
        <v>93</v>
      </c>
      <c r="BC26" s="159">
        <v>2017</v>
      </c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1"/>
      <c r="BO26" s="157" t="s">
        <v>104</v>
      </c>
      <c r="BP26" s="159">
        <v>2018</v>
      </c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1"/>
      <c r="CB26" s="157" t="s">
        <v>137</v>
      </c>
      <c r="CC26" s="159">
        <v>2019</v>
      </c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1"/>
      <c r="CO26" s="157" t="s">
        <v>161</v>
      </c>
      <c r="CP26" s="154">
        <v>2020</v>
      </c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6"/>
      <c r="DB26" s="157" t="s">
        <v>169</v>
      </c>
      <c r="DC26" s="154">
        <v>2021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6"/>
      <c r="DO26" s="157" t="s">
        <v>170</v>
      </c>
    </row>
    <row r="27" spans="2:119" x14ac:dyDescent="0.25">
      <c r="B27" s="163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3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3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3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3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8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8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8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58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58"/>
    </row>
    <row r="28" spans="2:119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/>
      <c r="DK28" s="14"/>
      <c r="DL28" s="14"/>
      <c r="DM28" s="14"/>
      <c r="DN28" s="14"/>
      <c r="DO28" s="14">
        <f>+SUM(DC28:DN28)</f>
        <v>1672816</v>
      </c>
    </row>
    <row r="29" spans="2:119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/>
      <c r="DK29" s="16"/>
      <c r="DL29" s="16"/>
      <c r="DM29" s="16"/>
      <c r="DN29" s="16"/>
      <c r="DO29" s="16"/>
    </row>
    <row r="30" spans="2:119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/>
      <c r="DK30" s="17"/>
      <c r="DL30" s="17"/>
      <c r="DM30" s="17"/>
      <c r="DN30" s="17"/>
      <c r="DO30" s="17"/>
    </row>
    <row r="31" spans="2:119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/>
      <c r="DK31" s="14"/>
      <c r="DL31" s="14"/>
      <c r="DM31" s="14"/>
      <c r="DN31" s="14"/>
      <c r="DO31" s="14">
        <f t="shared" ref="DO31:DO42" si="68">+SUM(DC31:DN31)</f>
        <v>676443</v>
      </c>
    </row>
    <row r="32" spans="2:119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/>
      <c r="DK32" s="16"/>
      <c r="DL32" s="16"/>
      <c r="DM32" s="16"/>
      <c r="DN32" s="16"/>
      <c r="DO32" s="16"/>
    </row>
    <row r="33" spans="2:119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/>
      <c r="DK33" s="17"/>
      <c r="DL33" s="17"/>
      <c r="DM33" s="17"/>
      <c r="DN33" s="17"/>
      <c r="DO33" s="17"/>
    </row>
    <row r="34" spans="2:119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/>
      <c r="DK34" s="14"/>
      <c r="DL34" s="14"/>
      <c r="DM34" s="14"/>
      <c r="DN34" s="14"/>
      <c r="DO34" s="14">
        <f t="shared" si="68"/>
        <v>729963</v>
      </c>
    </row>
    <row r="35" spans="2:119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/>
      <c r="DK35" s="16"/>
      <c r="DL35" s="16"/>
      <c r="DM35" s="16"/>
      <c r="DN35" s="16"/>
      <c r="DO35" s="16"/>
    </row>
    <row r="36" spans="2:119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/>
      <c r="DK36" s="17"/>
      <c r="DL36" s="17"/>
      <c r="DM36" s="17"/>
      <c r="DN36" s="17"/>
      <c r="DO36" s="17"/>
    </row>
    <row r="37" spans="2:119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/>
      <c r="DK37" s="14"/>
      <c r="DL37" s="14"/>
      <c r="DM37" s="14"/>
      <c r="DN37" s="14"/>
      <c r="DO37" s="14">
        <f t="shared" si="68"/>
        <v>537107</v>
      </c>
    </row>
    <row r="38" spans="2:119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/>
      <c r="DK38" s="16"/>
      <c r="DL38" s="16"/>
      <c r="DM38" s="16"/>
      <c r="DN38" s="16"/>
      <c r="DO38" s="16"/>
    </row>
    <row r="39" spans="2:119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/>
      <c r="DK39" s="17"/>
      <c r="DL39" s="17"/>
      <c r="DM39" s="17"/>
      <c r="DN39" s="17"/>
      <c r="DO39" s="17"/>
    </row>
    <row r="40" spans="2:119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/>
      <c r="DK40" s="19"/>
      <c r="DL40" s="19"/>
      <c r="DM40" s="19"/>
      <c r="DN40" s="19"/>
      <c r="DO40" s="19">
        <f t="shared" si="68"/>
        <v>3616329</v>
      </c>
    </row>
    <row r="41" spans="2:119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/>
      <c r="DK41" s="20"/>
      <c r="DL41" s="20"/>
      <c r="DM41" s="20"/>
      <c r="DN41" s="20"/>
      <c r="DO41" s="20">
        <f t="shared" si="68"/>
        <v>908122</v>
      </c>
    </row>
    <row r="42" spans="2:119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/>
      <c r="DK42" s="20"/>
      <c r="DL42" s="20"/>
      <c r="DM42" s="20"/>
      <c r="DN42" s="20"/>
      <c r="DO42" s="20">
        <f t="shared" si="68"/>
        <v>2708207</v>
      </c>
    </row>
    <row r="45" spans="2:119" x14ac:dyDescent="0.25">
      <c r="B45" s="5" t="s">
        <v>82</v>
      </c>
    </row>
    <row r="46" spans="2:119" ht="15" customHeight="1" x14ac:dyDescent="0.25">
      <c r="B46" s="23" t="s">
        <v>158</v>
      </c>
      <c r="C46" s="159">
        <v>2013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1"/>
      <c r="O46" s="162" t="s">
        <v>90</v>
      </c>
      <c r="P46" s="159">
        <v>2014</v>
      </c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1"/>
      <c r="AB46" s="162" t="s">
        <v>91</v>
      </c>
      <c r="AC46" s="159">
        <v>2015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1"/>
      <c r="AO46" s="162" t="s">
        <v>92</v>
      </c>
      <c r="AP46" s="159">
        <v>2016</v>
      </c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62" t="s">
        <v>93</v>
      </c>
      <c r="BC46" s="159">
        <v>2017</v>
      </c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1"/>
      <c r="BO46" s="157" t="s">
        <v>104</v>
      </c>
      <c r="BP46" s="159">
        <v>2018</v>
      </c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1"/>
      <c r="CB46" s="157" t="s">
        <v>137</v>
      </c>
      <c r="CC46" s="159">
        <v>2019</v>
      </c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1"/>
      <c r="CO46" s="157" t="s">
        <v>161</v>
      </c>
      <c r="CP46" s="154">
        <v>2020</v>
      </c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6"/>
      <c r="DB46" s="157" t="s">
        <v>169</v>
      </c>
      <c r="DC46" s="154">
        <v>2021</v>
      </c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6"/>
      <c r="DO46" s="157" t="s">
        <v>170</v>
      </c>
    </row>
    <row r="47" spans="2:119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3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3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3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3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8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8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8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58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58"/>
    </row>
    <row r="48" spans="2:119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0</v>
      </c>
      <c r="DK48" s="29">
        <f t="shared" si="104"/>
        <v>0</v>
      </c>
      <c r="DL48" s="29">
        <f t="shared" si="104"/>
        <v>0</v>
      </c>
      <c r="DM48" s="29">
        <f t="shared" si="104"/>
        <v>0</v>
      </c>
      <c r="DN48" s="29">
        <f t="shared" si="104"/>
        <v>0</v>
      </c>
      <c r="DO48" s="29">
        <f>+SUM(DC48:DN48)</f>
        <v>22900674.100000001</v>
      </c>
    </row>
    <row r="49" spans="2:119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/>
      <c r="DK49" s="38"/>
      <c r="DL49" s="35"/>
      <c r="DM49" s="38"/>
      <c r="DN49" s="35"/>
      <c r="DO49" s="35">
        <f>+SUM(DC49:DN49)</f>
        <v>5712170.3999999994</v>
      </c>
    </row>
    <row r="50" spans="2:119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/>
      <c r="DK50" s="38"/>
      <c r="DL50" s="35"/>
      <c r="DM50" s="38"/>
      <c r="DN50" s="35"/>
      <c r="DO50" s="35">
        <f>+SUM(DC50:DN50)</f>
        <v>17188503.699999999</v>
      </c>
    </row>
    <row r="52" spans="2:119" x14ac:dyDescent="0.25">
      <c r="B52" s="5"/>
    </row>
    <row r="54" spans="2:119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M4" activePane="bottomRight" state="frozen"/>
      <selection pane="topRight" activeCell="C1" sqref="C1"/>
      <selection pane="bottomLeft" activeCell="A4" sqref="A4"/>
      <selection pane="bottomRight" activeCell="EV31" sqref="EV31:EV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58" x14ac:dyDescent="0.25">
      <c r="A1" s="164" t="s">
        <v>136</v>
      </c>
      <c r="B1" s="164"/>
    </row>
    <row r="2" spans="1:158" ht="30" customHeight="1" x14ac:dyDescent="0.3">
      <c r="A2" s="165" t="s">
        <v>146</v>
      </c>
      <c r="B2" s="166"/>
    </row>
    <row r="3" spans="1:158" x14ac:dyDescent="0.25">
      <c r="A3" s="99" t="s">
        <v>79</v>
      </c>
    </row>
    <row r="5" spans="1:158" x14ac:dyDescent="0.25">
      <c r="B5" s="5" t="s">
        <v>67</v>
      </c>
    </row>
    <row r="6" spans="1:158" x14ac:dyDescent="0.25">
      <c r="B6" s="162" t="s">
        <v>0</v>
      </c>
      <c r="C6" s="167">
        <v>2010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57" t="s">
        <v>87</v>
      </c>
      <c r="P6" s="167">
        <v>2011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9"/>
      <c r="AB6" s="157" t="s">
        <v>88</v>
      </c>
      <c r="AC6" s="167">
        <v>2012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9"/>
      <c r="AO6" s="157" t="s">
        <v>89</v>
      </c>
      <c r="AP6" s="167">
        <v>2013</v>
      </c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9"/>
      <c r="BB6" s="157" t="s">
        <v>90</v>
      </c>
      <c r="BC6" s="167">
        <v>2014</v>
      </c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9"/>
      <c r="BO6" s="157" t="s">
        <v>91</v>
      </c>
      <c r="BP6" s="167">
        <v>2015</v>
      </c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9"/>
      <c r="CB6" s="157" t="s">
        <v>92</v>
      </c>
      <c r="CC6" s="167">
        <v>2016</v>
      </c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9"/>
      <c r="CO6" s="157" t="s">
        <v>93</v>
      </c>
      <c r="CP6" s="159">
        <v>2017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104</v>
      </c>
      <c r="DC6" s="159">
        <v>2018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137</v>
      </c>
      <c r="DP6" s="159">
        <v>2019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57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7" t="s">
        <v>170</v>
      </c>
    </row>
    <row r="7" spans="1:158" x14ac:dyDescent="0.25">
      <c r="B7" s="163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8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58"/>
    </row>
    <row r="8" spans="1:158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/>
      <c r="EX8" s="47"/>
      <c r="EY8" s="47"/>
      <c r="EZ8" s="47"/>
      <c r="FA8" s="47"/>
      <c r="FB8" s="47">
        <f>+SUM(EP8:FA8)</f>
        <v>107244</v>
      </c>
    </row>
    <row r="9" spans="1:158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/>
      <c r="EX9" s="48"/>
      <c r="EY9" s="48"/>
      <c r="EZ9" s="48"/>
      <c r="FA9" s="48"/>
      <c r="FB9" s="47"/>
    </row>
    <row r="10" spans="1:158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/>
      <c r="EX10" s="48"/>
      <c r="EY10" s="48"/>
      <c r="EZ10" s="48"/>
      <c r="FA10" s="48"/>
      <c r="FB10" s="48"/>
    </row>
    <row r="11" spans="1:158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/>
      <c r="EX11" s="49"/>
      <c r="EY11" s="49"/>
      <c r="EZ11" s="49"/>
      <c r="FA11" s="49"/>
      <c r="FB11" s="49">
        <f>+SUM(EP11:FA11)</f>
        <v>107244</v>
      </c>
    </row>
    <row r="12" spans="1:158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/>
      <c r="EX12" s="47"/>
      <c r="EY12" s="47"/>
      <c r="EZ12" s="47"/>
      <c r="FA12" s="47"/>
      <c r="FB12" s="47">
        <f>+SUM(EP12:FA12)</f>
        <v>74656</v>
      </c>
    </row>
    <row r="13" spans="1:158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/>
      <c r="EX13" s="47"/>
      <c r="EY13" s="47"/>
      <c r="EZ13" s="47"/>
      <c r="FA13" s="47"/>
      <c r="FB13" s="47">
        <f>+SUM(EP13:FA13)</f>
        <v>32588</v>
      </c>
    </row>
    <row r="14" spans="1:158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x14ac:dyDescent="0.25">
      <c r="B16" s="5" t="s">
        <v>68</v>
      </c>
    </row>
    <row r="17" spans="1:158" ht="15" customHeight="1" x14ac:dyDescent="0.25">
      <c r="B17" s="162" t="s">
        <v>0</v>
      </c>
      <c r="C17" s="167">
        <v>2010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157" t="s">
        <v>87</v>
      </c>
      <c r="P17" s="167">
        <v>2011</v>
      </c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/>
      <c r="AB17" s="157" t="s">
        <v>88</v>
      </c>
      <c r="AC17" s="167">
        <v>2012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9"/>
      <c r="AO17" s="157" t="s">
        <v>89</v>
      </c>
      <c r="AP17" s="167">
        <v>2013</v>
      </c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9"/>
      <c r="BB17" s="157" t="s">
        <v>90</v>
      </c>
      <c r="BC17" s="167">
        <v>2014</v>
      </c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9"/>
      <c r="BO17" s="157" t="s">
        <v>91</v>
      </c>
      <c r="BP17" s="167">
        <v>2015</v>
      </c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9"/>
      <c r="CB17" s="157" t="s">
        <v>92</v>
      </c>
      <c r="CC17" s="167">
        <v>2016</v>
      </c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9"/>
      <c r="CO17" s="157" t="s">
        <v>93</v>
      </c>
      <c r="CP17" s="159">
        <v>2017</v>
      </c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1"/>
      <c r="DB17" s="157" t="s">
        <v>104</v>
      </c>
      <c r="DC17" s="159">
        <v>2018</v>
      </c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1"/>
      <c r="DO17" s="157" t="s">
        <v>137</v>
      </c>
      <c r="DP17" s="159">
        <v>2019</v>
      </c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1"/>
      <c r="EB17" s="157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57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57" t="s">
        <v>170</v>
      </c>
    </row>
    <row r="18" spans="1:158" x14ac:dyDescent="0.25">
      <c r="B18" s="163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8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8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8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8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8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8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8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8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8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8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58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58"/>
    </row>
    <row r="19" spans="1:158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/>
      <c r="EX19" s="47"/>
      <c r="EY19" s="47"/>
      <c r="EZ19" s="47"/>
      <c r="FA19" s="47"/>
      <c r="FB19" s="47">
        <f>+SUM(EP19:FA19)</f>
        <v>136911</v>
      </c>
    </row>
    <row r="20" spans="1:158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/>
      <c r="EX20" s="48"/>
      <c r="EY20" s="48"/>
      <c r="EZ20" s="48"/>
      <c r="FA20" s="48"/>
      <c r="FB20" s="48"/>
    </row>
    <row r="21" spans="1:158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/>
      <c r="EX21" s="48"/>
      <c r="EY21" s="48"/>
      <c r="EZ21" s="48"/>
      <c r="FA21" s="48"/>
      <c r="FB21" s="48"/>
    </row>
    <row r="22" spans="1:158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/>
      <c r="EX22" s="49"/>
      <c r="EY22" s="49"/>
      <c r="EZ22" s="49"/>
      <c r="FA22" s="49"/>
      <c r="FB22" s="49">
        <f>+SUM(EP22:FA22)</f>
        <v>136911</v>
      </c>
    </row>
    <row r="23" spans="1:158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/>
      <c r="EX23" s="47"/>
      <c r="EY23" s="47"/>
      <c r="EZ23" s="47"/>
      <c r="FA23" s="47"/>
      <c r="FB23" s="47">
        <f>+SUM(EP23:FA23)</f>
        <v>74656</v>
      </c>
    </row>
    <row r="24" spans="1:158" x14ac:dyDescent="0.25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/>
      <c r="EX24" s="47"/>
      <c r="EY24" s="47"/>
      <c r="EZ24" s="47"/>
      <c r="FA24" s="47"/>
      <c r="FB24" s="47">
        <f>+SUM(EP24:FA24)</f>
        <v>62255</v>
      </c>
    </row>
    <row r="27" spans="1:158" x14ac:dyDescent="0.25">
      <c r="B27" s="5" t="s">
        <v>82</v>
      </c>
    </row>
    <row r="28" spans="1:158" ht="15" customHeight="1" x14ac:dyDescent="0.25">
      <c r="B28" s="23" t="s">
        <v>158</v>
      </c>
      <c r="C28" s="167">
        <v>2010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57" t="s">
        <v>87</v>
      </c>
      <c r="P28" s="167">
        <v>2011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57" t="s">
        <v>88</v>
      </c>
      <c r="AC28" s="167">
        <v>2012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9"/>
      <c r="AO28" s="157" t="s">
        <v>89</v>
      </c>
      <c r="AP28" s="167">
        <v>2013</v>
      </c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9"/>
      <c r="BB28" s="157" t="s">
        <v>90</v>
      </c>
      <c r="BC28" s="167">
        <v>2014</v>
      </c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9"/>
      <c r="BO28" s="157" t="s">
        <v>91</v>
      </c>
      <c r="BP28" s="167">
        <v>2015</v>
      </c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9"/>
      <c r="CB28" s="157" t="s">
        <v>92</v>
      </c>
      <c r="CC28" s="167">
        <v>2016</v>
      </c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9"/>
      <c r="CO28" s="157" t="s">
        <v>93</v>
      </c>
      <c r="CP28" s="159">
        <v>2017</v>
      </c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1"/>
      <c r="DB28" s="157" t="s">
        <v>104</v>
      </c>
      <c r="DC28" s="159">
        <v>2018</v>
      </c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1"/>
      <c r="DO28" s="157" t="s">
        <v>137</v>
      </c>
      <c r="DP28" s="159">
        <v>2019</v>
      </c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1"/>
      <c r="EB28" s="157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57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57" t="s">
        <v>170</v>
      </c>
    </row>
    <row r="29" spans="1:158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58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58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58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58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58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58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58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8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8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8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58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58"/>
    </row>
    <row r="30" spans="1:158" s="54" customFormat="1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EV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/>
      <c r="EX30" s="53"/>
      <c r="EY30" s="53"/>
      <c r="EZ30" s="53"/>
      <c r="FA30" s="53"/>
      <c r="FB30" s="53">
        <f>+SUM(EP30:FA30)</f>
        <v>365822.80000000005</v>
      </c>
    </row>
    <row r="31" spans="1:158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/>
      <c r="EX31" s="47"/>
      <c r="EY31" s="47"/>
      <c r="EZ31" s="47"/>
      <c r="FA31" s="47"/>
      <c r="FB31" s="72">
        <f>+SUM(EP31:FA31)</f>
        <v>199457.99999999997</v>
      </c>
    </row>
    <row r="32" spans="1:158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/>
      <c r="EX32" s="47"/>
      <c r="EY32" s="47"/>
      <c r="EZ32" s="47"/>
      <c r="FA32" s="47"/>
      <c r="FB32" s="72">
        <f>+SUM(EP32:FA32)</f>
        <v>166364.80000000005</v>
      </c>
    </row>
    <row r="35" spans="2:75" x14ac:dyDescent="0.25">
      <c r="B35" s="5"/>
    </row>
    <row r="37" spans="2:75" x14ac:dyDescent="0.25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M4" activePane="bottomRight" state="frozen"/>
      <selection pane="topRight" activeCell="C1" sqref="C1"/>
      <selection pane="bottomLeft" activeCell="A4" sqref="A4"/>
      <selection pane="bottomRight" activeCell="CV36" sqref="CV36:DA36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112"/>
    <col min="106" max="106" width="12.33203125" style="112" customWidth="1"/>
    <col min="107" max="16384" width="11.44140625" style="2"/>
  </cols>
  <sheetData>
    <row r="1" spans="1:106" x14ac:dyDescent="0.25">
      <c r="A1" s="164" t="s">
        <v>136</v>
      </c>
      <c r="B1" s="164"/>
    </row>
    <row r="2" spans="1:106" ht="30" customHeight="1" x14ac:dyDescent="0.25">
      <c r="A2" s="165" t="s">
        <v>147</v>
      </c>
      <c r="B2" s="166"/>
    </row>
    <row r="3" spans="1:106" x14ac:dyDescent="0.25">
      <c r="A3" s="99" t="s">
        <v>81</v>
      </c>
    </row>
    <row r="5" spans="1:106" x14ac:dyDescent="0.25">
      <c r="B5" s="5" t="s">
        <v>67</v>
      </c>
    </row>
    <row r="6" spans="1:106" ht="15" customHeight="1" x14ac:dyDescent="0.25">
      <c r="B6" s="162" t="s">
        <v>0</v>
      </c>
      <c r="C6" s="159">
        <v>2014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91</v>
      </c>
      <c r="P6" s="159">
        <v>2015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92</v>
      </c>
      <c r="AC6" s="159">
        <v>2016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93</v>
      </c>
      <c r="AP6" s="159">
        <v>2017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104</v>
      </c>
      <c r="BC6" s="159">
        <v>2018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137</v>
      </c>
      <c r="BP6" s="159">
        <v>2019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57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57" t="s">
        <v>170</v>
      </c>
    </row>
    <row r="7" spans="1:106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58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58"/>
    </row>
    <row r="8" spans="1:106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/>
      <c r="CX8" s="14"/>
      <c r="CY8" s="14"/>
      <c r="CZ8" s="14"/>
      <c r="DA8" s="14"/>
      <c r="DB8" s="56">
        <f>+SUM(CP8:DA8)</f>
        <v>404350</v>
      </c>
    </row>
    <row r="9" spans="1:106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/>
      <c r="CX9" s="16"/>
      <c r="CY9" s="16"/>
      <c r="CZ9" s="16"/>
      <c r="DA9" s="16"/>
      <c r="DB9" s="56">
        <f t="shared" ref="DB9:DB16" si="9">+SUM(CP9:DA9)</f>
        <v>229996</v>
      </c>
    </row>
    <row r="10" spans="1:106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/>
      <c r="CX10" s="17"/>
      <c r="CY10" s="17"/>
      <c r="CZ10" s="17"/>
      <c r="DA10" s="17"/>
      <c r="DB10" s="56">
        <f t="shared" si="9"/>
        <v>174354</v>
      </c>
    </row>
    <row r="11" spans="1:106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/>
      <c r="CX11" s="14"/>
      <c r="CY11" s="14"/>
      <c r="CZ11" s="14"/>
      <c r="DA11" s="14"/>
      <c r="DB11" s="56">
        <f t="shared" si="9"/>
        <v>892186</v>
      </c>
    </row>
    <row r="12" spans="1:10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/>
      <c r="CX12" s="16"/>
      <c r="CY12" s="16"/>
      <c r="CZ12" s="16"/>
      <c r="DA12" s="16"/>
      <c r="DB12" s="56">
        <f t="shared" si="9"/>
        <v>648124</v>
      </c>
    </row>
    <row r="13" spans="1:106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/>
      <c r="CX13" s="17"/>
      <c r="CY13" s="17"/>
      <c r="CZ13" s="17"/>
      <c r="DA13" s="17"/>
      <c r="DB13" s="56">
        <f t="shared" si="9"/>
        <v>244062</v>
      </c>
    </row>
    <row r="14" spans="1:106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/>
      <c r="CX14" s="59"/>
      <c r="CY14" s="59"/>
      <c r="CZ14" s="59"/>
      <c r="DA14" s="59"/>
      <c r="DB14" s="60">
        <f t="shared" si="9"/>
        <v>1296536</v>
      </c>
    </row>
    <row r="15" spans="1:106" x14ac:dyDescent="0.25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/>
      <c r="CX15" s="61"/>
      <c r="CY15" s="61"/>
      <c r="CZ15" s="61"/>
      <c r="DA15" s="61"/>
      <c r="DB15" s="20">
        <f t="shared" si="9"/>
        <v>878120</v>
      </c>
    </row>
    <row r="16" spans="1:106" x14ac:dyDescent="0.25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/>
      <c r="CX16" s="61"/>
      <c r="CY16" s="61"/>
      <c r="CZ16" s="61"/>
      <c r="DA16" s="61"/>
      <c r="DB16" s="20">
        <f t="shared" si="9"/>
        <v>418416</v>
      </c>
    </row>
    <row r="19" spans="2:106" x14ac:dyDescent="0.25">
      <c r="B19" s="5" t="s">
        <v>68</v>
      </c>
    </row>
    <row r="20" spans="2:106" ht="15" customHeight="1" x14ac:dyDescent="0.25">
      <c r="B20" s="162" t="s">
        <v>0</v>
      </c>
      <c r="C20" s="159">
        <v>2014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7" t="s">
        <v>91</v>
      </c>
      <c r="P20" s="159">
        <v>2015</v>
      </c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1"/>
      <c r="AB20" s="157" t="s">
        <v>92</v>
      </c>
      <c r="AC20" s="159">
        <v>2016</v>
      </c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157" t="s">
        <v>93</v>
      </c>
      <c r="AP20" s="159">
        <v>2017</v>
      </c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1"/>
      <c r="BB20" s="157" t="s">
        <v>104</v>
      </c>
      <c r="BC20" s="159">
        <v>2018</v>
      </c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1"/>
      <c r="BO20" s="157" t="s">
        <v>137</v>
      </c>
      <c r="BP20" s="159">
        <v>2019</v>
      </c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1"/>
      <c r="CB20" s="157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57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57" t="s">
        <v>170</v>
      </c>
    </row>
    <row r="21" spans="2:106" x14ac:dyDescent="0.25">
      <c r="B21" s="163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8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8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8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8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8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8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58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58"/>
    </row>
    <row r="22" spans="2:106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/>
      <c r="CX22" s="14"/>
      <c r="CY22" s="14"/>
      <c r="CZ22" s="14"/>
      <c r="DA22" s="14"/>
      <c r="DB22" s="56">
        <f>+SUM(CP22:DA22)</f>
        <v>1034014</v>
      </c>
    </row>
    <row r="23" spans="2:106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/>
      <c r="CX23" s="16"/>
      <c r="CY23" s="16"/>
      <c r="CZ23" s="16"/>
      <c r="DA23" s="16"/>
      <c r="DB23" s="56">
        <f t="shared" ref="DB23:DB30" si="44">+SUM(CP23:DA23)</f>
        <v>229996</v>
      </c>
    </row>
    <row r="24" spans="2:106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/>
      <c r="CX24" s="17"/>
      <c r="CY24" s="17"/>
      <c r="CZ24" s="17"/>
      <c r="DA24" s="17"/>
      <c r="DB24" s="56">
        <f t="shared" si="44"/>
        <v>804018</v>
      </c>
    </row>
    <row r="25" spans="2:106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/>
      <c r="CX25" s="14"/>
      <c r="CY25" s="14"/>
      <c r="CZ25" s="14"/>
      <c r="DA25" s="14"/>
      <c r="DB25" s="56">
        <f t="shared" si="44"/>
        <v>1310914</v>
      </c>
    </row>
    <row r="26" spans="2:106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/>
      <c r="CX26" s="16"/>
      <c r="CY26" s="16"/>
      <c r="CZ26" s="16"/>
      <c r="DA26" s="16"/>
      <c r="DB26" s="56">
        <f t="shared" si="44"/>
        <v>648124</v>
      </c>
    </row>
    <row r="27" spans="2:106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/>
      <c r="CX27" s="17"/>
      <c r="CY27" s="17"/>
      <c r="CZ27" s="17"/>
      <c r="DA27" s="17"/>
      <c r="DB27" s="56">
        <f t="shared" si="44"/>
        <v>662790</v>
      </c>
    </row>
    <row r="28" spans="2:106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/>
      <c r="CX28" s="59"/>
      <c r="CY28" s="59"/>
      <c r="CZ28" s="59"/>
      <c r="DA28" s="59"/>
      <c r="DB28" s="60">
        <f t="shared" si="44"/>
        <v>2344928</v>
      </c>
    </row>
    <row r="29" spans="2:106" x14ac:dyDescent="0.25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/>
      <c r="CX29" s="61"/>
      <c r="CY29" s="61"/>
      <c r="CZ29" s="61"/>
      <c r="DA29" s="61"/>
      <c r="DB29" s="20">
        <f t="shared" si="44"/>
        <v>878120</v>
      </c>
    </row>
    <row r="30" spans="2:106" x14ac:dyDescent="0.25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/>
      <c r="CX30" s="61"/>
      <c r="CY30" s="61"/>
      <c r="CZ30" s="61"/>
      <c r="DA30" s="61"/>
      <c r="DB30" s="20">
        <f t="shared" si="44"/>
        <v>1466808</v>
      </c>
    </row>
    <row r="34" spans="2:106" ht="15" customHeight="1" x14ac:dyDescent="0.25">
      <c r="B34" s="23" t="s">
        <v>158</v>
      </c>
      <c r="C34" s="159">
        <v>2014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157" t="s">
        <v>91</v>
      </c>
      <c r="P34" s="159">
        <v>2015</v>
      </c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1"/>
      <c r="AB34" s="157" t="s">
        <v>92</v>
      </c>
      <c r="AC34" s="159">
        <v>2016</v>
      </c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1"/>
      <c r="AO34" s="157" t="s">
        <v>93</v>
      </c>
      <c r="AP34" s="159">
        <v>2017</v>
      </c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1"/>
      <c r="BB34" s="157" t="s">
        <v>104</v>
      </c>
      <c r="BC34" s="159">
        <v>2018</v>
      </c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1"/>
      <c r="BO34" s="157" t="s">
        <v>137</v>
      </c>
      <c r="BP34" s="159">
        <v>2019</v>
      </c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1"/>
      <c r="CB34" s="157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57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57" t="s">
        <v>170</v>
      </c>
    </row>
    <row r="35" spans="2:106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8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8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8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8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8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8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58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58"/>
    </row>
    <row r="36" spans="2:106" s="5" customFormat="1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0</v>
      </c>
      <c r="CX36" s="62">
        <f t="shared" si="72"/>
        <v>0</v>
      </c>
      <c r="CY36" s="62">
        <f t="shared" si="72"/>
        <v>0</v>
      </c>
      <c r="CZ36" s="62">
        <f t="shared" si="72"/>
        <v>0</v>
      </c>
      <c r="DA36" s="62">
        <f t="shared" si="72"/>
        <v>0</v>
      </c>
      <c r="DB36" s="62">
        <f>+SUM(CP36:DA36)</f>
        <v>9119509.5999999922</v>
      </c>
    </row>
    <row r="37" spans="2:106" x14ac:dyDescent="0.25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/>
      <c r="CX37" s="63"/>
      <c r="CY37" s="63"/>
      <c r="CZ37" s="63"/>
      <c r="DA37" s="63"/>
      <c r="DB37" s="63">
        <f>+SUM(CP37:DA37)</f>
        <v>3511303.2999999933</v>
      </c>
    </row>
    <row r="38" spans="2:106" x14ac:dyDescent="0.25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/>
      <c r="CX38" s="63"/>
      <c r="CY38" s="63"/>
      <c r="CZ38" s="63"/>
      <c r="DA38" s="63"/>
      <c r="DB38" s="63">
        <f>+SUM(CP38:DA38)</f>
        <v>5608206.3000000007</v>
      </c>
    </row>
    <row r="41" spans="2:106" x14ac:dyDescent="0.25">
      <c r="B41" s="5"/>
    </row>
    <row r="42" spans="2:106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A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I54" sqref="FI54:FN54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6384" width="11.44140625" style="2"/>
  </cols>
  <sheetData>
    <row r="1" spans="1:171" x14ac:dyDescent="0.25">
      <c r="A1" s="164" t="s">
        <v>136</v>
      </c>
      <c r="B1" s="164"/>
    </row>
    <row r="2" spans="1:171" ht="30" customHeight="1" x14ac:dyDescent="0.25">
      <c r="A2" s="165" t="s">
        <v>148</v>
      </c>
      <c r="B2" s="166"/>
    </row>
    <row r="3" spans="1:171" x14ac:dyDescent="0.25">
      <c r="A3" s="99" t="s">
        <v>80</v>
      </c>
    </row>
    <row r="4" spans="1:171" x14ac:dyDescent="0.25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x14ac:dyDescent="0.25">
      <c r="B5" s="5" t="s">
        <v>67</v>
      </c>
    </row>
    <row r="6" spans="1:171" ht="15" customHeight="1" x14ac:dyDescent="0.25">
      <c r="B6" s="162" t="s">
        <v>0</v>
      </c>
      <c r="C6" s="159">
        <v>2009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86</v>
      </c>
      <c r="P6" s="159">
        <v>2010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87</v>
      </c>
      <c r="AC6" s="159">
        <v>2011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88</v>
      </c>
      <c r="AP6" s="159">
        <v>2012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89</v>
      </c>
      <c r="BC6" s="159">
        <v>2013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90</v>
      </c>
      <c r="BP6" s="159">
        <v>2014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91</v>
      </c>
      <c r="CC6" s="159">
        <v>2015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92</v>
      </c>
      <c r="CP6" s="159">
        <v>2016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93</v>
      </c>
      <c r="DC6" s="159">
        <v>2017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104</v>
      </c>
      <c r="DP6" s="159">
        <v>2018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137</v>
      </c>
      <c r="EC6" s="159">
        <v>2019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161</v>
      </c>
      <c r="EP6" s="154">
        <v>2020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7" t="s">
        <v>169</v>
      </c>
      <c r="FC6" s="154">
        <v>2021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7" t="s">
        <v>170</v>
      </c>
    </row>
    <row r="7" spans="1:171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8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58"/>
    </row>
    <row r="8" spans="1:171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/>
      <c r="FK8" s="66"/>
      <c r="FL8" s="66"/>
      <c r="FM8" s="66"/>
      <c r="FN8" s="66"/>
      <c r="FO8" s="67">
        <f>+SUM(FC8:FN8)</f>
        <v>2253157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/>
      <c r="FK9" s="48"/>
      <c r="FL9" s="48"/>
      <c r="FM9" s="48"/>
      <c r="FN9" s="48"/>
      <c r="FO9" s="67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/>
      <c r="FK10" s="48"/>
      <c r="FL10" s="48"/>
      <c r="FM10" s="48"/>
      <c r="FN10" s="48"/>
      <c r="FO10" s="67"/>
    </row>
    <row r="11" spans="1:171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/>
      <c r="FK11" s="66"/>
      <c r="FL11" s="66"/>
      <c r="FM11" s="66"/>
      <c r="FN11" s="66"/>
      <c r="FO11" s="67">
        <f t="shared" ref="FO11:FO17" si="24">+SUM(FC11:FN11)</f>
        <v>1241969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/>
      <c r="FK12" s="48"/>
      <c r="FL12" s="48"/>
      <c r="FM12" s="48"/>
      <c r="FN12" s="48"/>
      <c r="FO12" s="67"/>
    </row>
    <row r="13" spans="1:171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/>
      <c r="FK13" s="48"/>
      <c r="FL13" s="48"/>
      <c r="FM13" s="48"/>
      <c r="FN13" s="48"/>
      <c r="FO13" s="67"/>
    </row>
    <row r="14" spans="1:171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/>
      <c r="FK14" s="66"/>
      <c r="FL14" s="66"/>
      <c r="FM14" s="66"/>
      <c r="FN14" s="66"/>
      <c r="FO14" s="67">
        <f t="shared" si="24"/>
        <v>804036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/>
      <c r="FK15" s="48"/>
      <c r="FL15" s="48"/>
      <c r="FM15" s="48"/>
      <c r="FN15" s="48"/>
      <c r="FO15" s="67"/>
    </row>
    <row r="16" spans="1:171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/>
      <c r="FK16" s="48"/>
      <c r="FL16" s="48"/>
      <c r="FM16" s="48"/>
      <c r="FN16" s="48"/>
      <c r="FO16" s="67"/>
    </row>
    <row r="17" spans="2:171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/>
      <c r="FK17" s="66"/>
      <c r="FL17" s="66"/>
      <c r="FM17" s="66"/>
      <c r="FN17" s="66"/>
      <c r="FO17" s="67">
        <f t="shared" si="24"/>
        <v>565498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/>
      <c r="FK18" s="48"/>
      <c r="FL18" s="48"/>
      <c r="FM18" s="48"/>
      <c r="FN18" s="48"/>
      <c r="FO18" s="67"/>
    </row>
    <row r="19" spans="2:171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/>
      <c r="FK19" s="48"/>
      <c r="FL19" s="48"/>
      <c r="FM19" s="48"/>
      <c r="FN19" s="48"/>
      <c r="FO19" s="67"/>
    </row>
    <row r="20" spans="2:171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/>
      <c r="FK20" s="66"/>
      <c r="FL20" s="66"/>
      <c r="FM20" s="66"/>
      <c r="FN20" s="66"/>
      <c r="FO20" s="67">
        <f>+SUM(FC20:FN20)</f>
        <v>1682478</v>
      </c>
    </row>
    <row r="21" spans="2:171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/>
      <c r="FK21" s="48"/>
      <c r="FL21" s="48"/>
      <c r="FM21" s="48"/>
      <c r="FN21" s="48"/>
      <c r="FO21" s="67"/>
    </row>
    <row r="22" spans="2:171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/>
      <c r="FK22" s="48"/>
      <c r="FL22" s="48"/>
      <c r="FM22" s="48"/>
      <c r="FN22" s="48"/>
      <c r="FO22" s="67"/>
    </row>
    <row r="23" spans="2:171" x14ac:dyDescent="0.25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/>
      <c r="FK23" s="68"/>
      <c r="FL23" s="68"/>
      <c r="FM23" s="68"/>
      <c r="FN23" s="68"/>
      <c r="FO23" s="68">
        <f>+SUM(FC23:FN23)</f>
        <v>6547138</v>
      </c>
    </row>
    <row r="24" spans="2:171" x14ac:dyDescent="0.25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/>
      <c r="FK24" s="67"/>
      <c r="FL24" s="67"/>
      <c r="FM24" s="67"/>
      <c r="FN24" s="67"/>
      <c r="FO24" s="67">
        <f>+SUM(FC24:FN24)</f>
        <v>3763193</v>
      </c>
    </row>
    <row r="25" spans="2:171" x14ac:dyDescent="0.25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/>
      <c r="FK25" s="67"/>
      <c r="FL25" s="67"/>
      <c r="FM25" s="67"/>
      <c r="FN25" s="67"/>
      <c r="FO25" s="67">
        <f>+SUM(FC25:FN25)</f>
        <v>2783945</v>
      </c>
    </row>
    <row r="27" spans="2:171" x14ac:dyDescent="0.25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62" t="s">
        <v>0</v>
      </c>
      <c r="C29" s="159">
        <v>2009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157" t="s">
        <v>86</v>
      </c>
      <c r="P29" s="159">
        <v>2010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157" t="s">
        <v>87</v>
      </c>
      <c r="AC29" s="159">
        <v>2011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1"/>
      <c r="AO29" s="157" t="s">
        <v>88</v>
      </c>
      <c r="AP29" s="159">
        <v>2012</v>
      </c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1"/>
      <c r="BB29" s="157" t="s">
        <v>89</v>
      </c>
      <c r="BC29" s="159">
        <v>2013</v>
      </c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1"/>
      <c r="BO29" s="157" t="s">
        <v>90</v>
      </c>
      <c r="BP29" s="159">
        <v>2014</v>
      </c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1"/>
      <c r="CB29" s="157" t="s">
        <v>91</v>
      </c>
      <c r="CC29" s="159">
        <v>2015</v>
      </c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1"/>
      <c r="CO29" s="157" t="s">
        <v>92</v>
      </c>
      <c r="CP29" s="159">
        <v>2016</v>
      </c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1"/>
      <c r="DB29" s="157" t="s">
        <v>93</v>
      </c>
      <c r="DC29" s="159">
        <v>2017</v>
      </c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1"/>
      <c r="DO29" s="157" t="s">
        <v>104</v>
      </c>
      <c r="DP29" s="159">
        <v>2018</v>
      </c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1"/>
      <c r="EB29" s="157" t="s">
        <v>137</v>
      </c>
      <c r="EC29" s="159">
        <v>2019</v>
      </c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1"/>
      <c r="EO29" s="157" t="s">
        <v>161</v>
      </c>
      <c r="EP29" s="154">
        <v>2020</v>
      </c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6"/>
      <c r="FB29" s="157" t="s">
        <v>169</v>
      </c>
      <c r="FC29" s="154">
        <v>2021</v>
      </c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6"/>
      <c r="FO29" s="157" t="s">
        <v>170</v>
      </c>
    </row>
    <row r="30" spans="2:171" x14ac:dyDescent="0.25">
      <c r="B30" s="163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8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8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8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8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8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8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8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8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8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8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8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58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58"/>
    </row>
    <row r="31" spans="2:171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/>
      <c r="FK31" s="66"/>
      <c r="FL31" s="66"/>
      <c r="FM31" s="66"/>
      <c r="FN31" s="66"/>
      <c r="FO31" s="67">
        <f>+SUM(FC31:FN31)</f>
        <v>4930117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/>
      <c r="FK32" s="48"/>
      <c r="FL32" s="48"/>
      <c r="FM32" s="48"/>
      <c r="FN32" s="48"/>
      <c r="FO32" s="67"/>
    </row>
    <row r="33" spans="2:171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/>
      <c r="FK33" s="48"/>
      <c r="FL33" s="48"/>
      <c r="FM33" s="48"/>
      <c r="FN33" s="48"/>
      <c r="FO33" s="67"/>
    </row>
    <row r="34" spans="2:171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/>
      <c r="FK34" s="66"/>
      <c r="FL34" s="66"/>
      <c r="FM34" s="66"/>
      <c r="FN34" s="66"/>
      <c r="FO34" s="67">
        <f t="shared" ref="FO34:FO40" si="89">+SUM(FC34:FN34)</f>
        <v>3093724</v>
      </c>
    </row>
    <row r="35" spans="2:171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/>
      <c r="FK35" s="48"/>
      <c r="FL35" s="48"/>
      <c r="FM35" s="48"/>
      <c r="FN35" s="48"/>
      <c r="FO35" s="67"/>
    </row>
    <row r="36" spans="2:171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/>
      <c r="FK36" s="48"/>
      <c r="FL36" s="48"/>
      <c r="FM36" s="48"/>
      <c r="FN36" s="48"/>
      <c r="FO36" s="67"/>
    </row>
    <row r="37" spans="2:171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/>
      <c r="FK37" s="66"/>
      <c r="FL37" s="66"/>
      <c r="FM37" s="66"/>
      <c r="FN37" s="66"/>
      <c r="FO37" s="67">
        <f t="shared" si="89"/>
        <v>2116596</v>
      </c>
    </row>
    <row r="38" spans="2:171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/>
      <c r="FK38" s="48"/>
      <c r="FL38" s="48"/>
      <c r="FM38" s="48"/>
      <c r="FN38" s="48"/>
      <c r="FO38" s="67"/>
    </row>
    <row r="39" spans="2:171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/>
      <c r="FK39" s="48"/>
      <c r="FL39" s="48"/>
      <c r="FM39" s="48"/>
      <c r="FN39" s="48"/>
      <c r="FO39" s="67"/>
    </row>
    <row r="40" spans="2:171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/>
      <c r="FK40" s="66"/>
      <c r="FL40" s="66"/>
      <c r="FM40" s="66"/>
      <c r="FN40" s="66"/>
      <c r="FO40" s="67">
        <f t="shared" si="89"/>
        <v>1942564</v>
      </c>
    </row>
    <row r="41" spans="2:171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/>
      <c r="FK41" s="48"/>
      <c r="FL41" s="48"/>
      <c r="FM41" s="48"/>
      <c r="FN41" s="48"/>
      <c r="FO41" s="67"/>
    </row>
    <row r="42" spans="2:171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/>
      <c r="FK42" s="48"/>
      <c r="FL42" s="48"/>
      <c r="FM42" s="48"/>
      <c r="FN42" s="48"/>
      <c r="FO42" s="67"/>
    </row>
    <row r="43" spans="2:171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/>
      <c r="FK43" s="66"/>
      <c r="FL43" s="66"/>
      <c r="FM43" s="66"/>
      <c r="FN43" s="66"/>
      <c r="FO43" s="67">
        <f>+SUM(FC43:FN43)</f>
        <v>3012127</v>
      </c>
    </row>
    <row r="44" spans="2:171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/>
      <c r="FK44" s="48"/>
      <c r="FL44" s="48"/>
      <c r="FM44" s="48"/>
      <c r="FN44" s="48"/>
      <c r="FO44" s="67"/>
    </row>
    <row r="45" spans="2:171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/>
      <c r="FK45" s="48"/>
      <c r="FL45" s="48"/>
      <c r="FM45" s="48"/>
      <c r="FN45" s="48"/>
      <c r="FO45" s="67"/>
    </row>
    <row r="46" spans="2:171" x14ac:dyDescent="0.25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/>
      <c r="FK46" s="68"/>
      <c r="FL46" s="68"/>
      <c r="FM46" s="68"/>
      <c r="FN46" s="68"/>
      <c r="FO46" s="68">
        <f>+SUM(FC46:FN46)</f>
        <v>15095128</v>
      </c>
    </row>
    <row r="47" spans="2:171" x14ac:dyDescent="0.25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/>
      <c r="FK47" s="67"/>
      <c r="FL47" s="67"/>
      <c r="FM47" s="67"/>
      <c r="FN47" s="67"/>
      <c r="FO47" s="67">
        <f>+SUM(FC47:FN47)</f>
        <v>3763193</v>
      </c>
    </row>
    <row r="48" spans="2:171" x14ac:dyDescent="0.25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/>
      <c r="FK48" s="67"/>
      <c r="FL48" s="67"/>
      <c r="FM48" s="67"/>
      <c r="FN48" s="67"/>
      <c r="FO48" s="67">
        <f>+SUM(FC48:FN48)</f>
        <v>11331935</v>
      </c>
    </row>
    <row r="50" spans="2:171" x14ac:dyDescent="0.25">
      <c r="ED50" s="112">
        <f>EO47/EB47-1</f>
        <v>7.4749011498131956E-3</v>
      </c>
      <c r="EQ50" s="2">
        <f>FB47/EO47-1</f>
        <v>-4.8461031880958516E-2</v>
      </c>
    </row>
    <row r="51" spans="2:171" x14ac:dyDescent="0.25">
      <c r="B51" s="5" t="s">
        <v>82</v>
      </c>
      <c r="EQ51" s="112">
        <f>FB48/EO48-1</f>
        <v>-0.14693721053772246</v>
      </c>
    </row>
    <row r="52" spans="2:171" x14ac:dyDescent="0.25">
      <c r="B52" s="23" t="s">
        <v>158</v>
      </c>
      <c r="C52" s="159">
        <v>2009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/>
      <c r="O52" s="157" t="s">
        <v>86</v>
      </c>
      <c r="P52" s="159">
        <v>2010</v>
      </c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1"/>
      <c r="AB52" s="157" t="s">
        <v>87</v>
      </c>
      <c r="AC52" s="159">
        <v>2011</v>
      </c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1"/>
      <c r="AO52" s="157" t="s">
        <v>88</v>
      </c>
      <c r="AP52" s="159">
        <v>2012</v>
      </c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1"/>
      <c r="BB52" s="157" t="s">
        <v>89</v>
      </c>
      <c r="BC52" s="159">
        <v>2013</v>
      </c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1"/>
      <c r="BO52" s="157" t="s">
        <v>90</v>
      </c>
      <c r="BP52" s="159">
        <v>2014</v>
      </c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1"/>
      <c r="CB52" s="157" t="s">
        <v>91</v>
      </c>
      <c r="CC52" s="159">
        <v>2015</v>
      </c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1"/>
      <c r="CO52" s="157" t="s">
        <v>92</v>
      </c>
      <c r="CP52" s="159">
        <v>2016</v>
      </c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1"/>
      <c r="DB52" s="157" t="s">
        <v>93</v>
      </c>
      <c r="DC52" s="159">
        <v>2017</v>
      </c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1"/>
      <c r="DO52" s="157" t="s">
        <v>104</v>
      </c>
      <c r="DP52" s="159">
        <v>2018</v>
      </c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1"/>
      <c r="EB52" s="157" t="s">
        <v>137</v>
      </c>
      <c r="EC52" s="159">
        <v>2019</v>
      </c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1"/>
      <c r="EO52" s="157" t="s">
        <v>161</v>
      </c>
      <c r="EP52" s="154">
        <v>2020</v>
      </c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6"/>
      <c r="FB52" s="157" t="s">
        <v>169</v>
      </c>
      <c r="FC52" s="154">
        <v>2021</v>
      </c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6"/>
      <c r="FO52" s="157" t="s">
        <v>170</v>
      </c>
    </row>
    <row r="53" spans="2:171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8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8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8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8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8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8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8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8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8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8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8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58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58"/>
    </row>
    <row r="54" spans="2:171" x14ac:dyDescent="0.25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69">
        <f t="shared" si="139"/>
        <v>18653875.700000003</v>
      </c>
      <c r="FJ54" s="69">
        <f t="shared" si="139"/>
        <v>0</v>
      </c>
      <c r="FK54" s="69">
        <f t="shared" si="139"/>
        <v>0</v>
      </c>
      <c r="FL54" s="69">
        <f t="shared" si="139"/>
        <v>0</v>
      </c>
      <c r="FM54" s="69">
        <f t="shared" si="139"/>
        <v>0</v>
      </c>
      <c r="FN54" s="69">
        <f t="shared" si="139"/>
        <v>0</v>
      </c>
      <c r="FO54" s="69">
        <f>+SUM(FC54:FN54)</f>
        <v>120347091.59999999</v>
      </c>
    </row>
    <row r="55" spans="2:171" x14ac:dyDescent="0.25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/>
      <c r="FK55" s="70"/>
      <c r="FL55" s="70"/>
      <c r="FM55" s="70"/>
      <c r="FN55" s="70"/>
      <c r="FO55" s="70">
        <f>+SUM(FC55:FN55)</f>
        <v>30587884.800000001</v>
      </c>
    </row>
    <row r="56" spans="2:171" x14ac:dyDescent="0.25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/>
      <c r="FK56" s="70"/>
      <c r="FL56" s="70"/>
      <c r="FM56" s="70"/>
      <c r="FN56" s="70"/>
      <c r="FO56" s="70">
        <f>+SUM(FC56:FN56)</f>
        <v>89759206.799999997</v>
      </c>
    </row>
    <row r="60" spans="2:171" x14ac:dyDescent="0.25">
      <c r="B60" s="5"/>
    </row>
    <row r="62" spans="2:171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EY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I49" sqref="FI49:FI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21875" style="11" customWidth="1"/>
    <col min="166" max="170" width="11.44140625" style="11"/>
    <col min="171" max="171" width="12.6640625" style="11" customWidth="1"/>
    <col min="172" max="16384" width="11.44140625" style="11"/>
  </cols>
  <sheetData>
    <row r="1" spans="1:171" x14ac:dyDescent="0.25">
      <c r="A1" s="164" t="s">
        <v>136</v>
      </c>
      <c r="B1" s="164"/>
    </row>
    <row r="2" spans="1:171" ht="30" customHeight="1" x14ac:dyDescent="0.3">
      <c r="A2" s="165" t="s">
        <v>149</v>
      </c>
      <c r="B2" s="166"/>
    </row>
    <row r="3" spans="1:171" x14ac:dyDescent="0.25">
      <c r="A3" s="99" t="s">
        <v>78</v>
      </c>
    </row>
    <row r="4" spans="1:171" x14ac:dyDescent="0.25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x14ac:dyDescent="0.25">
      <c r="B5" s="5" t="s">
        <v>67</v>
      </c>
    </row>
    <row r="6" spans="1:171" x14ac:dyDescent="0.25">
      <c r="B6" s="162" t="s">
        <v>0</v>
      </c>
      <c r="C6" s="167">
        <v>2009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62" t="s">
        <v>86</v>
      </c>
      <c r="P6" s="167">
        <v>2010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9"/>
      <c r="AB6" s="162" t="s">
        <v>87</v>
      </c>
      <c r="AC6" s="167">
        <v>2011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9"/>
      <c r="AO6" s="162" t="s">
        <v>88</v>
      </c>
      <c r="AP6" s="167">
        <v>2012</v>
      </c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9"/>
      <c r="BB6" s="162" t="s">
        <v>89</v>
      </c>
      <c r="BC6" s="167">
        <v>2013</v>
      </c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9"/>
      <c r="BO6" s="162" t="s">
        <v>90</v>
      </c>
      <c r="BP6" s="167">
        <v>2014</v>
      </c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9"/>
      <c r="CB6" s="162" t="s">
        <v>91</v>
      </c>
      <c r="CC6" s="167">
        <v>2015</v>
      </c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9"/>
      <c r="CO6" s="162" t="s">
        <v>92</v>
      </c>
      <c r="CP6" s="167">
        <v>2016</v>
      </c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9"/>
      <c r="DB6" s="162" t="s">
        <v>93</v>
      </c>
      <c r="DC6" s="159">
        <v>2017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104</v>
      </c>
      <c r="DP6" s="159">
        <v>2018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137</v>
      </c>
      <c r="EC6" s="159">
        <v>2019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7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57" t="s">
        <v>170</v>
      </c>
    </row>
    <row r="7" spans="1:171" x14ac:dyDescent="0.25">
      <c r="B7" s="163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3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8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58"/>
    </row>
    <row r="8" spans="1:171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/>
      <c r="FK8" s="72"/>
      <c r="FL8" s="72"/>
      <c r="FM8" s="72"/>
      <c r="FN8" s="72"/>
      <c r="FO8" s="72">
        <f>+SUM(FC8:FN8)</f>
        <v>1242444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/>
      <c r="FK9" s="48"/>
      <c r="FL9" s="48"/>
      <c r="FM9" s="48"/>
      <c r="FN9" s="48"/>
      <c r="FO9" s="48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/>
      <c r="FK10" s="48"/>
      <c r="FL10" s="48"/>
      <c r="FM10" s="48"/>
      <c r="FN10" s="48"/>
      <c r="FO10" s="48"/>
    </row>
    <row r="11" spans="1:171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/>
      <c r="FK11" s="72"/>
      <c r="FL11" s="72"/>
      <c r="FM11" s="72"/>
      <c r="FN11" s="72"/>
      <c r="FO11" s="72">
        <f>+SUM(FC11:FN11)</f>
        <v>1138595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/>
      <c r="FK12" s="48"/>
      <c r="FL12" s="48"/>
      <c r="FM12" s="48"/>
      <c r="FN12" s="48"/>
      <c r="FO12" s="48"/>
    </row>
    <row r="13" spans="1:171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/>
      <c r="FK13" s="48"/>
      <c r="FL13" s="48"/>
      <c r="FM13" s="48"/>
      <c r="FN13" s="48"/>
      <c r="FO13" s="48"/>
    </row>
    <row r="14" spans="1:171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/>
      <c r="FK14" s="72"/>
      <c r="FL14" s="72"/>
      <c r="FM14" s="72"/>
      <c r="FN14" s="72"/>
      <c r="FO14" s="72">
        <f>+SUM(FC14:FN14)</f>
        <v>1462667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/>
      <c r="FK15" s="48"/>
      <c r="FL15" s="48"/>
      <c r="FM15" s="48"/>
      <c r="FN15" s="48"/>
      <c r="FO15" s="48"/>
    </row>
    <row r="16" spans="1:171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/>
      <c r="FK16" s="48"/>
      <c r="FL16" s="48"/>
      <c r="FM16" s="48"/>
      <c r="FN16" s="48"/>
      <c r="FO16" s="48"/>
    </row>
    <row r="17" spans="2:171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/>
      <c r="FK17" s="72"/>
      <c r="FL17" s="72"/>
      <c r="FM17" s="72"/>
      <c r="FN17" s="72"/>
      <c r="FO17" s="72">
        <f>+SUM(FC17:FN17)</f>
        <v>1984249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/>
      <c r="FK18" s="48"/>
      <c r="FL18" s="48"/>
      <c r="FM18" s="48"/>
      <c r="FN18" s="48"/>
      <c r="FO18" s="48"/>
    </row>
    <row r="19" spans="2:171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/>
      <c r="FK19" s="48"/>
      <c r="FL19" s="48"/>
      <c r="FM19" s="48"/>
      <c r="FN19" s="48"/>
      <c r="FO19" s="48"/>
    </row>
    <row r="20" spans="2:171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/>
      <c r="FK20" s="19"/>
      <c r="FL20" s="19"/>
      <c r="FM20" s="19"/>
      <c r="FN20" s="19"/>
      <c r="FO20" s="19">
        <f>+SUM(FC20:FN20)</f>
        <v>5827955</v>
      </c>
    </row>
    <row r="21" spans="2:171" x14ac:dyDescent="0.25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/>
      <c r="FK21" s="73"/>
      <c r="FL21" s="73"/>
      <c r="FM21" s="73"/>
      <c r="FN21" s="73"/>
      <c r="FO21" s="73">
        <f>+SUM(FC21:FN21)</f>
        <v>2949750</v>
      </c>
    </row>
    <row r="22" spans="2:171" x14ac:dyDescent="0.25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/>
      <c r="FK22" s="73"/>
      <c r="FL22" s="73"/>
      <c r="FM22" s="73"/>
      <c r="FN22" s="73"/>
      <c r="FO22" s="73">
        <f>+SUM(FC22:FN22)</f>
        <v>2878205</v>
      </c>
    </row>
    <row r="23" spans="2:171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x14ac:dyDescent="0.25">
      <c r="B25" s="5" t="s">
        <v>68</v>
      </c>
    </row>
    <row r="26" spans="2:171" ht="15" customHeight="1" x14ac:dyDescent="0.25">
      <c r="B26" s="162" t="s">
        <v>0</v>
      </c>
      <c r="C26" s="167">
        <v>2009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9"/>
      <c r="O26" s="162" t="s">
        <v>86</v>
      </c>
      <c r="P26" s="167">
        <v>2010</v>
      </c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9"/>
      <c r="AB26" s="162" t="s">
        <v>87</v>
      </c>
      <c r="AC26" s="167">
        <v>2011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9"/>
      <c r="AO26" s="162" t="s">
        <v>88</v>
      </c>
      <c r="AP26" s="167">
        <v>2012</v>
      </c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9"/>
      <c r="BB26" s="162" t="s">
        <v>89</v>
      </c>
      <c r="BC26" s="167">
        <v>2013</v>
      </c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9"/>
      <c r="BO26" s="162" t="s">
        <v>90</v>
      </c>
      <c r="BP26" s="167">
        <v>2014</v>
      </c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9"/>
      <c r="CB26" s="162" t="s">
        <v>91</v>
      </c>
      <c r="CC26" s="167">
        <v>2015</v>
      </c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9"/>
      <c r="CO26" s="162" t="s">
        <v>92</v>
      </c>
      <c r="CP26" s="167">
        <v>2016</v>
      </c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9"/>
      <c r="DB26" s="162" t="s">
        <v>93</v>
      </c>
      <c r="DC26" s="159">
        <v>2017</v>
      </c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1"/>
      <c r="DO26" s="157" t="s">
        <v>104</v>
      </c>
      <c r="DP26" s="159">
        <v>2018</v>
      </c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1"/>
      <c r="EB26" s="157" t="s">
        <v>137</v>
      </c>
      <c r="EC26" s="159">
        <v>2019</v>
      </c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1"/>
      <c r="EO26" s="157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57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57" t="s">
        <v>170</v>
      </c>
    </row>
    <row r="27" spans="2:171" x14ac:dyDescent="0.25">
      <c r="B27" s="163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3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3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3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3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3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3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3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3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8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8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8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58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58"/>
    </row>
    <row r="28" spans="2:171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/>
      <c r="FK28" s="72"/>
      <c r="FL28" s="72"/>
      <c r="FM28" s="72"/>
      <c r="FN28" s="72"/>
      <c r="FO28" s="72">
        <f>+SUM(FC28:FN28)</f>
        <v>3686986</v>
      </c>
    </row>
    <row r="29" spans="2:171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/>
      <c r="FK29" s="48"/>
      <c r="FL29" s="48"/>
      <c r="FM29" s="48"/>
      <c r="FN29" s="48"/>
      <c r="FO29" s="48"/>
    </row>
    <row r="30" spans="2:171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/>
      <c r="FK30" s="48"/>
      <c r="FL30" s="48"/>
      <c r="FM30" s="48"/>
      <c r="FN30" s="48"/>
      <c r="FO30" s="48"/>
    </row>
    <row r="31" spans="2:171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/>
      <c r="FK31" s="72"/>
      <c r="FL31" s="72"/>
      <c r="FM31" s="72"/>
      <c r="FN31" s="72"/>
      <c r="FO31" s="72">
        <f>+SUM(FC31:FN31)</f>
        <v>3467391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/>
      <c r="FK32" s="48"/>
      <c r="FL32" s="48"/>
      <c r="FM32" s="48"/>
      <c r="FN32" s="48"/>
      <c r="FO32" s="48"/>
    </row>
    <row r="33" spans="1:171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/>
      <c r="FK33" s="48"/>
      <c r="FL33" s="48"/>
      <c r="FM33" s="48"/>
      <c r="FN33" s="48"/>
      <c r="FO33" s="48"/>
    </row>
    <row r="34" spans="1:171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/>
      <c r="FK34" s="72"/>
      <c r="FL34" s="72"/>
      <c r="FM34" s="72"/>
      <c r="FN34" s="72"/>
      <c r="FO34" s="72">
        <f>+SUM(FC34:FN34)</f>
        <v>3874116</v>
      </c>
    </row>
    <row r="35" spans="1:171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/>
      <c r="FK35" s="48"/>
      <c r="FL35" s="48"/>
      <c r="FM35" s="48"/>
      <c r="FN35" s="48"/>
      <c r="FO35" s="48"/>
    </row>
    <row r="36" spans="1:171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/>
      <c r="FK36" s="48"/>
      <c r="FL36" s="48"/>
      <c r="FM36" s="48"/>
      <c r="FN36" s="48"/>
      <c r="FO36" s="48"/>
    </row>
    <row r="37" spans="1:171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/>
      <c r="FK37" s="72"/>
      <c r="FL37" s="72"/>
      <c r="FM37" s="72"/>
      <c r="FN37" s="72"/>
      <c r="FO37" s="72">
        <f>+SUM(FC37:FN37)</f>
        <v>4375482</v>
      </c>
    </row>
    <row r="38" spans="1:171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/>
      <c r="FK38" s="48"/>
      <c r="FL38" s="48"/>
      <c r="FM38" s="48"/>
      <c r="FN38" s="48"/>
      <c r="FO38" s="48"/>
    </row>
    <row r="39" spans="1:171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/>
      <c r="FK39" s="48"/>
      <c r="FL39" s="48"/>
      <c r="FM39" s="48"/>
      <c r="FN39" s="48"/>
      <c r="FO39" s="48"/>
    </row>
    <row r="40" spans="1:171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/>
      <c r="FK40" s="19"/>
      <c r="FL40" s="19"/>
      <c r="FM40" s="19"/>
      <c r="FN40" s="19"/>
      <c r="FO40" s="19">
        <f>+SUM(FC40:FN40)</f>
        <v>15403975</v>
      </c>
    </row>
    <row r="41" spans="1:171" x14ac:dyDescent="0.25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/>
      <c r="FK41" s="73"/>
      <c r="FL41" s="73"/>
      <c r="FM41" s="73"/>
      <c r="FN41" s="73"/>
      <c r="FO41" s="73">
        <f>+SUM(FC41:FN41)</f>
        <v>2949750</v>
      </c>
    </row>
    <row r="42" spans="1:171" x14ac:dyDescent="0.25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/>
      <c r="FK42" s="73"/>
      <c r="FL42" s="73"/>
      <c r="FM42" s="73"/>
      <c r="FN42" s="73"/>
      <c r="FO42" s="73">
        <f>+SUM(FC42:FN42)</f>
        <v>12454225</v>
      </c>
    </row>
    <row r="45" spans="1:171" x14ac:dyDescent="0.25">
      <c r="B45" s="5" t="s">
        <v>82</v>
      </c>
    </row>
    <row r="46" spans="1:171" ht="15" customHeight="1" x14ac:dyDescent="0.25">
      <c r="B46" s="23" t="s">
        <v>158</v>
      </c>
      <c r="C46" s="167">
        <v>2009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9"/>
      <c r="O46" s="162" t="s">
        <v>86</v>
      </c>
      <c r="P46" s="167">
        <v>2010</v>
      </c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9"/>
      <c r="AB46" s="162" t="s">
        <v>87</v>
      </c>
      <c r="AC46" s="167">
        <v>2011</v>
      </c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9"/>
      <c r="AO46" s="162" t="s">
        <v>88</v>
      </c>
      <c r="AP46" s="167">
        <v>2012</v>
      </c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9"/>
      <c r="BB46" s="162" t="s">
        <v>89</v>
      </c>
      <c r="BC46" s="167">
        <v>2013</v>
      </c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9"/>
      <c r="BO46" s="162" t="s">
        <v>90</v>
      </c>
      <c r="BP46" s="167">
        <v>2014</v>
      </c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9"/>
      <c r="CB46" s="162" t="s">
        <v>91</v>
      </c>
      <c r="CC46" s="167">
        <v>2015</v>
      </c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9"/>
      <c r="CO46" s="162" t="s">
        <v>92</v>
      </c>
      <c r="CP46" s="167">
        <v>2016</v>
      </c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9"/>
      <c r="DB46" s="162" t="s">
        <v>93</v>
      </c>
      <c r="DC46" s="159">
        <v>2017</v>
      </c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1"/>
      <c r="DO46" s="157" t="s">
        <v>104</v>
      </c>
      <c r="DP46" s="159">
        <v>2018</v>
      </c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1"/>
      <c r="EB46" s="157" t="s">
        <v>137</v>
      </c>
      <c r="EC46" s="159">
        <v>2019</v>
      </c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1"/>
      <c r="EO46" s="157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57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57" t="s">
        <v>170</v>
      </c>
    </row>
    <row r="47" spans="1:171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63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63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63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63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63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63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63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63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8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8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8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58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58"/>
    </row>
    <row r="48" spans="1:171" s="75" customFormat="1" x14ac:dyDescent="0.25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I48" si="131">SUM(FG49:FG50)</f>
        <v>19873129</v>
      </c>
      <c r="FH48" s="133">
        <v>19774611</v>
      </c>
      <c r="FI48" s="133">
        <f t="shared" si="131"/>
        <v>20734671.199999999</v>
      </c>
      <c r="FJ48" s="19"/>
      <c r="FK48" s="19"/>
      <c r="FL48" s="19"/>
      <c r="FM48" s="19"/>
      <c r="FN48" s="19"/>
      <c r="FO48" s="19">
        <f>+SUM(FC48:FN48)</f>
        <v>133492330.40000001</v>
      </c>
    </row>
    <row r="49" spans="2:171" x14ac:dyDescent="0.25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/>
      <c r="FK49" s="73"/>
      <c r="FL49" s="73"/>
      <c r="FM49" s="73"/>
      <c r="FN49" s="73"/>
      <c r="FO49" s="21">
        <f>+SUM(FC49:FN49)</f>
        <v>25606733.799999997</v>
      </c>
    </row>
    <row r="50" spans="2:171" x14ac:dyDescent="0.25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/>
      <c r="FK50" s="73"/>
      <c r="FL50" s="73"/>
      <c r="FM50" s="73"/>
      <c r="FN50" s="73"/>
      <c r="FO50" s="21">
        <f>+SUM(FC50:FN50)</f>
        <v>107885596.59999999</v>
      </c>
    </row>
    <row r="52" spans="2:171" x14ac:dyDescent="0.25">
      <c r="B52" s="5"/>
    </row>
    <row r="53" spans="2:171" x14ac:dyDescent="0.25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5">
      <c r="DP54" s="76"/>
      <c r="EC54" s="76"/>
    </row>
    <row r="55" spans="2:171" x14ac:dyDescent="0.25">
      <c r="DP55" s="76"/>
      <c r="EC55" s="76"/>
    </row>
  </sheetData>
  <mergeCells count="76"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X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H43" sqref="IH43:IN4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16384" width="11.44140625" style="2"/>
  </cols>
  <sheetData>
    <row r="1" spans="1:249" x14ac:dyDescent="0.25">
      <c r="A1" s="164" t="s">
        <v>136</v>
      </c>
      <c r="B1" s="164"/>
    </row>
    <row r="2" spans="1:249" ht="30" customHeight="1" x14ac:dyDescent="0.25">
      <c r="A2" s="165" t="s">
        <v>150</v>
      </c>
      <c r="B2" s="166"/>
    </row>
    <row r="3" spans="1:249" x14ac:dyDescent="0.25">
      <c r="A3" s="99" t="s">
        <v>77</v>
      </c>
    </row>
    <row r="4" spans="1:249" x14ac:dyDescent="0.25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x14ac:dyDescent="0.25">
      <c r="B5" s="5" t="s">
        <v>67</v>
      </c>
    </row>
    <row r="6" spans="1:249" ht="15" customHeight="1" x14ac:dyDescent="0.25">
      <c r="B6" s="162" t="s">
        <v>0</v>
      </c>
      <c r="C6" s="159">
        <v>2003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96</v>
      </c>
      <c r="P6" s="159">
        <v>2004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97</v>
      </c>
      <c r="AC6" s="159">
        <v>2005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98</v>
      </c>
      <c r="AP6" s="159">
        <v>2006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99</v>
      </c>
      <c r="BC6" s="159">
        <v>2007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100</v>
      </c>
      <c r="BP6" s="159">
        <v>2008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101</v>
      </c>
      <c r="CC6" s="159">
        <v>2009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86</v>
      </c>
      <c r="CP6" s="159">
        <v>2010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87</v>
      </c>
      <c r="DC6" s="159">
        <v>2011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88</v>
      </c>
      <c r="DP6" s="159">
        <v>2012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89</v>
      </c>
      <c r="EC6" s="159">
        <v>2013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90</v>
      </c>
      <c r="EP6" s="159">
        <v>2014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91</v>
      </c>
      <c r="FC6" s="159">
        <v>2015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92</v>
      </c>
      <c r="FP6" s="159">
        <v>2016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93</v>
      </c>
      <c r="GC6" s="159">
        <v>2017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57" t="s">
        <v>104</v>
      </c>
      <c r="GP6" s="159">
        <v>2018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57" t="s">
        <v>137</v>
      </c>
      <c r="HC6" s="159">
        <v>2019</v>
      </c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1"/>
      <c r="HO6" s="157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57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57" t="s">
        <v>170</v>
      </c>
    </row>
    <row r="7" spans="1:249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8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8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8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58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58"/>
    </row>
    <row r="8" spans="1:249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/>
      <c r="IK8" s="47"/>
      <c r="IL8" s="47"/>
      <c r="IM8" s="47"/>
      <c r="IN8" s="47"/>
      <c r="IO8" s="72">
        <f>SUM(IC8:IN8)</f>
        <v>2395553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/>
      <c r="IK9" s="48"/>
      <c r="IL9" s="48"/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/>
      <c r="IK10" s="48"/>
      <c r="IL10" s="48"/>
      <c r="IM10" s="48"/>
      <c r="IN10" s="48"/>
      <c r="IO10" s="48"/>
    </row>
    <row r="11" spans="1:249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/>
      <c r="IK11" s="47"/>
      <c r="IL11" s="47"/>
      <c r="IM11" s="47"/>
      <c r="IN11" s="47"/>
      <c r="IO11" s="72">
        <f t="shared" ref="IO11:IO19" si="48">SUM(IC11:IN11)</f>
        <v>1170818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/>
      <c r="IK12" s="48"/>
      <c r="IL12" s="48"/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/>
      <c r="IK13" s="48"/>
      <c r="IL13" s="48"/>
      <c r="IM13" s="48"/>
      <c r="IN13" s="48"/>
      <c r="IO13" s="48"/>
    </row>
    <row r="14" spans="1:249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/>
      <c r="IK14" s="47"/>
      <c r="IL14" s="47"/>
      <c r="IM14" s="47"/>
      <c r="IN14" s="47"/>
      <c r="IO14" s="72">
        <f t="shared" si="48"/>
        <v>2586869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/>
      <c r="IK15" s="48"/>
      <c r="IL15" s="48"/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/>
      <c r="IK16" s="48"/>
      <c r="IL16" s="48"/>
      <c r="IM16" s="48"/>
      <c r="IN16" s="48"/>
      <c r="IO16" s="48"/>
    </row>
    <row r="17" spans="2:249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/>
      <c r="IK17" s="19"/>
      <c r="IL17" s="19"/>
      <c r="IM17" s="19"/>
      <c r="IN17" s="19"/>
      <c r="IO17" s="19">
        <f t="shared" si="48"/>
        <v>5975759</v>
      </c>
    </row>
    <row r="18" spans="2:249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/>
      <c r="IK18" s="21"/>
      <c r="IL18" s="21"/>
      <c r="IM18" s="21"/>
      <c r="IN18" s="21"/>
      <c r="IO18" s="21">
        <f t="shared" si="48"/>
        <v>3710589</v>
      </c>
    </row>
    <row r="19" spans="2:249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/>
      <c r="IK19" s="21"/>
      <c r="IL19" s="21"/>
      <c r="IM19" s="21"/>
      <c r="IN19" s="21"/>
      <c r="IO19" s="21">
        <f t="shared" si="48"/>
        <v>2442651</v>
      </c>
    </row>
    <row r="20" spans="2:249" ht="14.25" customHeight="1" x14ac:dyDescent="0.25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5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5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62" t="s">
        <v>0</v>
      </c>
      <c r="C24" s="159">
        <v>2003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57" t="s">
        <v>96</v>
      </c>
      <c r="P24" s="159">
        <v>2004</v>
      </c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1"/>
      <c r="AB24" s="157" t="s">
        <v>97</v>
      </c>
      <c r="AC24" s="159">
        <v>2005</v>
      </c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57" t="s">
        <v>98</v>
      </c>
      <c r="AP24" s="159">
        <v>2006</v>
      </c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1"/>
      <c r="BB24" s="157" t="s">
        <v>99</v>
      </c>
      <c r="BC24" s="159">
        <v>2007</v>
      </c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1"/>
      <c r="BO24" s="157" t="s">
        <v>100</v>
      </c>
      <c r="BP24" s="159">
        <v>2008</v>
      </c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1"/>
      <c r="CB24" s="157" t="s">
        <v>101</v>
      </c>
      <c r="CC24" s="159">
        <v>2009</v>
      </c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1"/>
      <c r="CO24" s="157" t="s">
        <v>86</v>
      </c>
      <c r="CP24" s="159">
        <v>2010</v>
      </c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1"/>
      <c r="DB24" s="157" t="s">
        <v>87</v>
      </c>
      <c r="DC24" s="159">
        <v>2011</v>
      </c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1"/>
      <c r="DO24" s="157" t="s">
        <v>88</v>
      </c>
      <c r="DP24" s="159">
        <v>2012</v>
      </c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1"/>
      <c r="EB24" s="157" t="s">
        <v>89</v>
      </c>
      <c r="EC24" s="159">
        <v>2013</v>
      </c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1"/>
      <c r="EO24" s="157" t="s">
        <v>90</v>
      </c>
      <c r="EP24" s="159">
        <v>2014</v>
      </c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1"/>
      <c r="FB24" s="157" t="s">
        <v>91</v>
      </c>
      <c r="FC24" s="159">
        <v>2015</v>
      </c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1"/>
      <c r="FO24" s="157" t="s">
        <v>92</v>
      </c>
      <c r="FP24" s="159">
        <v>2016</v>
      </c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1"/>
      <c r="GB24" s="157" t="s">
        <v>93</v>
      </c>
      <c r="GC24" s="159">
        <v>2017</v>
      </c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1"/>
      <c r="GO24" s="157" t="s">
        <v>104</v>
      </c>
      <c r="GP24" s="159">
        <v>2018</v>
      </c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1"/>
      <c r="HB24" s="157" t="s">
        <v>137</v>
      </c>
      <c r="HC24" s="159">
        <v>2019</v>
      </c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1"/>
      <c r="HO24" s="157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57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57" t="s">
        <v>170</v>
      </c>
    </row>
    <row r="25" spans="2:249" ht="14.25" customHeight="1" x14ac:dyDescent="0.25">
      <c r="B25" s="163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8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8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8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8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8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8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8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8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8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8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8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8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8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8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8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8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8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58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58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/>
      <c r="IK26" s="47"/>
      <c r="IL26" s="47"/>
      <c r="IM26" s="47"/>
      <c r="IN26" s="47"/>
      <c r="IO26" s="72">
        <f>SUM(IC26:IN26)</f>
        <v>5882165</v>
      </c>
    </row>
    <row r="27" spans="2:249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/>
      <c r="IK27" s="48"/>
      <c r="IL27" s="48"/>
      <c r="IM27" s="48"/>
      <c r="IN27" s="48"/>
      <c r="IO27" s="48"/>
    </row>
    <row r="28" spans="2:249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/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/>
      <c r="IK29" s="47"/>
      <c r="IL29" s="47"/>
      <c r="IM29" s="47"/>
      <c r="IN29" s="47"/>
      <c r="IO29" s="72">
        <f>SUM(IC29:IN29)</f>
        <v>5078609</v>
      </c>
    </row>
    <row r="30" spans="2:249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/>
      <c r="IK30" s="48"/>
      <c r="IL30" s="48"/>
      <c r="IM30" s="48"/>
      <c r="IN30" s="48"/>
      <c r="IO30" s="48"/>
    </row>
    <row r="31" spans="2:249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/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/>
      <c r="IK32" s="47"/>
      <c r="IL32" s="47"/>
      <c r="IM32" s="47"/>
      <c r="IN32" s="47"/>
      <c r="IO32" s="72">
        <f>SUM(IC32:IN32)</f>
        <v>2947314</v>
      </c>
    </row>
    <row r="33" spans="2:249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/>
      <c r="IK33" s="48"/>
      <c r="IL33" s="48"/>
      <c r="IM33" s="48"/>
      <c r="IN33" s="48"/>
      <c r="IO33" s="48"/>
    </row>
    <row r="34" spans="2:249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/>
      <c r="IK34" s="48"/>
      <c r="IL34" s="48"/>
      <c r="IM34" s="48"/>
      <c r="IN34" s="48"/>
      <c r="IO34" s="48"/>
    </row>
    <row r="35" spans="2:249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/>
      <c r="IK35" s="19"/>
      <c r="IL35" s="19"/>
      <c r="IM35" s="19"/>
      <c r="IN35" s="19"/>
      <c r="IO35" s="19">
        <f>SUM(IC35:IN35)</f>
        <v>13908088</v>
      </c>
    </row>
    <row r="36" spans="2:249" ht="14.25" customHeight="1" x14ac:dyDescent="0.25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/>
      <c r="IK36" s="21"/>
      <c r="IL36" s="21"/>
      <c r="IM36" s="21"/>
      <c r="IN36" s="21"/>
      <c r="IO36" s="21">
        <f>SUM(IC36:IN36)</f>
        <v>3710589</v>
      </c>
    </row>
    <row r="37" spans="2:249" ht="14.25" customHeight="1" x14ac:dyDescent="0.25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/>
      <c r="IK37" s="21"/>
      <c r="IL37" s="21"/>
      <c r="IM37" s="21"/>
      <c r="IN37" s="21"/>
      <c r="IO37" s="21">
        <f>SUM(IC37:IN37)</f>
        <v>10197499</v>
      </c>
    </row>
    <row r="38" spans="2:249" ht="14.25" customHeight="1" x14ac:dyDescent="0.25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5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59">
        <v>2003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7" t="s">
        <v>96</v>
      </c>
      <c r="P41" s="159">
        <v>2004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57" t="s">
        <v>97</v>
      </c>
      <c r="AC41" s="159">
        <v>2005</v>
      </c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1"/>
      <c r="AO41" s="157" t="s">
        <v>98</v>
      </c>
      <c r="AP41" s="159">
        <v>2006</v>
      </c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1"/>
      <c r="BB41" s="157" t="s">
        <v>99</v>
      </c>
      <c r="BC41" s="159">
        <v>2007</v>
      </c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1"/>
      <c r="BO41" s="157" t="s">
        <v>100</v>
      </c>
      <c r="BP41" s="159">
        <v>2008</v>
      </c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1"/>
      <c r="CB41" s="157" t="s">
        <v>101</v>
      </c>
      <c r="CC41" s="159">
        <v>2009</v>
      </c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1"/>
      <c r="CO41" s="157" t="s">
        <v>86</v>
      </c>
      <c r="CP41" s="159">
        <v>2010</v>
      </c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1"/>
      <c r="DB41" s="157" t="s">
        <v>87</v>
      </c>
      <c r="DC41" s="159">
        <v>2011</v>
      </c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1"/>
      <c r="DO41" s="157" t="s">
        <v>88</v>
      </c>
      <c r="DP41" s="159">
        <v>2012</v>
      </c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1"/>
      <c r="EB41" s="157" t="s">
        <v>89</v>
      </c>
      <c r="EC41" s="159">
        <v>2013</v>
      </c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1"/>
      <c r="EO41" s="157" t="s">
        <v>90</v>
      </c>
      <c r="EP41" s="159">
        <v>2014</v>
      </c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1"/>
      <c r="FB41" s="157" t="s">
        <v>91</v>
      </c>
      <c r="FC41" s="159">
        <v>2015</v>
      </c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1"/>
      <c r="FO41" s="157" t="s">
        <v>92</v>
      </c>
      <c r="FP41" s="159">
        <v>2016</v>
      </c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1"/>
      <c r="GB41" s="157" t="s">
        <v>93</v>
      </c>
      <c r="GC41" s="159">
        <v>2017</v>
      </c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1"/>
      <c r="GO41" s="157" t="s">
        <v>104</v>
      </c>
      <c r="GP41" s="159">
        <v>2018</v>
      </c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1"/>
      <c r="HB41" s="157" t="s">
        <v>137</v>
      </c>
      <c r="HC41" s="159">
        <v>2019</v>
      </c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1"/>
      <c r="HO41" s="157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57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57" t="s">
        <v>170</v>
      </c>
    </row>
    <row r="42" spans="2:249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8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8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8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8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8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8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8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8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8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8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8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8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8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8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8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8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8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58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58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0</v>
      </c>
      <c r="IK43" s="19">
        <f t="shared" si="237"/>
        <v>0</v>
      </c>
      <c r="IL43" s="19">
        <f t="shared" si="237"/>
        <v>0</v>
      </c>
      <c r="IM43" s="19">
        <f t="shared" si="237"/>
        <v>0</v>
      </c>
      <c r="IN43" s="19">
        <f t="shared" si="237"/>
        <v>0</v>
      </c>
      <c r="IO43" s="19">
        <f>SUM(IC43:IN43)</f>
        <v>113950672.5</v>
      </c>
    </row>
    <row r="44" spans="2:249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/>
      <c r="IK44" s="21"/>
      <c r="IL44" s="21"/>
      <c r="IM44" s="21"/>
      <c r="IN44" s="21"/>
      <c r="IO44" s="21">
        <f>SUM(IC44:IN44)</f>
        <v>29812141.400000002</v>
      </c>
    </row>
    <row r="45" spans="2:249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/>
      <c r="IK45" s="21"/>
      <c r="IL45" s="21"/>
      <c r="IM45" s="21"/>
      <c r="IN45" s="21"/>
      <c r="IO45" s="21">
        <f>SUM(IC45:IN45)</f>
        <v>84138531.100000009</v>
      </c>
    </row>
    <row r="48" spans="2:249" x14ac:dyDescent="0.25">
      <c r="HD48" s="112"/>
      <c r="HE48" s="112"/>
      <c r="HQ48" s="112"/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GZ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I43" sqref="HI43:HI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112"/>
    <col min="223" max="223" width="12.6640625" style="112" customWidth="1"/>
    <col min="224" max="16384" width="11.44140625" style="2"/>
  </cols>
  <sheetData>
    <row r="1" spans="1:223" x14ac:dyDescent="0.25">
      <c r="A1" s="164" t="s">
        <v>136</v>
      </c>
      <c r="B1" s="164"/>
    </row>
    <row r="2" spans="1:223" ht="30" customHeight="1" x14ac:dyDescent="0.25">
      <c r="A2" s="165" t="s">
        <v>151</v>
      </c>
      <c r="B2" s="166"/>
    </row>
    <row r="3" spans="1:223" x14ac:dyDescent="0.25">
      <c r="A3" s="99" t="s">
        <v>76</v>
      </c>
    </row>
    <row r="4" spans="1:223" x14ac:dyDescent="0.25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62" t="s">
        <v>0</v>
      </c>
      <c r="C6" s="159">
        <v>2005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98</v>
      </c>
      <c r="P6" s="159">
        <v>2006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99</v>
      </c>
      <c r="AC6" s="159">
        <v>2007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100</v>
      </c>
      <c r="AP6" s="159">
        <v>2008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101</v>
      </c>
      <c r="BC6" s="159">
        <v>2009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86</v>
      </c>
      <c r="BP6" s="159">
        <v>2010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87</v>
      </c>
      <c r="CC6" s="159">
        <v>2011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88</v>
      </c>
      <c r="CP6" s="159">
        <v>2012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89</v>
      </c>
      <c r="DC6" s="159">
        <v>2013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90</v>
      </c>
      <c r="DP6" s="159">
        <v>2014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91</v>
      </c>
      <c r="EC6" s="159">
        <v>2015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92</v>
      </c>
      <c r="EP6" s="159">
        <v>2016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93</v>
      </c>
      <c r="FC6" s="159">
        <v>2017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104</v>
      </c>
      <c r="FP6" s="159">
        <v>2018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137</v>
      </c>
      <c r="GC6" s="159">
        <v>2019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57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57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57" t="s">
        <v>170</v>
      </c>
    </row>
    <row r="7" spans="1:223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8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58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58"/>
    </row>
    <row r="8" spans="1:223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/>
      <c r="HK8" s="72"/>
      <c r="HL8" s="72"/>
      <c r="HM8" s="72"/>
      <c r="HN8" s="72"/>
      <c r="HO8" s="72">
        <f>+SUM(HC8:HN8)</f>
        <v>4449730</v>
      </c>
    </row>
    <row r="9" spans="1:223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/>
      <c r="HK9" s="48"/>
      <c r="HL9" s="48"/>
      <c r="HM9" s="48"/>
      <c r="HN9" s="48"/>
      <c r="HO9" s="48"/>
    </row>
    <row r="10" spans="1:223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/>
      <c r="HK10" s="48"/>
      <c r="HL10" s="48"/>
      <c r="HM10" s="48"/>
      <c r="HN10" s="48"/>
      <c r="HO10" s="48"/>
    </row>
    <row r="11" spans="1:223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/>
      <c r="HK11" s="72"/>
      <c r="HL11" s="72"/>
      <c r="HM11" s="72"/>
      <c r="HN11" s="72"/>
      <c r="HO11" s="72">
        <f>+SUM(HC11:HN11)</f>
        <v>1991154</v>
      </c>
    </row>
    <row r="12" spans="1:223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/>
      <c r="HK12" s="48"/>
      <c r="HL12" s="48"/>
      <c r="HM12" s="48"/>
      <c r="HN12" s="48"/>
      <c r="HO12" s="48"/>
    </row>
    <row r="13" spans="1:223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/>
      <c r="HK13" s="48"/>
      <c r="HL13" s="48"/>
      <c r="HM13" s="48"/>
      <c r="HN13" s="48"/>
      <c r="HO13" s="48"/>
    </row>
    <row r="14" spans="1:223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/>
      <c r="HK14" s="72"/>
      <c r="HL14" s="72"/>
      <c r="HM14" s="72"/>
      <c r="HN14" s="72"/>
      <c r="HO14" s="72">
        <f>+SUM(HC14:HN14)</f>
        <v>2417398</v>
      </c>
    </row>
    <row r="15" spans="1:223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/>
      <c r="HK15" s="48"/>
      <c r="HL15" s="48"/>
      <c r="HM15" s="48"/>
      <c r="HN15" s="48"/>
      <c r="HO15" s="48"/>
    </row>
    <row r="16" spans="1:223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/>
      <c r="HK16" s="48"/>
      <c r="HL16" s="48"/>
      <c r="HM16" s="48"/>
      <c r="HN16" s="48"/>
      <c r="HO16" s="48"/>
    </row>
    <row r="17" spans="2:223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/>
      <c r="HK17" s="19"/>
      <c r="HL17" s="19"/>
      <c r="HM17" s="19"/>
      <c r="HN17" s="19"/>
      <c r="HO17" s="19">
        <f>+SUM(HC17:HN17)</f>
        <v>8858282</v>
      </c>
    </row>
    <row r="18" spans="2:223" x14ac:dyDescent="0.25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/>
      <c r="HK18" s="78"/>
      <c r="HL18" s="78"/>
      <c r="HM18" s="78"/>
      <c r="HN18" s="78"/>
      <c r="HO18" s="78">
        <f>+SUM(HC18:HN18)</f>
        <v>5819398</v>
      </c>
    </row>
    <row r="19" spans="2:223" x14ac:dyDescent="0.25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/>
      <c r="HK19" s="78"/>
      <c r="HL19" s="78"/>
      <c r="HM19" s="78"/>
      <c r="HN19" s="78"/>
      <c r="HO19" s="78">
        <f>+SUM(HC19:HN19)</f>
        <v>3038884</v>
      </c>
    </row>
    <row r="21" spans="2:223" x14ac:dyDescent="0.25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62" t="s">
        <v>0</v>
      </c>
      <c r="C23" s="159">
        <v>2005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98</v>
      </c>
      <c r="P23" s="159">
        <v>2006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99</v>
      </c>
      <c r="AC23" s="159">
        <v>2007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100</v>
      </c>
      <c r="AP23" s="159">
        <v>2008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101</v>
      </c>
      <c r="BC23" s="159">
        <v>2009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86</v>
      </c>
      <c r="BP23" s="159">
        <v>2010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87</v>
      </c>
      <c r="CC23" s="159">
        <v>2011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88</v>
      </c>
      <c r="CP23" s="159">
        <v>2012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89</v>
      </c>
      <c r="DC23" s="159">
        <v>2013</v>
      </c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1"/>
      <c r="DO23" s="157" t="s">
        <v>90</v>
      </c>
      <c r="DP23" s="159">
        <v>2014</v>
      </c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1"/>
      <c r="EB23" s="157" t="s">
        <v>91</v>
      </c>
      <c r="EC23" s="159">
        <v>2015</v>
      </c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1"/>
      <c r="EO23" s="157" t="s">
        <v>92</v>
      </c>
      <c r="EP23" s="159">
        <v>2016</v>
      </c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1"/>
      <c r="FB23" s="157" t="s">
        <v>93</v>
      </c>
      <c r="FC23" s="159">
        <v>2017</v>
      </c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1"/>
      <c r="FO23" s="157" t="s">
        <v>104</v>
      </c>
      <c r="FP23" s="159">
        <v>2018</v>
      </c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1"/>
      <c r="GB23" s="157" t="s">
        <v>137</v>
      </c>
      <c r="GC23" s="159">
        <v>2019</v>
      </c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1"/>
      <c r="GO23" s="157" t="s">
        <v>161</v>
      </c>
      <c r="GP23" s="154">
        <v>2020</v>
      </c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6"/>
      <c r="HB23" s="157" t="s">
        <v>169</v>
      </c>
      <c r="HC23" s="154">
        <v>2021</v>
      </c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6"/>
      <c r="HO23" s="157" t="s">
        <v>170</v>
      </c>
    </row>
    <row r="24" spans="2:223" x14ac:dyDescent="0.25">
      <c r="B24" s="163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8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8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8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8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8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8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8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58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58"/>
    </row>
    <row r="25" spans="2:223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/>
      <c r="HK25" s="72"/>
      <c r="HL25" s="72"/>
      <c r="HM25" s="72"/>
      <c r="HN25" s="72"/>
      <c r="HO25" s="72">
        <f>+SUM(HC25:HN25)</f>
        <v>8488166</v>
      </c>
    </row>
    <row r="26" spans="2:223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/>
      <c r="HK26" s="48"/>
      <c r="HL26" s="48"/>
      <c r="HM26" s="48"/>
      <c r="HN26" s="48"/>
      <c r="HO26" s="48"/>
    </row>
    <row r="27" spans="2:223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/>
      <c r="HK27" s="48"/>
      <c r="HL27" s="48"/>
      <c r="HM27" s="48"/>
      <c r="HN27" s="48"/>
      <c r="HO27" s="48"/>
    </row>
    <row r="28" spans="2:223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/>
      <c r="HK28" s="72"/>
      <c r="HL28" s="72"/>
      <c r="HM28" s="72"/>
      <c r="HN28" s="72"/>
      <c r="HO28" s="72">
        <f>+SUM(HC28:HN28)</f>
        <v>4596062</v>
      </c>
    </row>
    <row r="29" spans="2:223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/>
      <c r="HK29" s="48"/>
      <c r="HL29" s="48"/>
      <c r="HM29" s="48"/>
      <c r="HN29" s="48"/>
      <c r="HO29" s="48"/>
    </row>
    <row r="30" spans="2:223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/>
      <c r="HK30" s="48"/>
      <c r="HL30" s="48"/>
      <c r="HM30" s="48"/>
      <c r="HN30" s="48"/>
      <c r="HO30" s="48"/>
    </row>
    <row r="31" spans="2:223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/>
      <c r="HK31" s="72"/>
      <c r="HL31" s="72"/>
      <c r="HM31" s="72"/>
      <c r="HN31" s="72"/>
      <c r="HO31" s="72">
        <f>+SUM(HC31:HN31)</f>
        <v>5825588</v>
      </c>
    </row>
    <row r="32" spans="2:223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/>
      <c r="HK32" s="48"/>
      <c r="HL32" s="48"/>
      <c r="HM32" s="48"/>
      <c r="HN32" s="48"/>
      <c r="HO32" s="48"/>
    </row>
    <row r="33" spans="2:223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/>
      <c r="HK33" s="48"/>
      <c r="HL33" s="48"/>
      <c r="HM33" s="48"/>
      <c r="HN33" s="48"/>
      <c r="HO33" s="48"/>
    </row>
    <row r="34" spans="2:223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/>
      <c r="HK34" s="19"/>
      <c r="HL34" s="19"/>
      <c r="HM34" s="19"/>
      <c r="HN34" s="19"/>
      <c r="HO34" s="19">
        <f>+SUM(HC34:HN34)</f>
        <v>18909816</v>
      </c>
    </row>
    <row r="35" spans="2:223" x14ac:dyDescent="0.25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/>
      <c r="HK35" s="78"/>
      <c r="HL35" s="78"/>
      <c r="HM35" s="78"/>
      <c r="HN35" s="78"/>
      <c r="HO35" s="78">
        <f>+SUM(HC35:HN35)</f>
        <v>5819398</v>
      </c>
    </row>
    <row r="36" spans="2:223" x14ac:dyDescent="0.25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/>
      <c r="HK36" s="78"/>
      <c r="HL36" s="78"/>
      <c r="HM36" s="78"/>
      <c r="HN36" s="78"/>
      <c r="HO36" s="78">
        <f>+SUM(HC36:HN36)</f>
        <v>13090418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59">
        <v>2005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98</v>
      </c>
      <c r="P40" s="159">
        <v>2006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99</v>
      </c>
      <c r="AC40" s="159">
        <v>2007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100</v>
      </c>
      <c r="AP40" s="159">
        <v>2008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101</v>
      </c>
      <c r="BC40" s="159">
        <v>2009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86</v>
      </c>
      <c r="BP40" s="159">
        <v>2010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87</v>
      </c>
      <c r="CC40" s="159">
        <v>2011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88</v>
      </c>
      <c r="CP40" s="159">
        <v>2012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89</v>
      </c>
      <c r="DC40" s="159">
        <v>2013</v>
      </c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1"/>
      <c r="DO40" s="157" t="s">
        <v>90</v>
      </c>
      <c r="DP40" s="159">
        <v>2014</v>
      </c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1"/>
      <c r="EB40" s="157" t="s">
        <v>91</v>
      </c>
      <c r="EC40" s="159">
        <v>2015</v>
      </c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1"/>
      <c r="EO40" s="157" t="s">
        <v>92</v>
      </c>
      <c r="EP40" s="159">
        <v>2016</v>
      </c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1"/>
      <c r="FB40" s="157" t="s">
        <v>93</v>
      </c>
      <c r="FC40" s="159">
        <v>2017</v>
      </c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1"/>
      <c r="FO40" s="157" t="s">
        <v>104</v>
      </c>
      <c r="FP40" s="159">
        <v>2018</v>
      </c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1"/>
      <c r="GB40" s="157" t="s">
        <v>137</v>
      </c>
      <c r="GC40" s="159">
        <v>2019</v>
      </c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1"/>
      <c r="GO40" s="157" t="s">
        <v>161</v>
      </c>
      <c r="GP40" s="154">
        <v>2020</v>
      </c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6"/>
      <c r="HB40" s="157" t="s">
        <v>169</v>
      </c>
      <c r="HC40" s="154">
        <v>2021</v>
      </c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6"/>
      <c r="HO40" s="157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8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8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8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8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8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8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8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8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8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8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8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8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8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8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8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58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58"/>
    </row>
    <row r="42" spans="2:223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191">SUM(GE43:GE44)</f>
        <v>16420430.200000003</v>
      </c>
      <c r="GF42" s="19">
        <f t="shared" si="191"/>
        <v>15619036.200000001</v>
      </c>
      <c r="GG42" s="19">
        <f t="shared" si="191"/>
        <v>14599591.200000003</v>
      </c>
      <c r="GH42" s="19">
        <f t="shared" si="191"/>
        <v>13969192.399999999</v>
      </c>
      <c r="GI42" s="19">
        <f t="shared" si="191"/>
        <v>15802529</v>
      </c>
      <c r="GJ42" s="19">
        <f t="shared" si="191"/>
        <v>16235842.399999999</v>
      </c>
      <c r="GK42" s="19">
        <f t="shared" si="191"/>
        <v>14949859.800000001</v>
      </c>
      <c r="GL42" s="19">
        <f>SUM(GL43:GL44)</f>
        <v>16143103.199999992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198187467.00000003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K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0</v>
      </c>
      <c r="HK42" s="19">
        <f t="shared" si="193"/>
        <v>0</v>
      </c>
      <c r="HL42" s="19"/>
      <c r="HM42" s="19"/>
      <c r="HN42" s="19"/>
      <c r="HO42" s="19">
        <f>+SUM(HC42:HN42)</f>
        <v>147058940.40000001</v>
      </c>
    </row>
    <row r="43" spans="2:223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/>
      <c r="HK43" s="21"/>
      <c r="HL43" s="21"/>
      <c r="HM43" s="21"/>
      <c r="HN43" s="21"/>
      <c r="HO43" s="21">
        <f>+SUM(HC43:HN43)</f>
        <v>45309923.199999996</v>
      </c>
    </row>
    <row r="44" spans="2:223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/>
      <c r="HK44" s="21"/>
      <c r="HL44" s="21"/>
      <c r="HM44" s="21"/>
      <c r="HN44" s="21"/>
      <c r="HO44" s="21">
        <f>+SUM(HC44:HN44)</f>
        <v>101749017.19999997</v>
      </c>
    </row>
    <row r="46" spans="2:223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5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5">
      <c r="FA48" s="65"/>
    </row>
  </sheetData>
  <mergeCells count="104"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G4" activePane="bottomRight" state="frozen"/>
      <selection pane="topRight" activeCell="C1" sqref="C1"/>
      <selection pane="bottomLeft" activeCell="A4" sqref="A4"/>
      <selection pane="bottomRight" activeCell="GT87" sqref="GT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16384" width="11.44140625" style="2"/>
  </cols>
  <sheetData>
    <row r="1" spans="1:210" x14ac:dyDescent="0.25">
      <c r="A1" s="164" t="s">
        <v>136</v>
      </c>
      <c r="B1" s="164"/>
    </row>
    <row r="2" spans="1:210" ht="30" customHeight="1" x14ac:dyDescent="0.25">
      <c r="A2" s="165" t="s">
        <v>152</v>
      </c>
      <c r="B2" s="166"/>
    </row>
    <row r="3" spans="1:210" x14ac:dyDescent="0.25">
      <c r="A3" s="99" t="s">
        <v>75</v>
      </c>
    </row>
    <row r="5" spans="1:210" x14ac:dyDescent="0.25">
      <c r="B5" s="5" t="s">
        <v>67</v>
      </c>
    </row>
    <row r="6" spans="1:210" ht="15" customHeight="1" x14ac:dyDescent="0.25">
      <c r="B6" s="162" t="s">
        <v>0</v>
      </c>
      <c r="C6" s="159">
        <v>2006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99</v>
      </c>
      <c r="P6" s="159">
        <v>2007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100</v>
      </c>
      <c r="AC6" s="159">
        <v>2008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101</v>
      </c>
      <c r="AP6" s="159">
        <v>2009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86</v>
      </c>
      <c r="BC6" s="159">
        <v>2010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87</v>
      </c>
      <c r="BP6" s="159">
        <v>2011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88</v>
      </c>
      <c r="CC6" s="159">
        <v>2012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89</v>
      </c>
      <c r="CP6" s="159">
        <v>2013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90</v>
      </c>
      <c r="DC6" s="159">
        <v>2014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91</v>
      </c>
      <c r="DP6" s="159">
        <v>2015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92</v>
      </c>
      <c r="EC6" s="159">
        <v>2016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93</v>
      </c>
      <c r="EP6" s="159">
        <v>2017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104</v>
      </c>
      <c r="FC6" s="159">
        <v>2018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137</v>
      </c>
      <c r="FP6" s="159">
        <v>2019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161</v>
      </c>
      <c r="GC6" s="154">
        <v>2020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169</v>
      </c>
      <c r="GP6" s="154">
        <v>2021</v>
      </c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6"/>
      <c r="HB6" s="157" t="s">
        <v>170</v>
      </c>
    </row>
    <row r="7" spans="1:210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58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58"/>
    </row>
    <row r="8" spans="1:210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/>
      <c r="GX8" s="14"/>
      <c r="GY8" s="14"/>
      <c r="GZ8" s="14"/>
      <c r="HA8" s="14"/>
      <c r="HB8" s="14">
        <f>+SUM(GP8:HA8)</f>
        <v>199580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/>
      <c r="GX9" s="16"/>
      <c r="GY9" s="16"/>
      <c r="GZ9" s="16"/>
      <c r="HA9" s="16"/>
      <c r="HB9" s="16"/>
    </row>
    <row r="10" spans="1:210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/>
      <c r="GX10" s="16"/>
      <c r="GY10" s="16"/>
      <c r="GZ10" s="16"/>
      <c r="HA10" s="16"/>
      <c r="HB10" s="16"/>
    </row>
    <row r="11" spans="1:210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/>
      <c r="GX11" s="14"/>
      <c r="GY11" s="14"/>
      <c r="GZ11" s="14"/>
      <c r="HA11" s="14"/>
      <c r="HB11" s="14">
        <f>+SUM(GP11:HA11)</f>
        <v>569775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/>
      <c r="GX12" s="16"/>
      <c r="GY12" s="16"/>
      <c r="GZ12" s="16"/>
      <c r="HA12" s="16"/>
      <c r="HB12" s="16"/>
    </row>
    <row r="13" spans="1:210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/>
      <c r="GX13" s="16"/>
      <c r="GY13" s="16"/>
      <c r="GZ13" s="16"/>
      <c r="HA13" s="16"/>
      <c r="HB13" s="16"/>
    </row>
    <row r="14" spans="1:210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/>
      <c r="GX14" s="14"/>
      <c r="GY14" s="14"/>
      <c r="GZ14" s="14"/>
      <c r="HA14" s="14"/>
      <c r="HB14" s="14">
        <f>+SUM(GP14:HA14)</f>
        <v>91393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/>
      <c r="GX15" s="16"/>
      <c r="GY15" s="16"/>
      <c r="GZ15" s="16"/>
      <c r="HA15" s="16"/>
      <c r="HB15" s="16"/>
    </row>
    <row r="16" spans="1:210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/>
      <c r="GX16" s="16"/>
      <c r="GY16" s="16"/>
      <c r="GZ16" s="16"/>
      <c r="HA16" s="16"/>
      <c r="HB16" s="16"/>
    </row>
    <row r="17" spans="2:210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/>
      <c r="GX17" s="14"/>
      <c r="GY17" s="14"/>
      <c r="GZ17" s="14"/>
      <c r="HA17" s="14"/>
      <c r="HB17" s="14">
        <f>+SUM(GP17:HA17)</f>
        <v>317547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/>
      <c r="GX18" s="16"/>
      <c r="GY18" s="16"/>
      <c r="GZ18" s="16"/>
      <c r="HA18" s="16"/>
      <c r="HB18" s="16"/>
    </row>
    <row r="19" spans="2:210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/>
      <c r="GX19" s="16"/>
      <c r="GY19" s="16"/>
      <c r="GZ19" s="16"/>
      <c r="HA19" s="16"/>
      <c r="HB19" s="16"/>
    </row>
    <row r="20" spans="2:210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/>
      <c r="GX20" s="14"/>
      <c r="GY20" s="14"/>
      <c r="GZ20" s="14"/>
      <c r="HA20" s="14"/>
      <c r="HB20" s="14">
        <f>+SUM(GP20:HA20)</f>
        <v>831378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/>
      <c r="GX21" s="16"/>
      <c r="GY21" s="16"/>
      <c r="GZ21" s="16"/>
      <c r="HA21" s="16"/>
      <c r="HB21" s="16"/>
    </row>
    <row r="22" spans="2:210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/>
      <c r="GX22" s="16"/>
      <c r="GY22" s="16"/>
      <c r="GZ22" s="16"/>
      <c r="HA22" s="16"/>
      <c r="HB22" s="16"/>
    </row>
    <row r="23" spans="2:210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/>
      <c r="GX23" s="14"/>
      <c r="GY23" s="14"/>
      <c r="GZ23" s="14"/>
      <c r="HA23" s="14"/>
      <c r="HB23" s="14">
        <f>+SUM(GP23:HA23)</f>
        <v>138543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/>
      <c r="GX24" s="16"/>
      <c r="GY24" s="16"/>
      <c r="GZ24" s="16"/>
      <c r="HA24" s="16"/>
      <c r="HB24" s="16"/>
    </row>
    <row r="25" spans="2:210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/>
      <c r="GX25" s="16"/>
      <c r="GY25" s="16"/>
      <c r="GZ25" s="16"/>
      <c r="HA25" s="16"/>
      <c r="HB25" s="16"/>
    </row>
    <row r="26" spans="2:210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/>
      <c r="GX26" s="14"/>
      <c r="GY26" s="14"/>
      <c r="GZ26" s="14"/>
      <c r="HA26" s="14"/>
      <c r="HB26" s="14">
        <f>+SUM(GP26:HA26)</f>
        <v>296553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/>
      <c r="GX27" s="16"/>
      <c r="GY27" s="16"/>
      <c r="GZ27" s="16"/>
      <c r="HA27" s="16"/>
      <c r="HB27" s="16"/>
    </row>
    <row r="28" spans="2:210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/>
      <c r="GX28" s="16"/>
      <c r="GY28" s="16"/>
      <c r="GZ28" s="16"/>
      <c r="HA28" s="16"/>
      <c r="HB28" s="16"/>
    </row>
    <row r="29" spans="2:210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/>
      <c r="GX29" s="14"/>
      <c r="GY29" s="14"/>
      <c r="GZ29" s="14"/>
      <c r="HA29" s="14"/>
      <c r="HB29" s="14">
        <f>+SUM(GP29:HA29)</f>
        <v>243688</v>
      </c>
    </row>
    <row r="30" spans="2:210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/>
      <c r="GX30" s="16"/>
      <c r="GY30" s="16"/>
      <c r="GZ30" s="16"/>
      <c r="HA30" s="16"/>
      <c r="HB30" s="16"/>
    </row>
    <row r="31" spans="2:210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/>
      <c r="GX31" s="16"/>
      <c r="GY31" s="16"/>
      <c r="GZ31" s="16"/>
      <c r="HA31" s="16"/>
      <c r="HB31" s="16"/>
    </row>
    <row r="32" spans="2:210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/>
      <c r="GX32" s="14"/>
      <c r="GY32" s="14"/>
      <c r="GZ32" s="14"/>
      <c r="HA32" s="14"/>
      <c r="HB32" s="14">
        <f>+SUM(GP32:HA32)</f>
        <v>259661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/>
      <c r="GX33" s="16"/>
      <c r="GY33" s="16"/>
      <c r="GZ33" s="16"/>
      <c r="HA33" s="16"/>
      <c r="HB33" s="16"/>
    </row>
    <row r="34" spans="2:210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/>
      <c r="GX34" s="16"/>
      <c r="GY34" s="16"/>
      <c r="GZ34" s="16"/>
      <c r="HA34" s="16"/>
      <c r="HB34" s="16"/>
    </row>
    <row r="35" spans="2:210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/>
      <c r="GX35" s="14"/>
      <c r="GY35" s="14"/>
      <c r="GZ35" s="14"/>
      <c r="HA35" s="14"/>
      <c r="HB35" s="14">
        <f>+SUM(GP35:HA35)</f>
        <v>0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/>
      <c r="GX36" s="16"/>
      <c r="GY36" s="16"/>
      <c r="GZ36" s="16"/>
      <c r="HA36" s="16"/>
      <c r="HB36" s="16"/>
    </row>
    <row r="37" spans="2:210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/>
      <c r="GX37" s="16"/>
      <c r="GY37" s="16"/>
      <c r="GZ37" s="16"/>
      <c r="HA37" s="16"/>
      <c r="HB37" s="16"/>
    </row>
    <row r="38" spans="2:210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/>
      <c r="GX38" s="59"/>
      <c r="GY38" s="59"/>
      <c r="GZ38" s="59"/>
      <c r="HA38" s="59"/>
      <c r="HB38" s="59">
        <f>+SUM(GP38:HA38)</f>
        <v>2948118</v>
      </c>
    </row>
    <row r="39" spans="2:210" x14ac:dyDescent="0.25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/>
      <c r="GX39" s="79"/>
      <c r="GY39" s="79"/>
      <c r="GZ39" s="79"/>
      <c r="HA39" s="79"/>
      <c r="HB39" s="79">
        <f>+SUM(GP39:HA39)</f>
        <v>1910348</v>
      </c>
    </row>
    <row r="40" spans="2:210" x14ac:dyDescent="0.25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/>
      <c r="GX40" s="79"/>
      <c r="GY40" s="79"/>
      <c r="GZ40" s="79"/>
      <c r="HA40" s="79"/>
      <c r="HB40" s="79">
        <f>+SUM(GP40:HA40)</f>
        <v>1037770</v>
      </c>
    </row>
    <row r="41" spans="2:210" x14ac:dyDescent="0.2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x14ac:dyDescent="0.25">
      <c r="B44" s="5" t="s">
        <v>68</v>
      </c>
    </row>
    <row r="45" spans="2:210" ht="15" customHeight="1" x14ac:dyDescent="0.25">
      <c r="B45" s="162" t="s">
        <v>0</v>
      </c>
      <c r="C45" s="159">
        <v>2006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  <c r="O45" s="157" t="s">
        <v>99</v>
      </c>
      <c r="P45" s="159">
        <v>2007</v>
      </c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1"/>
      <c r="AB45" s="157" t="s">
        <v>100</v>
      </c>
      <c r="AC45" s="159">
        <v>2008</v>
      </c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1"/>
      <c r="AO45" s="157" t="s">
        <v>101</v>
      </c>
      <c r="AP45" s="159">
        <v>2009</v>
      </c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1"/>
      <c r="BB45" s="157" t="s">
        <v>86</v>
      </c>
      <c r="BC45" s="159">
        <v>2010</v>
      </c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1"/>
      <c r="BO45" s="157" t="s">
        <v>87</v>
      </c>
      <c r="BP45" s="159">
        <v>2011</v>
      </c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1"/>
      <c r="CB45" s="157" t="s">
        <v>88</v>
      </c>
      <c r="CC45" s="159">
        <v>2012</v>
      </c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1"/>
      <c r="CO45" s="157" t="s">
        <v>89</v>
      </c>
      <c r="CP45" s="159">
        <v>2013</v>
      </c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1"/>
      <c r="DB45" s="157" t="s">
        <v>90</v>
      </c>
      <c r="DC45" s="159">
        <v>2014</v>
      </c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1"/>
      <c r="DO45" s="157" t="s">
        <v>91</v>
      </c>
      <c r="DP45" s="159">
        <v>2015</v>
      </c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1"/>
      <c r="EB45" s="157" t="s">
        <v>92</v>
      </c>
      <c r="EC45" s="159">
        <v>2016</v>
      </c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1"/>
      <c r="EO45" s="157" t="s">
        <v>93</v>
      </c>
      <c r="EP45" s="159">
        <v>2017</v>
      </c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1"/>
      <c r="FB45" s="157" t="s">
        <v>104</v>
      </c>
      <c r="FC45" s="159">
        <v>2018</v>
      </c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1"/>
      <c r="FO45" s="157" t="s">
        <v>137</v>
      </c>
      <c r="FP45" s="159">
        <v>2019</v>
      </c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1"/>
      <c r="GB45" s="157" t="s">
        <v>161</v>
      </c>
      <c r="GC45" s="154">
        <v>2020</v>
      </c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6"/>
      <c r="GO45" s="157" t="s">
        <v>169</v>
      </c>
      <c r="GP45" s="154">
        <v>2021</v>
      </c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6"/>
      <c r="HB45" s="157" t="s">
        <v>170</v>
      </c>
    </row>
    <row r="46" spans="2:210" x14ac:dyDescent="0.25">
      <c r="B46" s="163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8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8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8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8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8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8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8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8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8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8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8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8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8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8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58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58"/>
    </row>
    <row r="47" spans="2:210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/>
      <c r="GX47" s="14"/>
      <c r="GY47" s="14"/>
      <c r="GZ47" s="14"/>
      <c r="HA47" s="14"/>
      <c r="HB47" s="14">
        <f>+SUM(GP47:HA47)</f>
        <v>441618</v>
      </c>
    </row>
    <row r="48" spans="2:210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/>
      <c r="GX48" s="16"/>
      <c r="GY48" s="16"/>
      <c r="GZ48" s="16"/>
      <c r="HA48" s="16"/>
      <c r="HB48" s="16"/>
    </row>
    <row r="49" spans="2:210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/>
      <c r="GX49" s="16"/>
      <c r="GY49" s="16"/>
      <c r="GZ49" s="16"/>
      <c r="HA49" s="16"/>
      <c r="HB49" s="16"/>
    </row>
    <row r="50" spans="2:210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/>
      <c r="GX50" s="14"/>
      <c r="GY50" s="14"/>
      <c r="GZ50" s="14"/>
      <c r="HA50" s="14"/>
      <c r="HB50" s="14">
        <f>+SUM(GP50:HA50)</f>
        <v>1018068</v>
      </c>
    </row>
    <row r="51" spans="2:210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/>
      <c r="GX51" s="16"/>
      <c r="GY51" s="16"/>
      <c r="GZ51" s="16"/>
      <c r="HA51" s="16"/>
      <c r="HB51" s="16"/>
    </row>
    <row r="52" spans="2:210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/>
      <c r="GX52" s="16"/>
      <c r="GY52" s="16"/>
      <c r="GZ52" s="16"/>
      <c r="HA52" s="16"/>
      <c r="HB52" s="16"/>
    </row>
    <row r="53" spans="2:210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/>
      <c r="GX53" s="14"/>
      <c r="GY53" s="14"/>
      <c r="GZ53" s="14"/>
      <c r="HA53" s="14"/>
      <c r="HB53" s="14">
        <f>+SUM(GP53:HA53)</f>
        <v>275341</v>
      </c>
    </row>
    <row r="54" spans="2:210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/>
      <c r="GX54" s="16"/>
      <c r="GY54" s="16"/>
      <c r="GZ54" s="16"/>
      <c r="HA54" s="16"/>
      <c r="HB54" s="16"/>
    </row>
    <row r="55" spans="2:210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/>
      <c r="GX55" s="16"/>
      <c r="GY55" s="16"/>
      <c r="GZ55" s="16"/>
      <c r="HA55" s="16"/>
      <c r="HB55" s="16"/>
    </row>
    <row r="56" spans="2:210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/>
      <c r="GX56" s="14"/>
      <c r="GY56" s="14"/>
      <c r="GZ56" s="14"/>
      <c r="HA56" s="14"/>
      <c r="HB56" s="14">
        <f>+SUM(GP56:HA56)</f>
        <v>782020</v>
      </c>
    </row>
    <row r="57" spans="2:210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/>
      <c r="GX57" s="16"/>
      <c r="GY57" s="16"/>
      <c r="GZ57" s="16"/>
      <c r="HA57" s="16"/>
      <c r="HB57" s="16"/>
    </row>
    <row r="58" spans="2:210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/>
      <c r="GX58" s="16"/>
      <c r="GY58" s="16"/>
      <c r="GZ58" s="16"/>
      <c r="HA58" s="16"/>
      <c r="HB58" s="16"/>
    </row>
    <row r="59" spans="2:210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/>
      <c r="GX59" s="14"/>
      <c r="GY59" s="14"/>
      <c r="GZ59" s="14"/>
      <c r="HA59" s="14"/>
      <c r="HB59" s="14">
        <f>+SUM(GP59:HA59)</f>
        <v>1474950</v>
      </c>
    </row>
    <row r="60" spans="2:210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/>
      <c r="GX60" s="16"/>
      <c r="GY60" s="16"/>
      <c r="GZ60" s="16"/>
      <c r="HA60" s="16"/>
      <c r="HB60" s="16"/>
    </row>
    <row r="61" spans="2:210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/>
      <c r="GX61" s="16"/>
      <c r="GY61" s="16"/>
      <c r="GZ61" s="16"/>
      <c r="HA61" s="16"/>
      <c r="HB61" s="16"/>
    </row>
    <row r="62" spans="2:210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/>
      <c r="GX62" s="14"/>
      <c r="GY62" s="14"/>
      <c r="GZ62" s="14"/>
      <c r="HA62" s="14"/>
      <c r="HB62" s="14">
        <f>+SUM(GP62:HA62)</f>
        <v>281227</v>
      </c>
    </row>
    <row r="63" spans="2:210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/>
      <c r="GX63" s="16"/>
      <c r="GY63" s="16"/>
      <c r="GZ63" s="16"/>
      <c r="HA63" s="16"/>
      <c r="HB63" s="16"/>
    </row>
    <row r="64" spans="2:210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/>
      <c r="GX64" s="16"/>
      <c r="GY64" s="16"/>
      <c r="GZ64" s="16"/>
      <c r="HA64" s="16"/>
      <c r="HB64" s="16"/>
    </row>
    <row r="65" spans="2:210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/>
      <c r="GX65" s="14"/>
      <c r="GY65" s="14"/>
      <c r="GZ65" s="14"/>
      <c r="HA65" s="14"/>
      <c r="HB65" s="14">
        <f>+SUM(GP65:HA65)</f>
        <v>760180</v>
      </c>
    </row>
    <row r="66" spans="2:210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/>
      <c r="GX66" s="16"/>
      <c r="GY66" s="16"/>
      <c r="GZ66" s="16"/>
      <c r="HA66" s="16"/>
      <c r="HB66" s="16"/>
    </row>
    <row r="67" spans="2:210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/>
      <c r="GX67" s="16"/>
      <c r="GY67" s="16"/>
      <c r="GZ67" s="16"/>
      <c r="HA67" s="16"/>
      <c r="HB67" s="16"/>
    </row>
    <row r="68" spans="2:210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/>
      <c r="GX68" s="14"/>
      <c r="GY68" s="14"/>
      <c r="GZ68" s="14"/>
      <c r="HA68" s="14"/>
      <c r="HB68" s="14">
        <f>+SUM(GP68:HA68)</f>
        <v>413000</v>
      </c>
    </row>
    <row r="69" spans="2:210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/>
      <c r="GX69" s="16"/>
      <c r="GY69" s="16"/>
      <c r="GZ69" s="16"/>
      <c r="HA69" s="16"/>
      <c r="HB69" s="16"/>
    </row>
    <row r="70" spans="2:210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/>
      <c r="GX70" s="16"/>
      <c r="GY70" s="16"/>
      <c r="GZ70" s="16"/>
      <c r="HA70" s="16"/>
      <c r="HB70" s="16"/>
    </row>
    <row r="71" spans="2:210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/>
      <c r="GX71" s="14"/>
      <c r="GY71" s="14"/>
      <c r="GZ71" s="14"/>
      <c r="HA71" s="14"/>
      <c r="HB71" s="14">
        <f>+SUM(GP71:HA71)</f>
        <v>458549</v>
      </c>
    </row>
    <row r="72" spans="2:210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/>
      <c r="GX72" s="16"/>
      <c r="GY72" s="16"/>
      <c r="GZ72" s="16"/>
      <c r="HA72" s="16"/>
      <c r="HB72" s="16"/>
    </row>
    <row r="73" spans="2:210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/>
      <c r="GX73" s="16"/>
      <c r="GY73" s="16"/>
      <c r="GZ73" s="16"/>
      <c r="HA73" s="16"/>
      <c r="HB73" s="16"/>
    </row>
    <row r="74" spans="2:210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/>
      <c r="GX74" s="14"/>
      <c r="GY74" s="14"/>
      <c r="GZ74" s="14"/>
      <c r="HA74" s="14"/>
      <c r="HB74" s="14">
        <f>+SUM(GP74:HA74)</f>
        <v>0</v>
      </c>
    </row>
    <row r="75" spans="2:210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/>
      <c r="GX75" s="16"/>
      <c r="GY75" s="16"/>
      <c r="GZ75" s="16"/>
      <c r="HA75" s="16"/>
      <c r="HB75" s="16"/>
    </row>
    <row r="76" spans="2:210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/>
      <c r="GX76" s="16"/>
      <c r="GY76" s="16"/>
      <c r="GZ76" s="16"/>
      <c r="HA76" s="16"/>
      <c r="HB76" s="16"/>
    </row>
    <row r="77" spans="2:210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/>
      <c r="GX77" s="59"/>
      <c r="GY77" s="59"/>
      <c r="GZ77" s="59"/>
      <c r="HA77" s="59"/>
      <c r="HB77" s="59">
        <f>+SUM(GP77:HA77)</f>
        <v>5904953</v>
      </c>
    </row>
    <row r="78" spans="2:210" x14ac:dyDescent="0.25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/>
      <c r="GX78" s="79"/>
      <c r="GY78" s="79"/>
      <c r="GZ78" s="79"/>
      <c r="HA78" s="79"/>
      <c r="HB78" s="79">
        <f>+SUM(GP78:HA78)</f>
        <v>1910348</v>
      </c>
    </row>
    <row r="79" spans="2:210" x14ac:dyDescent="0.25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/>
      <c r="GX79" s="79"/>
      <c r="GY79" s="79"/>
      <c r="GZ79" s="79"/>
      <c r="HA79" s="79"/>
      <c r="HB79" s="79">
        <f>+SUM(GP79:HA79)</f>
        <v>3994605</v>
      </c>
    </row>
    <row r="82" spans="2:210" x14ac:dyDescent="0.25">
      <c r="B82" s="5" t="s">
        <v>82</v>
      </c>
    </row>
    <row r="83" spans="2:210" ht="15" customHeight="1" x14ac:dyDescent="0.25">
      <c r="B83" s="23" t="s">
        <v>158</v>
      </c>
      <c r="C83" s="159">
        <v>2006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1"/>
      <c r="O83" s="157" t="s">
        <v>99</v>
      </c>
      <c r="P83" s="159">
        <v>2007</v>
      </c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1"/>
      <c r="AB83" s="157" t="s">
        <v>100</v>
      </c>
      <c r="AC83" s="159">
        <v>2008</v>
      </c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1"/>
      <c r="AO83" s="157" t="s">
        <v>101</v>
      </c>
      <c r="AP83" s="159">
        <v>2009</v>
      </c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1"/>
      <c r="BB83" s="157" t="s">
        <v>86</v>
      </c>
      <c r="BC83" s="159">
        <v>2010</v>
      </c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1"/>
      <c r="BO83" s="157" t="s">
        <v>87</v>
      </c>
      <c r="BP83" s="159">
        <v>2011</v>
      </c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1"/>
      <c r="CB83" s="157" t="s">
        <v>88</v>
      </c>
      <c r="CC83" s="159">
        <v>2012</v>
      </c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1"/>
      <c r="CO83" s="157" t="s">
        <v>89</v>
      </c>
      <c r="CP83" s="159">
        <v>2013</v>
      </c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1"/>
      <c r="DB83" s="157" t="s">
        <v>90</v>
      </c>
      <c r="DC83" s="159">
        <v>2014</v>
      </c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1"/>
      <c r="DO83" s="157" t="s">
        <v>91</v>
      </c>
      <c r="DP83" s="159">
        <v>2015</v>
      </c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1"/>
      <c r="EB83" s="157" t="s">
        <v>92</v>
      </c>
      <c r="EC83" s="159">
        <v>2016</v>
      </c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1"/>
      <c r="EO83" s="157" t="s">
        <v>93</v>
      </c>
      <c r="EP83" s="159">
        <v>2017</v>
      </c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1"/>
      <c r="FB83" s="157" t="s">
        <v>104</v>
      </c>
      <c r="FC83" s="159">
        <v>2018</v>
      </c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1"/>
      <c r="FO83" s="157" t="s">
        <v>137</v>
      </c>
      <c r="FP83" s="159">
        <v>2019</v>
      </c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1"/>
      <c r="GB83" s="157" t="s">
        <v>161</v>
      </c>
      <c r="GC83" s="154">
        <v>2020</v>
      </c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6"/>
      <c r="GO83" s="157" t="s">
        <v>169</v>
      </c>
      <c r="GP83" s="154">
        <v>2021</v>
      </c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6"/>
      <c r="HB83" s="157" t="s">
        <v>170</v>
      </c>
    </row>
    <row r="84" spans="2:210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8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8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8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8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8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8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8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8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8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8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8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8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8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8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58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58"/>
    </row>
    <row r="85" spans="2:210" s="5" customFormat="1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0</v>
      </c>
      <c r="GX85" s="59">
        <f t="shared" si="300"/>
        <v>0</v>
      </c>
      <c r="GY85" s="59">
        <f t="shared" si="300"/>
        <v>0</v>
      </c>
      <c r="GZ85" s="59">
        <f t="shared" si="300"/>
        <v>0</v>
      </c>
      <c r="HA85" s="59">
        <f t="shared" si="300"/>
        <v>0</v>
      </c>
      <c r="HB85" s="59">
        <f>+SUM(GP85:HA85)</f>
        <v>42032633.700000003</v>
      </c>
    </row>
    <row r="86" spans="2:210" x14ac:dyDescent="0.25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/>
      <c r="GX86" s="79"/>
      <c r="GY86" s="79"/>
      <c r="GZ86" s="79"/>
      <c r="HA86" s="79"/>
      <c r="HB86" s="14">
        <f>+SUM(GP86:HA86)</f>
        <v>13589361.6</v>
      </c>
    </row>
    <row r="87" spans="2:210" x14ac:dyDescent="0.25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/>
      <c r="GX87" s="79"/>
      <c r="GY87" s="79"/>
      <c r="GZ87" s="79"/>
      <c r="HA87" s="79"/>
      <c r="HB87" s="14">
        <f>+SUM(GP87:HA87)</f>
        <v>28443272.100000001</v>
      </c>
    </row>
    <row r="88" spans="2:210" x14ac:dyDescent="0.25">
      <c r="FC88" s="11"/>
      <c r="FP88" s="11"/>
    </row>
    <row r="90" spans="2:210" x14ac:dyDescent="0.25">
      <c r="FC90" s="11"/>
      <c r="FP90" s="11"/>
    </row>
    <row r="91" spans="2:210" x14ac:dyDescent="0.25">
      <c r="FC91" s="11"/>
      <c r="FP91" s="11"/>
    </row>
  </sheetData>
  <mergeCells count="100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L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EU43" sqref="EU43:FA4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45" width="11.44140625" style="2"/>
    <col min="146" max="158" width="11.44140625" style="112"/>
    <col min="159" max="16384" width="11.44140625" style="2"/>
  </cols>
  <sheetData>
    <row r="1" spans="1:158" x14ac:dyDescent="0.25">
      <c r="A1" s="164" t="s">
        <v>136</v>
      </c>
      <c r="B1" s="164"/>
    </row>
    <row r="2" spans="1:158" ht="30" customHeight="1" x14ac:dyDescent="0.25">
      <c r="A2" s="165" t="s">
        <v>153</v>
      </c>
      <c r="B2" s="166"/>
    </row>
    <row r="3" spans="1:158" x14ac:dyDescent="0.25">
      <c r="A3" s="99" t="s">
        <v>74</v>
      </c>
    </row>
    <row r="5" spans="1:158" x14ac:dyDescent="0.25">
      <c r="B5" s="5" t="s">
        <v>67</v>
      </c>
    </row>
    <row r="6" spans="1:158" ht="15" customHeight="1" x14ac:dyDescent="0.25">
      <c r="B6" s="162" t="s">
        <v>0</v>
      </c>
      <c r="C6" s="159">
        <v>2010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87</v>
      </c>
      <c r="P6" s="159">
        <v>2011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88</v>
      </c>
      <c r="AC6" s="159">
        <v>2012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89</v>
      </c>
      <c r="AP6" s="159">
        <v>2013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90</v>
      </c>
      <c r="BC6" s="159">
        <v>2014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91</v>
      </c>
      <c r="BP6" s="159">
        <v>2015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92</v>
      </c>
      <c r="CC6" s="159">
        <v>2016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93</v>
      </c>
      <c r="CP6" s="159">
        <v>2017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104</v>
      </c>
      <c r="DC6" s="159">
        <v>2018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137</v>
      </c>
      <c r="DP6" s="159">
        <v>2019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161</v>
      </c>
      <c r="EC6" s="154">
        <v>2020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7" t="s">
        <v>169</v>
      </c>
      <c r="EP6" s="154">
        <v>2021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7" t="s">
        <v>170</v>
      </c>
    </row>
    <row r="7" spans="1:158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8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58"/>
    </row>
    <row r="8" spans="1:158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/>
      <c r="EX8" s="14"/>
      <c r="EY8" s="14"/>
      <c r="EZ8" s="14"/>
      <c r="FA8" s="14"/>
      <c r="FB8" s="14">
        <f>+SUM(EP8:FA8)</f>
        <v>1521553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/>
      <c r="EX9" s="16"/>
      <c r="EY9" s="16"/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/>
      <c r="EX10" s="17"/>
      <c r="EY10" s="17"/>
      <c r="EZ10" s="17"/>
      <c r="FA10" s="17"/>
      <c r="FB10" s="17"/>
    </row>
    <row r="11" spans="1:158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/>
      <c r="EX11" s="14"/>
      <c r="EY11" s="14"/>
      <c r="EZ11" s="14"/>
      <c r="FA11" s="14"/>
      <c r="FB11" s="14">
        <f>+SUM(EP11:FA11)</f>
        <v>961686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/>
      <c r="EX12" s="16"/>
      <c r="EY12" s="16"/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/>
      <c r="EX13" s="17"/>
      <c r="EY13" s="17"/>
      <c r="EZ13" s="17"/>
      <c r="FA13" s="17"/>
      <c r="FB13" s="17"/>
    </row>
    <row r="14" spans="1:158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/>
      <c r="EX14" s="14"/>
      <c r="EY14" s="14"/>
      <c r="EZ14" s="14"/>
      <c r="FA14" s="14"/>
      <c r="FB14" s="14">
        <f>+SUM(EP14:FA14)</f>
        <v>776000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/>
      <c r="EX15" s="16"/>
      <c r="EY15" s="16"/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/>
      <c r="EX16" s="17"/>
      <c r="EY16" s="17"/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/>
      <c r="EX17" s="19"/>
      <c r="EY17" s="19"/>
      <c r="EZ17" s="19"/>
      <c r="FA17" s="19"/>
      <c r="FB17" s="19">
        <f>+SUM(EP17:FA17)</f>
        <v>3259239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/>
      <c r="EX18" s="21"/>
      <c r="EY18" s="21"/>
      <c r="EZ18" s="21"/>
      <c r="FA18" s="21"/>
      <c r="FB18" s="21">
        <f>+SUM(EP18:FA18)</f>
        <v>1817833</v>
      </c>
    </row>
    <row r="19" spans="2:158" x14ac:dyDescent="0.25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/>
      <c r="EX19" s="21"/>
      <c r="EY19" s="21"/>
      <c r="EZ19" s="21"/>
      <c r="FA19" s="21"/>
      <c r="FB19" s="21">
        <f>+SUM(EP19:FA19)</f>
        <v>1441406</v>
      </c>
    </row>
    <row r="21" spans="2:158" x14ac:dyDescent="0.25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5">
      <c r="ED22" s="2">
        <f>EO19/EB19-1</f>
        <v>-0.19273851769085271</v>
      </c>
    </row>
    <row r="23" spans="2:158" x14ac:dyDescent="0.25">
      <c r="B23" s="5" t="s">
        <v>68</v>
      </c>
    </row>
    <row r="24" spans="2:158" ht="15" customHeight="1" x14ac:dyDescent="0.25">
      <c r="B24" s="162" t="s">
        <v>0</v>
      </c>
      <c r="C24" s="159">
        <v>2010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57" t="s">
        <v>87</v>
      </c>
      <c r="P24" s="159">
        <v>2011</v>
      </c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1"/>
      <c r="AB24" s="157" t="s">
        <v>88</v>
      </c>
      <c r="AC24" s="159">
        <v>2012</v>
      </c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57" t="s">
        <v>89</v>
      </c>
      <c r="AP24" s="159">
        <v>2013</v>
      </c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1"/>
      <c r="BB24" s="157" t="s">
        <v>90</v>
      </c>
      <c r="BC24" s="159">
        <v>2014</v>
      </c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1"/>
      <c r="BO24" s="157" t="s">
        <v>91</v>
      </c>
      <c r="BP24" s="159">
        <v>2015</v>
      </c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1"/>
      <c r="CB24" s="157" t="s">
        <v>92</v>
      </c>
      <c r="CC24" s="159">
        <v>2016</v>
      </c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1"/>
      <c r="CO24" s="157" t="s">
        <v>93</v>
      </c>
      <c r="CP24" s="159">
        <v>2017</v>
      </c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1"/>
      <c r="DB24" s="157" t="s">
        <v>104</v>
      </c>
      <c r="DC24" s="159">
        <v>2018</v>
      </c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1"/>
      <c r="DO24" s="157" t="s">
        <v>137</v>
      </c>
      <c r="DP24" s="159">
        <v>2019</v>
      </c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1"/>
      <c r="EB24" s="157" t="s">
        <v>161</v>
      </c>
      <c r="EC24" s="154">
        <v>2020</v>
      </c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6"/>
      <c r="EO24" s="157" t="s">
        <v>169</v>
      </c>
      <c r="EP24" s="154">
        <v>2021</v>
      </c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6"/>
      <c r="FB24" s="157" t="s">
        <v>170</v>
      </c>
    </row>
    <row r="25" spans="2:158" x14ac:dyDescent="0.25">
      <c r="B25" s="163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8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8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8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8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8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8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8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8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8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8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58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58"/>
    </row>
    <row r="26" spans="2:158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/>
      <c r="EX26" s="14"/>
      <c r="EY26" s="14"/>
      <c r="EZ26" s="14"/>
      <c r="FA26" s="14"/>
      <c r="FB26" s="14">
        <f>+SUM(EP26:FA26)</f>
        <v>3725548</v>
      </c>
    </row>
    <row r="27" spans="2:158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/>
      <c r="EX27" s="16"/>
      <c r="EY27" s="16"/>
      <c r="EZ27" s="16"/>
      <c r="FA27" s="16"/>
      <c r="FB27" s="16"/>
    </row>
    <row r="28" spans="2:158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/>
      <c r="EX28" s="17"/>
      <c r="EY28" s="17"/>
      <c r="EZ28" s="17"/>
      <c r="FA28" s="17"/>
      <c r="FB28" s="17"/>
    </row>
    <row r="29" spans="2:158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/>
      <c r="EX29" s="14"/>
      <c r="EY29" s="14"/>
      <c r="EZ29" s="14"/>
      <c r="FA29" s="14"/>
      <c r="FB29" s="14">
        <f>+SUM(EP29:FA29)</f>
        <v>2526507</v>
      </c>
    </row>
    <row r="30" spans="2:158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/>
      <c r="EX30" s="16"/>
      <c r="EY30" s="16"/>
      <c r="EZ30" s="16"/>
      <c r="FA30" s="16"/>
      <c r="FB30" s="16"/>
    </row>
    <row r="31" spans="2:158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/>
      <c r="EX31" s="17"/>
      <c r="EY31" s="17"/>
      <c r="EZ31" s="17"/>
      <c r="FA31" s="17"/>
      <c r="FB31" s="17"/>
    </row>
    <row r="32" spans="2:158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/>
      <c r="EX32" s="14"/>
      <c r="EY32" s="14"/>
      <c r="EZ32" s="14"/>
      <c r="FA32" s="14"/>
      <c r="FB32" s="14">
        <f>+SUM(EP32:FA32)</f>
        <v>1488426</v>
      </c>
    </row>
    <row r="33" spans="2:158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/>
      <c r="EX33" s="16"/>
      <c r="EY33" s="16"/>
      <c r="EZ33" s="16"/>
      <c r="FA33" s="16"/>
      <c r="FB33" s="16"/>
    </row>
    <row r="34" spans="2:158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/>
      <c r="EX34" s="17"/>
      <c r="EY34" s="17"/>
      <c r="EZ34" s="17"/>
      <c r="FA34" s="17"/>
      <c r="FB34" s="17"/>
    </row>
    <row r="35" spans="2:158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/>
      <c r="EX35" s="19"/>
      <c r="EY35" s="19"/>
      <c r="EZ35" s="19"/>
      <c r="FA35" s="19"/>
      <c r="FB35" s="19">
        <f>+SUM(EP35:FA35)</f>
        <v>7740481</v>
      </c>
    </row>
    <row r="36" spans="2:158" x14ac:dyDescent="0.25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/>
      <c r="EX36" s="21"/>
      <c r="EY36" s="21"/>
      <c r="EZ36" s="21"/>
      <c r="FA36" s="21"/>
      <c r="FB36" s="21">
        <f>+SUM(EP36:FA36)</f>
        <v>1817833</v>
      </c>
    </row>
    <row r="37" spans="2:158" x14ac:dyDescent="0.25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/>
      <c r="EX37" s="21"/>
      <c r="EY37" s="21"/>
      <c r="EZ37" s="21"/>
      <c r="FA37" s="21"/>
      <c r="FB37" s="21">
        <f>+SUM(EP37:FA37)</f>
        <v>5922648</v>
      </c>
    </row>
    <row r="40" spans="2:158" x14ac:dyDescent="0.25">
      <c r="B40" s="5" t="s">
        <v>82</v>
      </c>
    </row>
    <row r="41" spans="2:158" ht="15" customHeight="1" x14ac:dyDescent="0.25">
      <c r="B41" s="23" t="s">
        <v>158</v>
      </c>
      <c r="C41" s="159">
        <v>2010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7" t="s">
        <v>87</v>
      </c>
      <c r="P41" s="159">
        <v>2011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57" t="s">
        <v>88</v>
      </c>
      <c r="AC41" s="159">
        <v>2012</v>
      </c>
      <c r="AD41" s="160">
        <v>2012</v>
      </c>
      <c r="AE41" s="160">
        <v>2012</v>
      </c>
      <c r="AF41" s="160">
        <v>2012</v>
      </c>
      <c r="AG41" s="160">
        <v>2012</v>
      </c>
      <c r="AH41" s="160">
        <v>2012</v>
      </c>
      <c r="AI41" s="160">
        <v>2012</v>
      </c>
      <c r="AJ41" s="160">
        <v>2012</v>
      </c>
      <c r="AK41" s="160">
        <v>2012</v>
      </c>
      <c r="AL41" s="160">
        <v>2012</v>
      </c>
      <c r="AM41" s="160">
        <v>2012</v>
      </c>
      <c r="AN41" s="161">
        <v>2012</v>
      </c>
      <c r="AO41" s="157" t="s">
        <v>89</v>
      </c>
      <c r="AP41" s="159">
        <v>2013</v>
      </c>
      <c r="AQ41" s="160">
        <v>2012</v>
      </c>
      <c r="AR41" s="160">
        <v>2012</v>
      </c>
      <c r="AS41" s="160">
        <v>2012</v>
      </c>
      <c r="AT41" s="160">
        <v>2012</v>
      </c>
      <c r="AU41" s="160">
        <v>2012</v>
      </c>
      <c r="AV41" s="160">
        <v>2012</v>
      </c>
      <c r="AW41" s="160">
        <v>2012</v>
      </c>
      <c r="AX41" s="160">
        <v>2012</v>
      </c>
      <c r="AY41" s="160">
        <v>2012</v>
      </c>
      <c r="AZ41" s="160">
        <v>2012</v>
      </c>
      <c r="BA41" s="161">
        <v>2012</v>
      </c>
      <c r="BB41" s="157" t="s">
        <v>90</v>
      </c>
      <c r="BC41" s="159">
        <v>2014</v>
      </c>
      <c r="BD41" s="160">
        <v>2012</v>
      </c>
      <c r="BE41" s="160">
        <v>2012</v>
      </c>
      <c r="BF41" s="160">
        <v>2012</v>
      </c>
      <c r="BG41" s="160">
        <v>2012</v>
      </c>
      <c r="BH41" s="160">
        <v>2012</v>
      </c>
      <c r="BI41" s="160">
        <v>2012</v>
      </c>
      <c r="BJ41" s="160">
        <v>2012</v>
      </c>
      <c r="BK41" s="160">
        <v>2012</v>
      </c>
      <c r="BL41" s="160">
        <v>2012</v>
      </c>
      <c r="BM41" s="160">
        <v>2012</v>
      </c>
      <c r="BN41" s="161">
        <v>2012</v>
      </c>
      <c r="BO41" s="157" t="s">
        <v>91</v>
      </c>
      <c r="BP41" s="159">
        <v>2015</v>
      </c>
      <c r="BQ41" s="160">
        <v>2012</v>
      </c>
      <c r="BR41" s="160">
        <v>2012</v>
      </c>
      <c r="BS41" s="160">
        <v>2012</v>
      </c>
      <c r="BT41" s="160">
        <v>2012</v>
      </c>
      <c r="BU41" s="160">
        <v>2012</v>
      </c>
      <c r="BV41" s="160">
        <v>2012</v>
      </c>
      <c r="BW41" s="160">
        <v>2012</v>
      </c>
      <c r="BX41" s="160">
        <v>2012</v>
      </c>
      <c r="BY41" s="160">
        <v>2012</v>
      </c>
      <c r="BZ41" s="160">
        <v>2012</v>
      </c>
      <c r="CA41" s="161">
        <v>2012</v>
      </c>
      <c r="CB41" s="157" t="s">
        <v>92</v>
      </c>
      <c r="CC41" s="159">
        <v>2016</v>
      </c>
      <c r="CD41" s="160">
        <v>2011.38461538462</v>
      </c>
      <c r="CE41" s="160">
        <v>2011.26923076923</v>
      </c>
      <c r="CF41" s="160">
        <v>2011.1538461538501</v>
      </c>
      <c r="CG41" s="160">
        <v>2011.0384615384601</v>
      </c>
      <c r="CH41" s="160">
        <v>2010.9230769230801</v>
      </c>
      <c r="CI41" s="160">
        <v>2010.8076923076901</v>
      </c>
      <c r="CJ41" s="160">
        <v>2010.6923076923099</v>
      </c>
      <c r="CK41" s="160">
        <v>2010.5769230769199</v>
      </c>
      <c r="CL41" s="160">
        <v>2010.4615384615399</v>
      </c>
      <c r="CM41" s="160">
        <v>2010.3461538461499</v>
      </c>
      <c r="CN41" s="161">
        <v>2010.23076923077</v>
      </c>
      <c r="CO41" s="157" t="s">
        <v>93</v>
      </c>
      <c r="CP41" s="159">
        <v>2017</v>
      </c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1"/>
      <c r="DB41" s="157" t="s">
        <v>104</v>
      </c>
      <c r="DC41" s="159">
        <v>2018</v>
      </c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1"/>
      <c r="DO41" s="157" t="s">
        <v>137</v>
      </c>
      <c r="DP41" s="159">
        <v>2019</v>
      </c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1"/>
      <c r="EB41" s="157" t="s">
        <v>161</v>
      </c>
      <c r="EC41" s="154">
        <v>2020</v>
      </c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6"/>
      <c r="EO41" s="157" t="s">
        <v>169</v>
      </c>
      <c r="EP41" s="154">
        <v>2021</v>
      </c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6"/>
      <c r="FB41" s="157" t="s">
        <v>170</v>
      </c>
    </row>
    <row r="42" spans="2:158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8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8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8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8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8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8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8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8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8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8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58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58"/>
    </row>
    <row r="43" spans="2:158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6951210.3999999994</v>
      </c>
      <c r="DQ43" s="19">
        <f>SUM(DQ44:DQ45)</f>
        <v>6353192.5999999996</v>
      </c>
      <c r="DR43" s="19">
        <f t="shared" ref="DR43:EN43" si="126">SUM(DR44:DR45)</f>
        <v>6952303.7999999989</v>
      </c>
      <c r="DS43" s="19">
        <f t="shared" si="126"/>
        <v>6912003.3000000007</v>
      </c>
      <c r="DT43" s="19">
        <f t="shared" si="126"/>
        <v>7254910.9000000004</v>
      </c>
      <c r="DU43" s="19">
        <f t="shared" si="126"/>
        <v>6780161.4000000004</v>
      </c>
      <c r="DV43" s="19">
        <f t="shared" si="126"/>
        <v>7476363.0999999978</v>
      </c>
      <c r="DW43" s="19">
        <f t="shared" si="126"/>
        <v>7664318.5000000009</v>
      </c>
      <c r="DX43" s="19">
        <f t="shared" si="126"/>
        <v>6941926</v>
      </c>
      <c r="DY43" s="19">
        <f>SUM(DY44:DY45)</f>
        <v>7230209.2999999998</v>
      </c>
      <c r="DZ43" s="19">
        <f t="shared" si="126"/>
        <v>6894354.2999999989</v>
      </c>
      <c r="EA43" s="19">
        <f t="shared" si="126"/>
        <v>7181858.5999999996</v>
      </c>
      <c r="EB43" s="19">
        <f>+SUM(DP43:EA43)</f>
        <v>84592812.199999988</v>
      </c>
      <c r="EC43" s="19">
        <f t="shared" si="126"/>
        <v>7470630.5999999996</v>
      </c>
      <c r="ED43" s="19">
        <f t="shared" si="126"/>
        <v>7134143.5999999987</v>
      </c>
      <c r="EE43" s="19">
        <f t="shared" si="126"/>
        <v>5169235.3000000007</v>
      </c>
      <c r="EF43" s="19">
        <f t="shared" si="126"/>
        <v>2314609.4000000004</v>
      </c>
      <c r="EG43" s="19">
        <f t="shared" si="126"/>
        <v>756879.99999999988</v>
      </c>
      <c r="EH43" s="19">
        <f t="shared" si="126"/>
        <v>2050388.5</v>
      </c>
      <c r="EI43" s="19">
        <f t="shared" si="126"/>
        <v>5740433.2999999998</v>
      </c>
      <c r="EJ43" s="19">
        <f t="shared" si="126"/>
        <v>6125979.4000000004</v>
      </c>
      <c r="EK43" s="19">
        <f t="shared" si="126"/>
        <v>6506820.2999999998</v>
      </c>
      <c r="EL43" s="19">
        <f t="shared" si="126"/>
        <v>7373328.7000000002</v>
      </c>
      <c r="EM43" s="19">
        <f t="shared" si="126"/>
        <v>7446234.5</v>
      </c>
      <c r="EN43" s="19">
        <f t="shared" si="126"/>
        <v>7235159.5</v>
      </c>
      <c r="EO43" s="19">
        <f>+SUM(EC43:EN43)</f>
        <v>65323843.100000001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0</v>
      </c>
      <c r="EX43" s="19">
        <f t="shared" si="127"/>
        <v>0</v>
      </c>
      <c r="EY43" s="19">
        <f t="shared" si="127"/>
        <v>0</v>
      </c>
      <c r="EZ43" s="19">
        <f t="shared" si="127"/>
        <v>0</v>
      </c>
      <c r="FA43" s="19">
        <f t="shared" si="127"/>
        <v>0</v>
      </c>
      <c r="FB43" s="19">
        <f>+SUM(EP43:FA43)</f>
        <v>51434978.70000001</v>
      </c>
    </row>
    <row r="44" spans="2:158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1634311.3</v>
      </c>
      <c r="DQ44" s="21">
        <v>1317337.5999999999</v>
      </c>
      <c r="DR44" s="21">
        <v>1404868.4</v>
      </c>
      <c r="DS44" s="21">
        <v>1584364.1999999997</v>
      </c>
      <c r="DT44" s="21">
        <v>1571612.9</v>
      </c>
      <c r="DU44" s="21">
        <v>1424581.2</v>
      </c>
      <c r="DV44" s="21">
        <v>1975529.1</v>
      </c>
      <c r="DW44" s="21">
        <v>1886599.9000000004</v>
      </c>
      <c r="DX44" s="21">
        <v>1490162.9</v>
      </c>
      <c r="DY44" s="21">
        <v>1524326.7</v>
      </c>
      <c r="DZ44" s="21">
        <v>1420223.3</v>
      </c>
      <c r="EA44" s="21">
        <v>1659911.3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88313.4</v>
      </c>
      <c r="EH44" s="21">
        <v>378355.4</v>
      </c>
      <c r="EI44" s="21">
        <v>1177682.4000000001</v>
      </c>
      <c r="EJ44" s="21">
        <v>1190067.5</v>
      </c>
      <c r="EK44" s="21">
        <v>1373052.0999999999</v>
      </c>
      <c r="EL44" s="21">
        <v>1608748.8</v>
      </c>
      <c r="EM44" s="21">
        <v>1659456.5</v>
      </c>
      <c r="EN44" s="21">
        <v>1755064.7</v>
      </c>
      <c r="EO44" s="21">
        <f>+SUM(EC44:EN44)</f>
        <v>13891371.800000001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/>
      <c r="EX44" s="21"/>
      <c r="EY44" s="21"/>
      <c r="EZ44" s="21"/>
      <c r="FA44" s="21"/>
      <c r="FB44" s="21">
        <f>+SUM(EP44:FA44)</f>
        <v>12015747.799999999</v>
      </c>
    </row>
    <row r="45" spans="2:158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5316899.0999999996</v>
      </c>
      <c r="DQ45" s="21">
        <v>5035855</v>
      </c>
      <c r="DR45" s="21">
        <v>5547435.3999999994</v>
      </c>
      <c r="DS45" s="21">
        <v>5327639.1000000006</v>
      </c>
      <c r="DT45" s="21">
        <v>5683298</v>
      </c>
      <c r="DU45" s="21">
        <v>5355580.2</v>
      </c>
      <c r="DV45" s="21">
        <v>5500833.9999999981</v>
      </c>
      <c r="DW45" s="21">
        <v>5777718.6000000006</v>
      </c>
      <c r="DX45" s="21">
        <v>5451763.0999999996</v>
      </c>
      <c r="DY45" s="21">
        <v>5705882.5999999996</v>
      </c>
      <c r="DZ45" s="21">
        <v>5474130.9999999991</v>
      </c>
      <c r="EA45" s="21">
        <v>5521947.2999999998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668566.59999999986</v>
      </c>
      <c r="EH45" s="21">
        <v>1672033.1</v>
      </c>
      <c r="EI45" s="21">
        <v>4562750.8999999994</v>
      </c>
      <c r="EJ45" s="21">
        <v>4935911.9000000004</v>
      </c>
      <c r="EK45" s="21">
        <v>5133768.2</v>
      </c>
      <c r="EL45" s="21">
        <v>5764579.9000000004</v>
      </c>
      <c r="EM45" s="21">
        <v>5786778</v>
      </c>
      <c r="EN45" s="21">
        <v>5480094.7999999998</v>
      </c>
      <c r="EO45" s="21">
        <f>+SUM(EC45:EN45)</f>
        <v>51432471.299999997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/>
      <c r="EX45" s="21"/>
      <c r="EY45" s="21"/>
      <c r="EZ45" s="21"/>
      <c r="FA45" s="21"/>
      <c r="FB45" s="21">
        <f>+SUM(EP45:FA45)</f>
        <v>39419230.900000006</v>
      </c>
    </row>
    <row r="46" spans="2:158" x14ac:dyDescent="0.25">
      <c r="O46" s="82"/>
      <c r="AB46" s="82"/>
      <c r="AO46" s="82"/>
      <c r="BB46" s="82"/>
      <c r="BO46" s="82"/>
      <c r="CB46" s="82"/>
      <c r="CO46" s="82"/>
    </row>
    <row r="47" spans="2:158" x14ac:dyDescent="0.25">
      <c r="B47" s="5"/>
    </row>
    <row r="49" spans="2:2" x14ac:dyDescent="0.25">
      <c r="B49" s="5"/>
    </row>
  </sheetData>
  <mergeCells count="76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FZ4" activePane="bottomRight" state="frozen"/>
      <selection pane="topRight" activeCell="C1" sqref="C1"/>
      <selection pane="bottomLeft" activeCell="A4" sqref="A4"/>
      <selection pane="bottomRight" activeCell="GI55" sqref="GI55:GN5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112"/>
    <col min="197" max="197" width="12.88671875" style="112" customWidth="1"/>
    <col min="198" max="16384" width="11.44140625" style="2"/>
  </cols>
  <sheetData>
    <row r="1" spans="1:197" x14ac:dyDescent="0.25">
      <c r="A1" s="164" t="s">
        <v>136</v>
      </c>
      <c r="B1" s="164"/>
    </row>
    <row r="2" spans="1:197" ht="30" customHeight="1" x14ac:dyDescent="0.25">
      <c r="A2" s="165" t="s">
        <v>154</v>
      </c>
      <c r="B2" s="166"/>
    </row>
    <row r="3" spans="1:197" x14ac:dyDescent="0.25">
      <c r="A3" s="99" t="s">
        <v>73</v>
      </c>
    </row>
    <row r="5" spans="1:197" x14ac:dyDescent="0.25">
      <c r="B5" s="5" t="s">
        <v>67</v>
      </c>
    </row>
    <row r="6" spans="1:197" x14ac:dyDescent="0.25">
      <c r="B6" s="162" t="s">
        <v>0</v>
      </c>
      <c r="C6" s="159">
        <v>2007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100</v>
      </c>
      <c r="P6" s="159">
        <v>2008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101</v>
      </c>
      <c r="AC6" s="159">
        <v>2009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86</v>
      </c>
      <c r="AP6" s="159">
        <v>2010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87</v>
      </c>
      <c r="BC6" s="159">
        <v>2011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88</v>
      </c>
      <c r="BP6" s="159">
        <v>2012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89</v>
      </c>
      <c r="CC6" s="159">
        <v>2013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90</v>
      </c>
      <c r="CP6" s="159">
        <v>2014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91</v>
      </c>
      <c r="DC6" s="159">
        <v>2015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92</v>
      </c>
      <c r="DP6" s="159">
        <v>2016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93</v>
      </c>
      <c r="EC6" s="159">
        <v>2017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104</v>
      </c>
      <c r="EP6" s="159">
        <v>2018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137</v>
      </c>
      <c r="FC6" s="159">
        <v>2019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161</v>
      </c>
      <c r="FP6" s="154">
        <v>2020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7" t="s">
        <v>169</v>
      </c>
      <c r="GC6" s="154">
        <v>2021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170</v>
      </c>
    </row>
    <row r="7" spans="1:197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8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8"/>
    </row>
    <row r="8" spans="1:197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/>
      <c r="GK8" s="14"/>
      <c r="GL8" s="14"/>
      <c r="GM8" s="14"/>
      <c r="GN8" s="14"/>
      <c r="GO8" s="14">
        <f>+SUM(GC8:GN8)</f>
        <v>409484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/>
      <c r="GK9" s="16"/>
      <c r="GL9" s="16"/>
      <c r="GM9" s="16"/>
      <c r="GN9" s="10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/>
      <c r="GK10" s="17"/>
      <c r="GL10" s="17"/>
      <c r="GM10" s="17"/>
      <c r="GN10" s="107"/>
      <c r="GO10" s="17"/>
    </row>
    <row r="11" spans="1:197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/>
      <c r="GK11" s="14"/>
      <c r="GL11" s="14"/>
      <c r="GM11" s="14"/>
      <c r="GN11" s="14"/>
      <c r="GO11" s="14">
        <f>+SUM(GC11:GN11)</f>
        <v>230420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/>
      <c r="GK12" s="16"/>
      <c r="GL12" s="16"/>
      <c r="GM12" s="16"/>
      <c r="GN12" s="10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/>
      <c r="GK13" s="17"/>
      <c r="GL13" s="17"/>
      <c r="GM13" s="17"/>
      <c r="GN13" s="107"/>
      <c r="GO13" s="17"/>
    </row>
    <row r="14" spans="1:197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/>
      <c r="GK14" s="14"/>
      <c r="GL14" s="14"/>
      <c r="GM14" s="14"/>
      <c r="GN14" s="14"/>
      <c r="GO14" s="14">
        <f>+SUM(GC14:GN14)</f>
        <v>194933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/>
      <c r="GK15" s="16"/>
      <c r="GL15" s="16"/>
      <c r="GM15" s="16"/>
      <c r="GN15" s="10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/>
      <c r="GK16" s="17"/>
      <c r="GL16" s="17"/>
      <c r="GM16" s="17"/>
      <c r="GN16" s="107"/>
      <c r="GO16" s="17"/>
    </row>
    <row r="17" spans="2:197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/>
      <c r="GK17" s="14"/>
      <c r="GL17" s="14"/>
      <c r="GM17" s="14"/>
      <c r="GN17" s="14"/>
      <c r="GO17" s="14">
        <f>+SUM(GC17:GN17)</f>
        <v>139241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/>
      <c r="GK18" s="16"/>
      <c r="GL18" s="16"/>
      <c r="GM18" s="16"/>
      <c r="GN18" s="10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/>
      <c r="GK19" s="17"/>
      <c r="GL19" s="17"/>
      <c r="GM19" s="17"/>
      <c r="GN19" s="107"/>
      <c r="GO19" s="17"/>
    </row>
    <row r="20" spans="2:197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/>
      <c r="GK20" s="14"/>
      <c r="GL20" s="14"/>
      <c r="GM20" s="14"/>
      <c r="GN20" s="14"/>
      <c r="GO20" s="14">
        <f>+SUM(GC20:GN20)</f>
        <v>284381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/>
      <c r="GK21" s="16"/>
      <c r="GL21" s="16"/>
      <c r="GM21" s="16"/>
      <c r="GN21" s="10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/>
      <c r="GK22" s="17"/>
      <c r="GL22" s="17"/>
      <c r="GM22" s="17"/>
      <c r="GN22" s="107"/>
      <c r="GO22" s="17"/>
    </row>
    <row r="23" spans="2:197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/>
      <c r="GK23" s="59"/>
      <c r="GL23" s="59"/>
      <c r="GM23" s="59"/>
      <c r="GN23" s="59"/>
      <c r="GO23" s="59">
        <f>+SUM(GC23:GN23)</f>
        <v>1258459</v>
      </c>
    </row>
    <row r="24" spans="2:197" x14ac:dyDescent="0.25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/>
      <c r="GK24" s="79"/>
      <c r="GL24" s="79"/>
      <c r="GM24" s="79"/>
      <c r="GN24" s="79"/>
      <c r="GO24" s="79">
        <f>+SUM(GC24:GN24)</f>
        <v>758193</v>
      </c>
    </row>
    <row r="25" spans="2:197" x14ac:dyDescent="0.25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/>
      <c r="GK25" s="79"/>
      <c r="GL25" s="79"/>
      <c r="GM25" s="79"/>
      <c r="GN25" s="79"/>
      <c r="GO25" s="79">
        <f>+SUM(GC25:GN25)</f>
        <v>500266</v>
      </c>
    </row>
    <row r="29" spans="2:197" x14ac:dyDescent="0.25">
      <c r="B29" s="5" t="s">
        <v>68</v>
      </c>
    </row>
    <row r="30" spans="2:197" ht="15" customHeight="1" x14ac:dyDescent="0.25">
      <c r="B30" s="162" t="s">
        <v>0</v>
      </c>
      <c r="C30" s="159">
        <v>2007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157" t="s">
        <v>100</v>
      </c>
      <c r="P30" s="159">
        <v>2008</v>
      </c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1"/>
      <c r="AB30" s="157" t="s">
        <v>101</v>
      </c>
      <c r="AC30" s="159">
        <v>2009</v>
      </c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1"/>
      <c r="AO30" s="157" t="s">
        <v>86</v>
      </c>
      <c r="AP30" s="159">
        <v>2010</v>
      </c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1"/>
      <c r="BB30" s="157" t="s">
        <v>87</v>
      </c>
      <c r="BC30" s="159">
        <v>2011</v>
      </c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1"/>
      <c r="BO30" s="157" t="s">
        <v>88</v>
      </c>
      <c r="BP30" s="159">
        <v>2012</v>
      </c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1"/>
      <c r="CB30" s="157" t="s">
        <v>89</v>
      </c>
      <c r="CC30" s="159">
        <v>2013</v>
      </c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1"/>
      <c r="CO30" s="157" t="s">
        <v>90</v>
      </c>
      <c r="CP30" s="159">
        <v>2014</v>
      </c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1"/>
      <c r="DB30" s="157" t="s">
        <v>91</v>
      </c>
      <c r="DC30" s="159">
        <v>2015</v>
      </c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1"/>
      <c r="DO30" s="157" t="s">
        <v>92</v>
      </c>
      <c r="DP30" s="159">
        <v>2016</v>
      </c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1"/>
      <c r="EB30" s="157" t="s">
        <v>93</v>
      </c>
      <c r="EC30" s="159">
        <v>2017</v>
      </c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1"/>
      <c r="EO30" s="157" t="s">
        <v>104</v>
      </c>
      <c r="EP30" s="159">
        <v>2018</v>
      </c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1"/>
      <c r="FB30" s="157" t="s">
        <v>137</v>
      </c>
      <c r="FC30" s="159">
        <v>2019</v>
      </c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1"/>
      <c r="FO30" s="157" t="s">
        <v>161</v>
      </c>
      <c r="FP30" s="154">
        <v>2020</v>
      </c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6"/>
      <c r="GB30" s="157" t="s">
        <v>169</v>
      </c>
      <c r="GC30" s="154">
        <v>2021</v>
      </c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6"/>
      <c r="GO30" s="157" t="s">
        <v>170</v>
      </c>
    </row>
    <row r="31" spans="2:197" x14ac:dyDescent="0.25">
      <c r="B31" s="163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8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8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8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8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8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8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8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8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8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8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8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8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8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58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58"/>
    </row>
    <row r="32" spans="2:197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/>
      <c r="GK32" s="14"/>
      <c r="GL32" s="14"/>
      <c r="GM32" s="14"/>
      <c r="GN32" s="14"/>
      <c r="GO32" s="14">
        <f>+SUM(GC32:GN32)</f>
        <v>754064</v>
      </c>
    </row>
    <row r="33" spans="2:197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/>
      <c r="GK33" s="16"/>
      <c r="GL33" s="16"/>
      <c r="GM33" s="16"/>
      <c r="GN33" s="16"/>
      <c r="GO33" s="16"/>
    </row>
    <row r="34" spans="2:197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/>
      <c r="GK34" s="17"/>
      <c r="GL34" s="17"/>
      <c r="GM34" s="17"/>
      <c r="GN34" s="17"/>
      <c r="GO34" s="17"/>
    </row>
    <row r="35" spans="2:197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/>
      <c r="GK35" s="14"/>
      <c r="GL35" s="14"/>
      <c r="GM35" s="14"/>
      <c r="GN35" s="14"/>
      <c r="GO35" s="14">
        <f>+SUM(GC35:GN35)</f>
        <v>417825</v>
      </c>
    </row>
    <row r="36" spans="2:197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/>
      <c r="GK36" s="16"/>
      <c r="GL36" s="16"/>
      <c r="GM36" s="16"/>
      <c r="GN36" s="16"/>
      <c r="GO36" s="16"/>
    </row>
    <row r="37" spans="2:197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/>
      <c r="GK37" s="17"/>
      <c r="GL37" s="17"/>
      <c r="GM37" s="17"/>
      <c r="GN37" s="17"/>
      <c r="GO37" s="17"/>
    </row>
    <row r="38" spans="2:197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/>
      <c r="GK38" s="14"/>
      <c r="GL38" s="14"/>
      <c r="GM38" s="14"/>
      <c r="GN38" s="14"/>
      <c r="GO38" s="14">
        <f>+SUM(GC38:GN38)</f>
        <v>575441</v>
      </c>
    </row>
    <row r="39" spans="2:197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/>
      <c r="GK39" s="16"/>
      <c r="GL39" s="16"/>
      <c r="GM39" s="16"/>
      <c r="GN39" s="16"/>
      <c r="GO39" s="16"/>
    </row>
    <row r="40" spans="2:197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/>
      <c r="GK40" s="17"/>
      <c r="GL40" s="17"/>
      <c r="GM40" s="17"/>
      <c r="GN40" s="17"/>
      <c r="GO40" s="17"/>
    </row>
    <row r="41" spans="2:197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/>
      <c r="GK41" s="14"/>
      <c r="GL41" s="14"/>
      <c r="GM41" s="14"/>
      <c r="GN41" s="14"/>
      <c r="GO41" s="14">
        <f>+SUM(GC41:GN41)</f>
        <v>462112</v>
      </c>
    </row>
    <row r="42" spans="2:197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/>
      <c r="GK42" s="16"/>
      <c r="GL42" s="16"/>
      <c r="GM42" s="16"/>
      <c r="GN42" s="16"/>
      <c r="GO42" s="16"/>
    </row>
    <row r="43" spans="2:197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/>
      <c r="GK43" s="17"/>
      <c r="GL43" s="17"/>
      <c r="GM43" s="17"/>
      <c r="GN43" s="17"/>
      <c r="GO43" s="17"/>
    </row>
    <row r="44" spans="2:197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/>
      <c r="GK44" s="14"/>
      <c r="GL44" s="14"/>
      <c r="GM44" s="14"/>
      <c r="GN44" s="14"/>
      <c r="GO44" s="14">
        <f>+SUM(GC44:GN44)</f>
        <v>584655</v>
      </c>
    </row>
    <row r="45" spans="2:197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/>
      <c r="GK45" s="16"/>
      <c r="GL45" s="16"/>
      <c r="GM45" s="16"/>
      <c r="GN45" s="16"/>
      <c r="GO45" s="16"/>
    </row>
    <row r="46" spans="2:197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/>
      <c r="GK46" s="17"/>
      <c r="GL46" s="17"/>
      <c r="GM46" s="17"/>
      <c r="GN46" s="17"/>
      <c r="GO46" s="17"/>
    </row>
    <row r="47" spans="2:197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/>
      <c r="GK47" s="59"/>
      <c r="GL47" s="59"/>
      <c r="GM47" s="59"/>
      <c r="GN47" s="59"/>
      <c r="GO47" s="59">
        <f>+SUM(GC47:GN47)</f>
        <v>2794097</v>
      </c>
    </row>
    <row r="48" spans="2:197" x14ac:dyDescent="0.25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/>
      <c r="GK48" s="79"/>
      <c r="GL48" s="79"/>
      <c r="GM48" s="79"/>
      <c r="GN48" s="79"/>
      <c r="GO48" s="79">
        <f>+SUM(GC48:GN48)</f>
        <v>758193</v>
      </c>
    </row>
    <row r="49" spans="2:197" x14ac:dyDescent="0.25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/>
      <c r="GK49" s="79"/>
      <c r="GL49" s="79"/>
      <c r="GM49" s="79"/>
      <c r="GN49" s="79"/>
      <c r="GO49" s="79">
        <f>+SUM(GC49:GN49)</f>
        <v>2035904</v>
      </c>
    </row>
    <row r="52" spans="2:197" x14ac:dyDescent="0.25">
      <c r="B52" s="5" t="s">
        <v>82</v>
      </c>
    </row>
    <row r="53" spans="2:197" ht="15" customHeight="1" x14ac:dyDescent="0.25">
      <c r="B53" s="23" t="s">
        <v>158</v>
      </c>
      <c r="C53" s="159">
        <v>2007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/>
      <c r="O53" s="157" t="s">
        <v>100</v>
      </c>
      <c r="P53" s="159">
        <v>2008</v>
      </c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1"/>
      <c r="AB53" s="157" t="s">
        <v>101</v>
      </c>
      <c r="AC53" s="159">
        <v>2009</v>
      </c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1"/>
      <c r="AO53" s="157" t="s">
        <v>86</v>
      </c>
      <c r="AP53" s="159">
        <v>2010</v>
      </c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  <c r="BB53" s="157" t="s">
        <v>87</v>
      </c>
      <c r="BC53" s="159">
        <v>2011</v>
      </c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1"/>
      <c r="BO53" s="157" t="s">
        <v>88</v>
      </c>
      <c r="BP53" s="159">
        <v>2012</v>
      </c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1"/>
      <c r="CB53" s="157" t="s">
        <v>89</v>
      </c>
      <c r="CC53" s="159">
        <v>2013</v>
      </c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1"/>
      <c r="CO53" s="157" t="s">
        <v>90</v>
      </c>
      <c r="CP53" s="159">
        <v>2014</v>
      </c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1"/>
      <c r="DB53" s="157" t="s">
        <v>91</v>
      </c>
      <c r="DC53" s="159">
        <v>2015</v>
      </c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1"/>
      <c r="DO53" s="157" t="s">
        <v>92</v>
      </c>
      <c r="DP53" s="159">
        <v>2016</v>
      </c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1"/>
      <c r="EB53" s="157" t="s">
        <v>93</v>
      </c>
      <c r="EC53" s="159">
        <v>2017</v>
      </c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1"/>
      <c r="EO53" s="157" t="s">
        <v>104</v>
      </c>
      <c r="EP53" s="159">
        <v>2018</v>
      </c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1"/>
      <c r="FB53" s="157" t="s">
        <v>137</v>
      </c>
      <c r="FC53" s="159">
        <v>2019</v>
      </c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1"/>
      <c r="FO53" s="157" t="s">
        <v>161</v>
      </c>
      <c r="FP53" s="154">
        <v>2020</v>
      </c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6"/>
      <c r="GB53" s="157" t="s">
        <v>169</v>
      </c>
      <c r="GC53" s="154">
        <v>2021</v>
      </c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6"/>
      <c r="GO53" s="157" t="s">
        <v>170</v>
      </c>
    </row>
    <row r="54" spans="2:197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8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8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8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8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8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8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8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8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8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8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8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8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8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58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58"/>
    </row>
    <row r="55" spans="2:197" s="5" customFormat="1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0</v>
      </c>
      <c r="GK55" s="59">
        <f t="shared" si="219"/>
        <v>0</v>
      </c>
      <c r="GL55" s="59">
        <f t="shared" si="219"/>
        <v>0</v>
      </c>
      <c r="GM55" s="59">
        <f t="shared" si="219"/>
        <v>0</v>
      </c>
      <c r="GN55" s="59">
        <f t="shared" si="219"/>
        <v>0</v>
      </c>
      <c r="GO55" s="59">
        <f>+SUM(GC55:GN55)</f>
        <v>10799976.800000001</v>
      </c>
    </row>
    <row r="56" spans="2:197" x14ac:dyDescent="0.25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/>
      <c r="GK56" s="79"/>
      <c r="GL56" s="79"/>
      <c r="GM56" s="79"/>
      <c r="GN56" s="79"/>
      <c r="GO56" s="14">
        <f>+SUM(GC56:GN56)</f>
        <v>2956952.6999999997</v>
      </c>
    </row>
    <row r="57" spans="2:197" x14ac:dyDescent="0.25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/>
      <c r="GK57" s="79"/>
      <c r="GL57" s="79"/>
      <c r="GM57" s="79"/>
      <c r="GN57" s="79"/>
      <c r="GO57" s="14">
        <f>+SUM(GC57:GN57)</f>
        <v>7843024.1000000006</v>
      </c>
    </row>
    <row r="59" spans="2:197" x14ac:dyDescent="0.25">
      <c r="B59" s="5"/>
    </row>
    <row r="62" spans="2:197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V19" sqref="DV19:DV2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32" x14ac:dyDescent="0.25">
      <c r="A1" s="164" t="s">
        <v>136</v>
      </c>
      <c r="B1" s="164"/>
    </row>
    <row r="2" spans="1:132" ht="30" customHeight="1" x14ac:dyDescent="0.25">
      <c r="A2" s="165" t="s">
        <v>155</v>
      </c>
      <c r="B2" s="166"/>
    </row>
    <row r="3" spans="1:132" x14ac:dyDescent="0.25">
      <c r="A3" s="99" t="s">
        <v>72</v>
      </c>
    </row>
    <row r="5" spans="1:132" x14ac:dyDescent="0.25">
      <c r="B5" s="5" t="s">
        <v>67</v>
      </c>
    </row>
    <row r="6" spans="1:132" ht="15" customHeight="1" x14ac:dyDescent="0.25">
      <c r="B6" s="162" t="s">
        <v>0</v>
      </c>
      <c r="C6" s="159">
        <v>2012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89</v>
      </c>
      <c r="P6" s="159">
        <v>2013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90</v>
      </c>
      <c r="AC6" s="159">
        <v>2014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91</v>
      </c>
      <c r="AP6" s="159">
        <v>2015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92</v>
      </c>
      <c r="BC6" s="159">
        <v>2016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93</v>
      </c>
      <c r="BP6" s="159">
        <v>2017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104</v>
      </c>
      <c r="CC6" s="159">
        <v>2018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137</v>
      </c>
      <c r="CP6" s="159">
        <v>2019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7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7" t="s">
        <v>170</v>
      </c>
    </row>
    <row r="7" spans="1:132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8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58"/>
    </row>
    <row r="8" spans="1:132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/>
      <c r="DX8" s="14"/>
      <c r="DY8" s="14"/>
      <c r="DZ8" s="14"/>
      <c r="EA8" s="14"/>
      <c r="EB8" s="59">
        <f t="shared" ref="EB8:EB13" si="10">+SUM(DP8:EA8)</f>
        <v>176825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/>
      <c r="DX9" s="16"/>
      <c r="DY9" s="16"/>
      <c r="DZ9" s="16"/>
      <c r="EA9" s="16"/>
      <c r="EB9" s="14">
        <f t="shared" si="10"/>
        <v>123870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/>
      <c r="DX10" s="17"/>
      <c r="DY10" s="17"/>
      <c r="DZ10" s="17"/>
      <c r="EA10" s="17"/>
      <c r="EB10" s="14">
        <f t="shared" si="10"/>
        <v>52955</v>
      </c>
    </row>
    <row r="11" spans="1:132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/>
      <c r="DX11" s="19"/>
      <c r="DY11" s="19"/>
      <c r="DZ11" s="19"/>
      <c r="EA11" s="19"/>
      <c r="EB11" s="59">
        <f t="shared" si="10"/>
        <v>176825</v>
      </c>
    </row>
    <row r="12" spans="1:132" x14ac:dyDescent="0.25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/>
      <c r="DX12" s="21"/>
      <c r="DY12" s="21"/>
      <c r="DZ12" s="21"/>
      <c r="EA12" s="21"/>
      <c r="EB12" s="14">
        <f t="shared" si="10"/>
        <v>123870</v>
      </c>
    </row>
    <row r="13" spans="1:132" x14ac:dyDescent="0.25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/>
      <c r="DX13" s="21"/>
      <c r="DY13" s="21"/>
      <c r="DZ13" s="21"/>
      <c r="EA13" s="21"/>
      <c r="EB13" s="14">
        <f t="shared" si="10"/>
        <v>52955</v>
      </c>
    </row>
    <row r="14" spans="1:132" x14ac:dyDescent="0.25">
      <c r="B14" s="80"/>
      <c r="O14" s="51"/>
      <c r="AB14" s="51"/>
      <c r="AO14" s="51"/>
      <c r="BB14" s="51"/>
      <c r="BO14" s="51"/>
    </row>
    <row r="15" spans="1:132" ht="15" customHeight="1" x14ac:dyDescent="0.25">
      <c r="B15" s="80"/>
    </row>
    <row r="16" spans="1:132" x14ac:dyDescent="0.25">
      <c r="B16" s="5" t="s">
        <v>68</v>
      </c>
    </row>
    <row r="17" spans="2:132" ht="15" customHeight="1" x14ac:dyDescent="0.25">
      <c r="B17" s="162" t="s">
        <v>0</v>
      </c>
      <c r="C17" s="159">
        <v>2012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57" t="s">
        <v>89</v>
      </c>
      <c r="P17" s="159">
        <v>2013</v>
      </c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  <c r="AB17" s="157" t="s">
        <v>90</v>
      </c>
      <c r="AC17" s="159">
        <v>2014</v>
      </c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  <c r="AO17" s="157" t="s">
        <v>91</v>
      </c>
      <c r="AP17" s="159">
        <v>2015</v>
      </c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1"/>
      <c r="BB17" s="157" t="s">
        <v>92</v>
      </c>
      <c r="BC17" s="159">
        <v>2016</v>
      </c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1"/>
      <c r="BO17" s="157" t="s">
        <v>93</v>
      </c>
      <c r="BP17" s="159">
        <v>2017</v>
      </c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1"/>
      <c r="CB17" s="157" t="s">
        <v>104</v>
      </c>
      <c r="CC17" s="159">
        <v>2018</v>
      </c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1"/>
      <c r="CO17" s="157" t="s">
        <v>137</v>
      </c>
      <c r="CP17" s="159">
        <v>2019</v>
      </c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1"/>
      <c r="DB17" s="157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57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57" t="s">
        <v>170</v>
      </c>
    </row>
    <row r="18" spans="2:132" x14ac:dyDescent="0.25">
      <c r="B18" s="163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8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8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8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8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8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8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8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8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58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58"/>
    </row>
    <row r="19" spans="2:132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/>
      <c r="DX19" s="14"/>
      <c r="DY19" s="14"/>
      <c r="DZ19" s="14"/>
      <c r="EA19" s="14"/>
      <c r="EB19" s="59">
        <f t="shared" ref="EB19:EB24" si="43">+SUM(DP19:EA19)</f>
        <v>314042</v>
      </c>
    </row>
    <row r="20" spans="2:132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/>
      <c r="DX20" s="16"/>
      <c r="DY20" s="16"/>
      <c r="DZ20" s="16"/>
      <c r="EA20" s="16"/>
      <c r="EB20" s="14">
        <f t="shared" si="43"/>
        <v>123870</v>
      </c>
    </row>
    <row r="21" spans="2:132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/>
      <c r="DX21" s="17"/>
      <c r="DY21" s="17"/>
      <c r="DZ21" s="17"/>
      <c r="EA21" s="17"/>
      <c r="EB21" s="14">
        <f t="shared" si="43"/>
        <v>190172</v>
      </c>
    </row>
    <row r="22" spans="2:132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/>
      <c r="DX22" s="19"/>
      <c r="DY22" s="19"/>
      <c r="DZ22" s="19"/>
      <c r="EA22" s="19"/>
      <c r="EB22" s="59">
        <f t="shared" si="43"/>
        <v>314042</v>
      </c>
    </row>
    <row r="23" spans="2:132" x14ac:dyDescent="0.25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/>
      <c r="DX23" s="21"/>
      <c r="DY23" s="21"/>
      <c r="DZ23" s="21"/>
      <c r="EA23" s="21"/>
      <c r="EB23" s="14">
        <f t="shared" si="43"/>
        <v>123870</v>
      </c>
    </row>
    <row r="24" spans="2:132" x14ac:dyDescent="0.25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/>
      <c r="DX24" s="21"/>
      <c r="DY24" s="21"/>
      <c r="DZ24" s="21"/>
      <c r="EA24" s="21"/>
      <c r="EB24" s="14">
        <f t="shared" si="43"/>
        <v>190172</v>
      </c>
    </row>
    <row r="27" spans="2:132" x14ac:dyDescent="0.25">
      <c r="B27" s="5" t="s">
        <v>85</v>
      </c>
    </row>
    <row r="28" spans="2:132" x14ac:dyDescent="0.25">
      <c r="B28" s="23" t="s">
        <v>158</v>
      </c>
      <c r="C28" s="159">
        <v>2012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157" t="s">
        <v>89</v>
      </c>
      <c r="P28" s="159">
        <v>2013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1"/>
      <c r="AB28" s="157" t="s">
        <v>90</v>
      </c>
      <c r="AC28" s="159">
        <v>2014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1"/>
      <c r="AO28" s="157" t="s">
        <v>91</v>
      </c>
      <c r="AP28" s="159">
        <v>2015</v>
      </c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1"/>
      <c r="BB28" s="157" t="s">
        <v>92</v>
      </c>
      <c r="BC28" s="159">
        <v>2016</v>
      </c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1"/>
      <c r="BO28" s="157" t="s">
        <v>93</v>
      </c>
      <c r="BP28" s="159">
        <v>2017</v>
      </c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1"/>
      <c r="CB28" s="157" t="s">
        <v>104</v>
      </c>
      <c r="CC28" s="159">
        <v>2018</v>
      </c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1"/>
      <c r="CO28" s="157" t="s">
        <v>137</v>
      </c>
      <c r="CP28" s="159">
        <v>2019</v>
      </c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1"/>
      <c r="DB28" s="157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57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57" t="s">
        <v>170</v>
      </c>
    </row>
    <row r="29" spans="2:132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8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8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8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8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8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8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8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8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58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58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x14ac:dyDescent="0.25">
      <c r="B34" s="5" t="s">
        <v>145</v>
      </c>
      <c r="CH34" s="84"/>
      <c r="CU34" s="84"/>
    </row>
    <row r="35" spans="2:99" x14ac:dyDescent="0.25">
      <c r="CH35" s="84"/>
      <c r="CU35" s="84"/>
    </row>
  </sheetData>
  <mergeCells count="58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N4" activePane="bottomRight" state="frozen"/>
      <selection pane="topRight" activeCell="C1" sqref="C1"/>
      <selection pane="bottomLeft" activeCell="A4" sqref="A4"/>
      <selection pane="bottomRight" activeCell="DW42" sqref="DW42:EA4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19" width="11.44140625" style="2"/>
    <col min="120" max="132" width="11.44140625" style="112"/>
    <col min="133" max="16384" width="11.44140625" style="2"/>
  </cols>
  <sheetData>
    <row r="1" spans="1:132" x14ac:dyDescent="0.25">
      <c r="A1" s="164" t="s">
        <v>136</v>
      </c>
      <c r="B1" s="164"/>
    </row>
    <row r="2" spans="1:132" ht="30" customHeight="1" x14ac:dyDescent="0.25">
      <c r="A2" s="165" t="s">
        <v>156</v>
      </c>
      <c r="B2" s="166"/>
    </row>
    <row r="3" spans="1:132" x14ac:dyDescent="0.25">
      <c r="A3" s="99" t="s">
        <v>71</v>
      </c>
    </row>
    <row r="5" spans="1:132" x14ac:dyDescent="0.25">
      <c r="B5" s="5" t="s">
        <v>67</v>
      </c>
    </row>
    <row r="6" spans="1:132" ht="15" customHeight="1" x14ac:dyDescent="0.25">
      <c r="B6" s="162" t="s">
        <v>0</v>
      </c>
      <c r="C6" s="159">
        <v>2012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89</v>
      </c>
      <c r="P6" s="159">
        <v>2013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90</v>
      </c>
      <c r="AC6" s="159">
        <v>2014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91</v>
      </c>
      <c r="AP6" s="159">
        <v>2015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92</v>
      </c>
      <c r="BC6" s="159">
        <v>2016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93</v>
      </c>
      <c r="BP6" s="159">
        <v>2017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104</v>
      </c>
      <c r="CC6" s="159">
        <v>2018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137</v>
      </c>
      <c r="CP6" s="159">
        <v>2019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7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7" t="s">
        <v>170</v>
      </c>
    </row>
    <row r="7" spans="1:132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8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58"/>
    </row>
    <row r="8" spans="1:132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/>
      <c r="DX8" s="14"/>
      <c r="DY8" s="14"/>
      <c r="DZ8" s="14"/>
      <c r="EA8" s="14"/>
      <c r="EB8" s="14">
        <f>+SUM(DP8:EA8)</f>
        <v>195814</v>
      </c>
    </row>
    <row r="9" spans="1:132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/>
      <c r="DX9" s="16"/>
      <c r="DY9" s="16"/>
      <c r="DZ9" s="16"/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/>
      <c r="DX10" s="17"/>
      <c r="DY10" s="17"/>
      <c r="DZ10" s="17"/>
      <c r="EA10" s="17"/>
      <c r="EB10" s="17"/>
    </row>
    <row r="11" spans="1:132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/>
      <c r="DX11" s="14"/>
      <c r="DY11" s="14"/>
      <c r="DZ11" s="14"/>
      <c r="EA11" s="14"/>
      <c r="EB11" s="14">
        <f>+SUM(DP11:EA11)</f>
        <v>78709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/>
      <c r="DX12" s="16"/>
      <c r="DY12" s="16"/>
      <c r="DZ12" s="16"/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/>
      <c r="DX13" s="17"/>
      <c r="DY13" s="17"/>
      <c r="DZ13" s="17"/>
      <c r="EA13" s="17"/>
      <c r="EB13" s="17"/>
    </row>
    <row r="14" spans="1:132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/>
      <c r="DX14" s="14"/>
      <c r="DY14" s="14"/>
      <c r="DZ14" s="14"/>
      <c r="EA14" s="14"/>
      <c r="EB14" s="14">
        <f>+SUM(DP14:EA14)</f>
        <v>315352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/>
      <c r="DX15" s="16"/>
      <c r="DY15" s="16"/>
      <c r="DZ15" s="16"/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/>
      <c r="DX16" s="17"/>
      <c r="DY16" s="17"/>
      <c r="DZ16" s="17"/>
      <c r="EA16" s="17"/>
      <c r="EB16" s="17"/>
    </row>
    <row r="17" spans="2:132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/>
      <c r="DX17" s="19"/>
      <c r="DY17" s="19"/>
      <c r="DZ17" s="19"/>
      <c r="EA17" s="19"/>
      <c r="EB17" s="19">
        <f>+SUM(DP17:EA17)</f>
        <v>589875</v>
      </c>
    </row>
    <row r="18" spans="2:132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/>
      <c r="DX18" s="21"/>
      <c r="DY18" s="21"/>
      <c r="DZ18" s="21"/>
      <c r="EA18" s="21"/>
      <c r="EB18" s="21">
        <f>+SUM(DP18:EA18)</f>
        <v>452286</v>
      </c>
    </row>
    <row r="19" spans="2:132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/>
      <c r="DX19" s="21"/>
      <c r="DY19" s="21"/>
      <c r="DZ19" s="21"/>
      <c r="EA19" s="21"/>
      <c r="EB19" s="21">
        <f>+SUM(DP19:EA19)</f>
        <v>137589</v>
      </c>
    </row>
    <row r="22" spans="2:132" x14ac:dyDescent="0.25">
      <c r="B22" s="5" t="s">
        <v>68</v>
      </c>
    </row>
    <row r="23" spans="2:132" ht="15" customHeight="1" x14ac:dyDescent="0.25">
      <c r="B23" s="162" t="s">
        <v>0</v>
      </c>
      <c r="C23" s="159">
        <v>2012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89</v>
      </c>
      <c r="P23" s="159">
        <v>2013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90</v>
      </c>
      <c r="AC23" s="159">
        <v>2014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91</v>
      </c>
      <c r="AP23" s="159">
        <v>2015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92</v>
      </c>
      <c r="BC23" s="159">
        <v>2016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93</v>
      </c>
      <c r="BP23" s="159">
        <v>2017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104</v>
      </c>
      <c r="CC23" s="159">
        <v>2018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137</v>
      </c>
      <c r="CP23" s="159">
        <v>2019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57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57" t="s">
        <v>170</v>
      </c>
    </row>
    <row r="24" spans="2:132" ht="15" customHeight="1" x14ac:dyDescent="0.25">
      <c r="B24" s="163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58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58"/>
    </row>
    <row r="25" spans="2:132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/>
      <c r="DX25" s="14"/>
      <c r="DY25" s="14"/>
      <c r="DZ25" s="14"/>
      <c r="EA25" s="14"/>
      <c r="EB25" s="14">
        <f>+SUM(DP25:EA25)</f>
        <v>318644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/>
      <c r="DX26" s="16"/>
      <c r="DY26" s="16"/>
      <c r="DZ26" s="16"/>
      <c r="EA26" s="16"/>
      <c r="EB26" s="16"/>
    </row>
    <row r="27" spans="2:132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/>
      <c r="DX27" s="17"/>
      <c r="DY27" s="17"/>
      <c r="DZ27" s="17"/>
      <c r="EA27" s="17"/>
      <c r="EB27" s="17"/>
    </row>
    <row r="28" spans="2:132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/>
      <c r="DX28" s="14"/>
      <c r="DY28" s="14"/>
      <c r="DZ28" s="14"/>
      <c r="EA28" s="14"/>
      <c r="EB28" s="14">
        <f>+SUM(DP28:EA28)</f>
        <v>140891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/>
      <c r="DX29" s="16"/>
      <c r="DY29" s="16"/>
      <c r="DZ29" s="16"/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/>
      <c r="DX30" s="17"/>
      <c r="DY30" s="17"/>
      <c r="DZ30" s="17"/>
      <c r="EA30" s="17"/>
      <c r="EB30" s="17"/>
    </row>
    <row r="31" spans="2:132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/>
      <c r="DX31" s="14"/>
      <c r="DY31" s="14"/>
      <c r="DZ31" s="14"/>
      <c r="EA31" s="14"/>
      <c r="EB31" s="14">
        <f>+SUM(DP31:EA31)</f>
        <v>529840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/>
      <c r="DX32" s="16"/>
      <c r="DY32" s="16"/>
      <c r="DZ32" s="16"/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/>
      <c r="DX33" s="17"/>
      <c r="DY33" s="17"/>
      <c r="DZ33" s="17"/>
      <c r="EA33" s="17"/>
      <c r="EB33" s="17"/>
    </row>
    <row r="34" spans="2:132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/>
      <c r="DX34" s="19"/>
      <c r="DY34" s="19"/>
      <c r="DZ34" s="19"/>
      <c r="EA34" s="19"/>
      <c r="EB34" s="19">
        <f>+SUM(DP34:EA34)</f>
        <v>989375</v>
      </c>
    </row>
    <row r="35" spans="2:132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/>
      <c r="DX35" s="21"/>
      <c r="DY35" s="21"/>
      <c r="DZ35" s="21"/>
      <c r="EA35" s="21"/>
      <c r="EB35" s="21">
        <f>+SUM(DP35:EA35)</f>
        <v>452286</v>
      </c>
    </row>
    <row r="36" spans="2:132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/>
      <c r="DX36" s="21"/>
      <c r="DY36" s="21"/>
      <c r="DZ36" s="21"/>
      <c r="EA36" s="21"/>
      <c r="EB36" s="21">
        <f>+SUM(DP36:EA36)</f>
        <v>537089</v>
      </c>
    </row>
    <row r="39" spans="2:132" x14ac:dyDescent="0.25">
      <c r="B39" s="5" t="s">
        <v>82</v>
      </c>
    </row>
    <row r="40" spans="2:132" x14ac:dyDescent="0.25">
      <c r="B40" s="23" t="s">
        <v>158</v>
      </c>
      <c r="C40" s="159">
        <v>2012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89</v>
      </c>
      <c r="P40" s="159">
        <v>2013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90</v>
      </c>
      <c r="AC40" s="159">
        <v>2014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91</v>
      </c>
      <c r="AP40" s="159">
        <v>2015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92</v>
      </c>
      <c r="BC40" s="159">
        <v>2016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93</v>
      </c>
      <c r="BP40" s="159">
        <v>2017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104</v>
      </c>
      <c r="CC40" s="159">
        <v>2018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137</v>
      </c>
      <c r="CP40" s="159">
        <v>2019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57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57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8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8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8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8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8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8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8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8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58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58"/>
    </row>
    <row r="42" spans="2:132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0</v>
      </c>
      <c r="DX42" s="19">
        <f t="shared" si="99"/>
        <v>0</v>
      </c>
      <c r="DY42" s="19">
        <f t="shared" si="99"/>
        <v>0</v>
      </c>
      <c r="DZ42" s="19">
        <f t="shared" si="99"/>
        <v>0</v>
      </c>
      <c r="EA42" s="19">
        <f t="shared" si="99"/>
        <v>0</v>
      </c>
      <c r="EB42" s="19">
        <f>+SUM(DP42:EA42)</f>
        <v>7010760.8999999994</v>
      </c>
    </row>
    <row r="43" spans="2:132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/>
      <c r="DX43" s="21"/>
      <c r="DY43" s="21"/>
      <c r="DZ43" s="21"/>
      <c r="EA43" s="21"/>
      <c r="EB43" s="21"/>
    </row>
    <row r="44" spans="2:132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/>
      <c r="DX44" s="21"/>
      <c r="DY44" s="21"/>
      <c r="DZ44" s="21"/>
      <c r="EA44" s="21"/>
      <c r="EB44" s="21"/>
    </row>
    <row r="45" spans="2:132" x14ac:dyDescent="0.25">
      <c r="O45" s="85"/>
      <c r="AB45" s="85"/>
      <c r="AO45" s="86">
        <f>SUM(AC45:AN45)</f>
        <v>0</v>
      </c>
      <c r="BB45" s="87"/>
      <c r="BO45" s="87"/>
    </row>
    <row r="48" spans="2:132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K37" sqref="EK37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45" x14ac:dyDescent="0.25">
      <c r="A1" s="170" t="s">
        <v>136</v>
      </c>
      <c r="B1" s="170"/>
    </row>
    <row r="2" spans="1:145" ht="30" customHeight="1" x14ac:dyDescent="0.25">
      <c r="A2" s="165" t="s">
        <v>163</v>
      </c>
      <c r="B2" s="166"/>
    </row>
    <row r="3" spans="1:145" x14ac:dyDescent="0.25">
      <c r="A3" s="99" t="s">
        <v>70</v>
      </c>
    </row>
    <row r="5" spans="1:145" x14ac:dyDescent="0.25">
      <c r="B5" s="5" t="s">
        <v>67</v>
      </c>
    </row>
    <row r="6" spans="1:145" ht="15" customHeight="1" x14ac:dyDescent="0.25">
      <c r="B6" s="162" t="s">
        <v>0</v>
      </c>
      <c r="C6" s="159">
        <v>2011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88</v>
      </c>
      <c r="P6" s="159">
        <v>2012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89</v>
      </c>
      <c r="AC6" s="159">
        <v>2013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90</v>
      </c>
      <c r="AP6" s="159">
        <v>2014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91</v>
      </c>
      <c r="BC6" s="159">
        <v>2015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92</v>
      </c>
      <c r="BP6" s="159">
        <v>2016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93</v>
      </c>
      <c r="CC6" s="159">
        <v>2017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104</v>
      </c>
      <c r="CP6" s="159">
        <v>2018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137</v>
      </c>
      <c r="DC6" s="159">
        <v>2019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161</v>
      </c>
      <c r="DP6" s="154">
        <v>2020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7" t="s">
        <v>169</v>
      </c>
      <c r="EC6" s="154">
        <v>2021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7" t="s">
        <v>170</v>
      </c>
    </row>
    <row r="7" spans="1:145" x14ac:dyDescent="0.25">
      <c r="B7" s="163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58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58"/>
    </row>
    <row r="8" spans="1:14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/>
      <c r="EK8" s="14"/>
      <c r="EL8" s="14"/>
      <c r="EM8" s="14"/>
      <c r="EN8" s="14"/>
      <c r="EO8" s="14">
        <f>+SUM(EC8:EN8)</f>
        <v>146109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/>
      <c r="EK9" s="16"/>
      <c r="EL9" s="16"/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/>
      <c r="EK10" s="17"/>
      <c r="EL10" s="17"/>
      <c r="EM10" s="17"/>
      <c r="EN10" s="17"/>
      <c r="EO10" s="17"/>
    </row>
    <row r="11" spans="1:14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/>
      <c r="EK11" s="14"/>
      <c r="EL11" s="14"/>
      <c r="EM11" s="14"/>
      <c r="EN11" s="14"/>
      <c r="EO11" s="14">
        <f t="shared" ref="EO11:EO19" si="24">+SUM(EC11:EN11)</f>
        <v>194704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/>
      <c r="EK12" s="16"/>
      <c r="EL12" s="16"/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/>
      <c r="EK13" s="17"/>
      <c r="EL13" s="17"/>
      <c r="EM13" s="17"/>
      <c r="EN13" s="17"/>
      <c r="EO13" s="17"/>
    </row>
    <row r="14" spans="1:14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/>
      <c r="EK14" s="14"/>
      <c r="EL14" s="14"/>
      <c r="EM14" s="14"/>
      <c r="EN14" s="14"/>
      <c r="EO14" s="14">
        <f t="shared" si="24"/>
        <v>320475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/>
      <c r="EK15" s="16"/>
      <c r="EL15" s="16"/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/>
      <c r="EK16" s="17"/>
      <c r="EL16" s="17"/>
      <c r="EM16" s="17"/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/>
      <c r="EK17" s="19"/>
      <c r="EL17" s="19"/>
      <c r="EM17" s="19"/>
      <c r="EN17" s="19"/>
      <c r="EO17" s="19">
        <f t="shared" si="24"/>
        <v>661288</v>
      </c>
    </row>
    <row r="18" spans="2:145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/>
      <c r="EK18" s="21"/>
      <c r="EL18" s="21"/>
      <c r="EM18" s="21"/>
      <c r="EN18" s="21"/>
      <c r="EO18" s="21">
        <f t="shared" si="24"/>
        <v>461041</v>
      </c>
    </row>
    <row r="19" spans="2:145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/>
      <c r="EK19" s="21"/>
      <c r="EL19" s="21"/>
      <c r="EM19" s="21"/>
      <c r="EN19" s="21"/>
      <c r="EO19" s="21">
        <f t="shared" si="24"/>
        <v>200247</v>
      </c>
    </row>
    <row r="22" spans="2:145" x14ac:dyDescent="0.25">
      <c r="B22" s="5" t="s">
        <v>68</v>
      </c>
    </row>
    <row r="23" spans="2:145" ht="15" customHeight="1" x14ac:dyDescent="0.25">
      <c r="B23" s="162" t="s">
        <v>0</v>
      </c>
      <c r="C23" s="159">
        <v>2011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88</v>
      </c>
      <c r="P23" s="159">
        <v>2012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89</v>
      </c>
      <c r="AC23" s="159">
        <v>2013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90</v>
      </c>
      <c r="AP23" s="159">
        <v>2014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91</v>
      </c>
      <c r="BC23" s="159">
        <v>2015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92</v>
      </c>
      <c r="BP23" s="159">
        <v>2016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93</v>
      </c>
      <c r="CC23" s="159">
        <v>2017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104</v>
      </c>
      <c r="CP23" s="159">
        <v>2018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137</v>
      </c>
      <c r="DC23" s="159">
        <v>2019</v>
      </c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1"/>
      <c r="DO23" s="157" t="s">
        <v>161</v>
      </c>
      <c r="DP23" s="154">
        <v>2020</v>
      </c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6"/>
      <c r="EB23" s="157" t="s">
        <v>169</v>
      </c>
      <c r="EC23" s="154">
        <v>2021</v>
      </c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6"/>
      <c r="EO23" s="157" t="s">
        <v>170</v>
      </c>
    </row>
    <row r="24" spans="2:145" x14ac:dyDescent="0.25">
      <c r="B24" s="163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8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58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58"/>
    </row>
    <row r="25" spans="2:14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/>
      <c r="EK25" s="14"/>
      <c r="EL25" s="14"/>
      <c r="EM25" s="14"/>
      <c r="EN25" s="14"/>
      <c r="EO25" s="14">
        <f>+SUM(EC25:EN25)</f>
        <v>272789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/>
      <c r="EK26" s="16"/>
      <c r="EL26" s="16"/>
      <c r="EM26" s="16"/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/>
      <c r="EK27" s="17"/>
      <c r="EL27" s="17"/>
      <c r="EM27" s="17"/>
      <c r="EN27" s="17"/>
      <c r="EO27" s="17"/>
    </row>
    <row r="28" spans="2:14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/>
      <c r="EK28" s="14"/>
      <c r="EL28" s="14"/>
      <c r="EM28" s="14"/>
      <c r="EN28" s="14"/>
      <c r="EO28" s="14">
        <f t="shared" ref="EO28:EO36" si="83">+SUM(EC28:EN28)</f>
        <v>344959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/>
      <c r="EK29" s="16"/>
      <c r="EL29" s="16"/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/>
      <c r="EK30" s="17"/>
      <c r="EL30" s="17"/>
      <c r="EM30" s="17"/>
      <c r="EN30" s="17"/>
      <c r="EO30" s="17"/>
    </row>
    <row r="31" spans="2:14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/>
      <c r="EK31" s="14"/>
      <c r="EL31" s="14"/>
      <c r="EM31" s="14"/>
      <c r="EN31" s="14"/>
      <c r="EO31" s="14">
        <f t="shared" si="83"/>
        <v>551358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/>
      <c r="EK32" s="16"/>
      <c r="EL32" s="16"/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/>
      <c r="EK33" s="17"/>
      <c r="EL33" s="17"/>
      <c r="EM33" s="17"/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/>
      <c r="EK34" s="19"/>
      <c r="EL34" s="19"/>
      <c r="EM34" s="19"/>
      <c r="EN34" s="19"/>
      <c r="EO34" s="19">
        <f t="shared" si="83"/>
        <v>1169106</v>
      </c>
    </row>
    <row r="35" spans="2:145" x14ac:dyDescent="0.25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/>
      <c r="EK35" s="21"/>
      <c r="EL35" s="21"/>
      <c r="EM35" s="21"/>
      <c r="EN35" s="21"/>
      <c r="EO35" s="21">
        <f t="shared" si="83"/>
        <v>461041</v>
      </c>
    </row>
    <row r="36" spans="2:145" x14ac:dyDescent="0.25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/>
      <c r="EK36" s="21"/>
      <c r="EL36" s="21"/>
      <c r="EM36" s="21"/>
      <c r="EN36" s="21"/>
      <c r="EO36" s="21">
        <f t="shared" si="83"/>
        <v>708065</v>
      </c>
    </row>
    <row r="39" spans="2:145" x14ac:dyDescent="0.25">
      <c r="B39" s="5" t="s">
        <v>82</v>
      </c>
    </row>
    <row r="40" spans="2:145" x14ac:dyDescent="0.25">
      <c r="B40" s="23" t="s">
        <v>158</v>
      </c>
      <c r="C40" s="159">
        <v>2011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88</v>
      </c>
      <c r="P40" s="159">
        <v>2012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89</v>
      </c>
      <c r="AC40" s="159">
        <v>2013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90</v>
      </c>
      <c r="AP40" s="159">
        <v>2014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91</v>
      </c>
      <c r="BC40" s="159">
        <v>2015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92</v>
      </c>
      <c r="BP40" s="159">
        <v>2016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93</v>
      </c>
      <c r="CC40" s="159">
        <v>2017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104</v>
      </c>
      <c r="CP40" s="159">
        <v>2018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137</v>
      </c>
      <c r="DC40" s="159">
        <v>2019</v>
      </c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1"/>
      <c r="DO40" s="157" t="s">
        <v>161</v>
      </c>
      <c r="DP40" s="154">
        <v>2020</v>
      </c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6"/>
      <c r="EB40" s="157" t="s">
        <v>169</v>
      </c>
      <c r="EC40" s="154">
        <v>2021</v>
      </c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6"/>
      <c r="EO40" s="157" t="s">
        <v>170</v>
      </c>
    </row>
    <row r="41" spans="2:14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8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8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8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8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8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8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8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8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8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58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58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L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0</v>
      </c>
      <c r="EK42" s="19">
        <f t="shared" si="122"/>
        <v>0</v>
      </c>
      <c r="EL42" s="19">
        <f t="shared" si="122"/>
        <v>0</v>
      </c>
      <c r="EM42" s="19"/>
      <c r="EN42" s="19"/>
      <c r="EO42" s="19">
        <f>+SUM(EC42:EN42)</f>
        <v>6682463.9999999991</v>
      </c>
    </row>
    <row r="43" spans="2:145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/>
      <c r="EK43" s="21"/>
      <c r="EL43" s="21"/>
      <c r="EM43" s="21"/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/>
      <c r="EK44" s="21"/>
      <c r="EL44" s="21"/>
      <c r="EM44" s="21"/>
      <c r="EN44" s="21"/>
      <c r="EO44" s="21"/>
    </row>
    <row r="45" spans="2:145" x14ac:dyDescent="0.25">
      <c r="B45" s="88"/>
    </row>
    <row r="46" spans="2:145" x14ac:dyDescent="0.25">
      <c r="B46" s="88"/>
    </row>
    <row r="48" spans="2:145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9"/>
    </row>
    <row r="50" spans="78:78" x14ac:dyDescent="0.25">
      <c r="BZ50" s="89"/>
    </row>
  </sheetData>
  <mergeCells count="70"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X4" activePane="bottomRight" state="frozen"/>
      <selection pane="topRight" activeCell="C1" sqref="C1"/>
      <selection pane="bottomLeft" activeCell="A4" sqref="A4"/>
      <selection pane="bottomRight" activeCell="GI67" sqref="GI67:GI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112"/>
    <col min="197" max="197" width="12.33203125" style="112" customWidth="1"/>
    <col min="198" max="16384" width="11.44140625" style="2"/>
  </cols>
  <sheetData>
    <row r="1" spans="1:197" x14ac:dyDescent="0.25">
      <c r="A1" s="170">
        <v>14</v>
      </c>
      <c r="B1" s="170"/>
    </row>
    <row r="2" spans="1:197" ht="30" customHeight="1" x14ac:dyDescent="0.25">
      <c r="A2" s="165" t="s">
        <v>162</v>
      </c>
      <c r="B2" s="166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5">
      <c r="A3" s="99" t="s">
        <v>66</v>
      </c>
    </row>
    <row r="4" spans="1:197" ht="14.4" x14ac:dyDescent="0.3">
      <c r="A4" s="91"/>
    </row>
    <row r="5" spans="1:197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x14ac:dyDescent="0.25">
      <c r="B6" s="162" t="s">
        <v>0</v>
      </c>
      <c r="C6" s="172">
        <v>2007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57" t="s">
        <v>100</v>
      </c>
      <c r="P6" s="159">
        <v>2008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101</v>
      </c>
      <c r="AC6" s="159">
        <v>2009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86</v>
      </c>
      <c r="AP6" s="159">
        <v>2010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87</v>
      </c>
      <c r="BC6" s="159">
        <v>2011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88</v>
      </c>
      <c r="BP6" s="159">
        <v>2012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89</v>
      </c>
      <c r="CC6" s="159">
        <v>2013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90</v>
      </c>
      <c r="CP6" s="159">
        <v>2014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91</v>
      </c>
      <c r="DC6" s="159">
        <v>2015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92</v>
      </c>
      <c r="DP6" s="159">
        <v>2016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93</v>
      </c>
      <c r="EC6" s="159">
        <v>2017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104</v>
      </c>
      <c r="EP6" s="159">
        <v>2018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137</v>
      </c>
      <c r="FC6" s="159">
        <v>2019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161</v>
      </c>
      <c r="FP6" s="154">
        <v>2020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7" t="s">
        <v>169</v>
      </c>
      <c r="GC6" s="154">
        <v>2021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170</v>
      </c>
    </row>
    <row r="7" spans="1:197" x14ac:dyDescent="0.25">
      <c r="B7" s="163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8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8"/>
    </row>
    <row r="8" spans="1:197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/>
      <c r="GK8" s="14"/>
      <c r="GL8" s="14"/>
      <c r="GM8" s="14"/>
      <c r="GN8" s="14"/>
      <c r="GO8" s="14">
        <f>+SUM(GC8:GN8)</f>
        <v>1636146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/>
      <c r="GK9" s="16"/>
      <c r="GL9" s="16"/>
      <c r="GM9" s="16"/>
      <c r="GN9" s="1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/>
      <c r="GK10" s="17"/>
      <c r="GL10" s="17"/>
      <c r="GM10" s="17"/>
      <c r="GN10" s="17"/>
      <c r="GO10" s="17"/>
    </row>
    <row r="11" spans="1:197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/>
      <c r="GK11" s="14"/>
      <c r="GL11" s="14"/>
      <c r="GM11" s="14"/>
      <c r="GN11" s="14"/>
      <c r="GO11" s="14">
        <f>+SUM(GC11:GN11)</f>
        <v>265103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/>
      <c r="GK12" s="16"/>
      <c r="GL12" s="16"/>
      <c r="GM12" s="16"/>
      <c r="GN12" s="1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/>
      <c r="GK13" s="17"/>
      <c r="GL13" s="17"/>
      <c r="GM13" s="17"/>
      <c r="GN13" s="17"/>
      <c r="GO13" s="17"/>
    </row>
    <row r="14" spans="1:197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/>
      <c r="GK14" s="14"/>
      <c r="GL14" s="14"/>
      <c r="GM14" s="14"/>
      <c r="GN14" s="14"/>
      <c r="GO14" s="14">
        <f>+SUM(GC14:GN14)</f>
        <v>468295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/>
      <c r="GK15" s="16"/>
      <c r="GL15" s="16"/>
      <c r="GM15" s="16"/>
      <c r="GN15" s="1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/>
      <c r="GK16" s="17"/>
      <c r="GL16" s="17"/>
      <c r="GM16" s="17"/>
      <c r="GN16" s="17"/>
      <c r="GO16" s="17"/>
    </row>
    <row r="17" spans="2:197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/>
      <c r="GK17" s="14"/>
      <c r="GL17" s="14"/>
      <c r="GM17" s="14"/>
      <c r="GN17" s="14"/>
      <c r="GO17" s="14">
        <f>+SUM(GC17:GN17)</f>
        <v>201061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/>
      <c r="GK18" s="16"/>
      <c r="GL18" s="16"/>
      <c r="GM18" s="16"/>
      <c r="GN18" s="1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/>
      <c r="GK19" s="17"/>
      <c r="GL19" s="17"/>
      <c r="GM19" s="17"/>
      <c r="GN19" s="17"/>
      <c r="GO19" s="17"/>
    </row>
    <row r="20" spans="2:197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/>
      <c r="GK20" s="14"/>
      <c r="GL20" s="14"/>
      <c r="GM20" s="14"/>
      <c r="GN20" s="14"/>
      <c r="GO20" s="14">
        <f>+SUM(GC20:GN20)</f>
        <v>850157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/>
      <c r="GK21" s="16"/>
      <c r="GL21" s="16"/>
      <c r="GM21" s="16"/>
      <c r="GN21" s="1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/>
      <c r="GK22" s="17"/>
      <c r="GL22" s="17"/>
      <c r="GM22" s="17"/>
      <c r="GN22" s="17"/>
      <c r="GO22" s="17"/>
    </row>
    <row r="23" spans="2:197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/>
      <c r="GK23" s="14"/>
      <c r="GL23" s="14"/>
      <c r="GM23" s="14"/>
      <c r="GN23" s="14"/>
      <c r="GO23" s="14">
        <f>+SUM(GC23:GN23)</f>
        <v>521530</v>
      </c>
    </row>
    <row r="24" spans="2:197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/>
      <c r="GK24" s="16"/>
      <c r="GL24" s="16"/>
      <c r="GM24" s="16"/>
      <c r="GN24" s="16"/>
      <c r="GO24" s="16"/>
    </row>
    <row r="25" spans="2:197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/>
      <c r="GK25" s="17"/>
      <c r="GL25" s="17"/>
      <c r="GM25" s="17"/>
      <c r="GN25" s="17"/>
      <c r="GO25" s="17"/>
    </row>
    <row r="26" spans="2:197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/>
      <c r="GK26" s="14"/>
      <c r="GL26" s="14"/>
      <c r="GM26" s="14"/>
      <c r="GN26" s="14"/>
      <c r="GO26" s="14">
        <f>+SUM(GC26:GN26)</f>
        <v>1496787</v>
      </c>
    </row>
    <row r="27" spans="2:197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/>
      <c r="GK27" s="16"/>
      <c r="GL27" s="16"/>
      <c r="GM27" s="16"/>
      <c r="GN27" s="16"/>
      <c r="GO27" s="16"/>
    </row>
    <row r="28" spans="2:197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/>
      <c r="GK28" s="17"/>
      <c r="GL28" s="17"/>
      <c r="GM28" s="17"/>
      <c r="GN28" s="17"/>
      <c r="GO28" s="17"/>
    </row>
    <row r="29" spans="2:197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/>
      <c r="GK29" s="59"/>
      <c r="GL29" s="59"/>
      <c r="GM29" s="59"/>
      <c r="GN29" s="59"/>
      <c r="GO29" s="59">
        <f>+SUM(GC29:GN29)</f>
        <v>5439079</v>
      </c>
    </row>
    <row r="30" spans="2:197" x14ac:dyDescent="0.25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/>
      <c r="GK30" s="79"/>
      <c r="GL30" s="79"/>
      <c r="GM30" s="79"/>
      <c r="GN30" s="79"/>
      <c r="GO30" s="79">
        <f>+SUM(GC30:GN30)</f>
        <v>3543453</v>
      </c>
    </row>
    <row r="31" spans="2:197" x14ac:dyDescent="0.25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/>
      <c r="GK31" s="79"/>
      <c r="GL31" s="79"/>
      <c r="GM31" s="79"/>
      <c r="GN31" s="79"/>
      <c r="GO31" s="79">
        <f>+SUM(GC31:GN31)</f>
        <v>1895626</v>
      </c>
    </row>
    <row r="34" spans="2:197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x14ac:dyDescent="0.25">
      <c r="B35" s="162" t="s">
        <v>0</v>
      </c>
      <c r="C35" s="172">
        <v>2007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57" t="s">
        <v>100</v>
      </c>
      <c r="P35" s="159">
        <v>2008</v>
      </c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157" t="s">
        <v>101</v>
      </c>
      <c r="AC35" s="159">
        <v>2009</v>
      </c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1"/>
      <c r="AO35" s="157" t="s">
        <v>86</v>
      </c>
      <c r="AP35" s="159">
        <v>2010</v>
      </c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1"/>
      <c r="BB35" s="157" t="s">
        <v>87</v>
      </c>
      <c r="BC35" s="159">
        <v>2011</v>
      </c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1"/>
      <c r="BO35" s="157" t="s">
        <v>88</v>
      </c>
      <c r="BP35" s="159">
        <v>2012</v>
      </c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1"/>
      <c r="CB35" s="157" t="s">
        <v>89</v>
      </c>
      <c r="CC35" s="159">
        <v>2013</v>
      </c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1"/>
      <c r="CO35" s="157" t="s">
        <v>90</v>
      </c>
      <c r="CP35" s="159">
        <v>2014</v>
      </c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1"/>
      <c r="DB35" s="157" t="s">
        <v>91</v>
      </c>
      <c r="DC35" s="159">
        <v>2015</v>
      </c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1"/>
      <c r="DO35" s="157" t="s">
        <v>92</v>
      </c>
      <c r="DP35" s="159">
        <v>2016</v>
      </c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1"/>
      <c r="EB35" s="157" t="s">
        <v>93</v>
      </c>
      <c r="EC35" s="159">
        <v>2017</v>
      </c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1"/>
      <c r="EO35" s="157" t="s">
        <v>104</v>
      </c>
      <c r="EP35" s="159">
        <v>2018</v>
      </c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1"/>
      <c r="FB35" s="157" t="s">
        <v>137</v>
      </c>
      <c r="FC35" s="159">
        <v>2019</v>
      </c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1"/>
      <c r="FO35" s="157" t="s">
        <v>161</v>
      </c>
      <c r="FP35" s="154">
        <v>2020</v>
      </c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6"/>
      <c r="GB35" s="157" t="s">
        <v>169</v>
      </c>
      <c r="GC35" s="154">
        <v>2021</v>
      </c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6"/>
      <c r="GO35" s="157" t="s">
        <v>170</v>
      </c>
    </row>
    <row r="36" spans="2:197" x14ac:dyDescent="0.25">
      <c r="B36" s="163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8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8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8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8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8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8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8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8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8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8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8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8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8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58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58"/>
    </row>
    <row r="37" spans="2:197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/>
      <c r="GK37" s="14"/>
      <c r="GL37" s="14"/>
      <c r="GM37" s="14"/>
      <c r="GN37" s="14"/>
      <c r="GO37" s="14">
        <f>+SUM(GC37:GN37)</f>
        <v>2087859</v>
      </c>
    </row>
    <row r="38" spans="2:197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/>
      <c r="GK38" s="16"/>
      <c r="GL38" s="16"/>
      <c r="GM38" s="16"/>
      <c r="GN38" s="16"/>
      <c r="GO38" s="16"/>
    </row>
    <row r="39" spans="2:197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/>
      <c r="GK39" s="17"/>
      <c r="GL39" s="17"/>
      <c r="GM39" s="17"/>
      <c r="GN39" s="17"/>
      <c r="GO39" s="17"/>
    </row>
    <row r="40" spans="2:197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/>
      <c r="GK40" s="14"/>
      <c r="GL40" s="14"/>
      <c r="GM40" s="14"/>
      <c r="GN40" s="14"/>
      <c r="GO40" s="14">
        <f>+SUM(GC40:GN40)</f>
        <v>516888</v>
      </c>
    </row>
    <row r="41" spans="2:197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/>
      <c r="GK41" s="16"/>
      <c r="GL41" s="16"/>
      <c r="GM41" s="16"/>
      <c r="GN41" s="16"/>
      <c r="GO41" s="16"/>
    </row>
    <row r="42" spans="2:197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/>
      <c r="GK42" s="17"/>
      <c r="GL42" s="17"/>
      <c r="GM42" s="17"/>
      <c r="GN42" s="17"/>
      <c r="GO42" s="17"/>
    </row>
    <row r="43" spans="2:197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/>
      <c r="GK43" s="14"/>
      <c r="GL43" s="14"/>
      <c r="GM43" s="14"/>
      <c r="GN43" s="14"/>
      <c r="GO43" s="14">
        <f>+SUM(GC43:GN43)</f>
        <v>1343106</v>
      </c>
    </row>
    <row r="44" spans="2:197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/>
      <c r="GK44" s="16"/>
      <c r="GL44" s="16"/>
      <c r="GM44" s="16"/>
      <c r="GN44" s="16"/>
      <c r="GO44" s="16"/>
    </row>
    <row r="45" spans="2:197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/>
      <c r="GK45" s="17"/>
      <c r="GL45" s="17"/>
      <c r="GM45" s="17"/>
      <c r="GN45" s="17"/>
      <c r="GO45" s="17"/>
    </row>
    <row r="46" spans="2:197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/>
      <c r="GK46" s="14"/>
      <c r="GL46" s="14"/>
      <c r="GM46" s="14"/>
      <c r="GN46" s="14"/>
      <c r="GO46" s="14">
        <f>+SUM(GC46:GN46)</f>
        <v>521170</v>
      </c>
    </row>
    <row r="47" spans="2:197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/>
      <c r="GK47" s="16"/>
      <c r="GL47" s="16"/>
      <c r="GM47" s="16"/>
      <c r="GN47" s="16"/>
      <c r="GO47" s="16"/>
    </row>
    <row r="48" spans="2:197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/>
      <c r="GK48" s="17"/>
      <c r="GL48" s="17"/>
      <c r="GM48" s="17"/>
      <c r="GN48" s="17"/>
      <c r="GO48" s="17"/>
    </row>
    <row r="49" spans="2:197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/>
      <c r="GK49" s="14"/>
      <c r="GL49" s="14"/>
      <c r="GM49" s="14"/>
      <c r="GN49" s="14"/>
      <c r="GO49" s="14">
        <f>+SUM(GC49:GN49)</f>
        <v>2270760</v>
      </c>
    </row>
    <row r="50" spans="2:197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/>
      <c r="GK50" s="16"/>
      <c r="GL50" s="16"/>
      <c r="GM50" s="16"/>
      <c r="GN50" s="16"/>
      <c r="GO50" s="16"/>
    </row>
    <row r="51" spans="2:197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/>
      <c r="GK51" s="17"/>
      <c r="GL51" s="17"/>
      <c r="GM51" s="17"/>
      <c r="GN51" s="17"/>
      <c r="GO51" s="17"/>
    </row>
    <row r="52" spans="2:197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/>
      <c r="GK52" s="14"/>
      <c r="GL52" s="14"/>
      <c r="GM52" s="14"/>
      <c r="GN52" s="14"/>
      <c r="GO52" s="14">
        <f>+SUM(GC52:GN52)</f>
        <v>1346600</v>
      </c>
    </row>
    <row r="53" spans="2:197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/>
      <c r="GK53" s="16"/>
      <c r="GL53" s="16"/>
      <c r="GM53" s="16"/>
      <c r="GN53" s="16"/>
      <c r="GO53" s="16"/>
    </row>
    <row r="54" spans="2:197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/>
      <c r="GK54" s="17"/>
      <c r="GL54" s="17"/>
      <c r="GM54" s="17"/>
      <c r="GN54" s="17"/>
      <c r="GO54" s="17"/>
    </row>
    <row r="55" spans="2:197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/>
      <c r="GK55" s="14"/>
      <c r="GL55" s="14"/>
      <c r="GM55" s="14"/>
      <c r="GN55" s="14"/>
      <c r="GO55" s="14">
        <f>+SUM(GC55:GN55)</f>
        <v>3825937</v>
      </c>
    </row>
    <row r="56" spans="2:197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/>
      <c r="GK56" s="16"/>
      <c r="GL56" s="16"/>
      <c r="GM56" s="16"/>
      <c r="GN56" s="16"/>
      <c r="GO56" s="16"/>
    </row>
    <row r="57" spans="2:197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/>
      <c r="GK57" s="17"/>
      <c r="GL57" s="17"/>
      <c r="GM57" s="17"/>
      <c r="GN57" s="17"/>
      <c r="GO57" s="17"/>
    </row>
    <row r="58" spans="2:197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/>
      <c r="GK58" s="59"/>
      <c r="GL58" s="59"/>
      <c r="GM58" s="59"/>
      <c r="GN58" s="59"/>
      <c r="GO58" s="59">
        <f>+SUM(GC58:GN58)</f>
        <v>11912320</v>
      </c>
    </row>
    <row r="59" spans="2:197" x14ac:dyDescent="0.25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/>
      <c r="GK59" s="79"/>
      <c r="GL59" s="79"/>
      <c r="GM59" s="79"/>
      <c r="GN59" s="79"/>
      <c r="GO59" s="79">
        <f>+SUM(GC59:GN59)</f>
        <v>3543453</v>
      </c>
    </row>
    <row r="60" spans="2:197" x14ac:dyDescent="0.25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/>
      <c r="GK60" s="79"/>
      <c r="GL60" s="79"/>
      <c r="GM60" s="79"/>
      <c r="GN60" s="79"/>
      <c r="GO60" s="79">
        <f>+SUM(GC60:GN60)</f>
        <v>8368867</v>
      </c>
    </row>
    <row r="63" spans="2:197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x14ac:dyDescent="0.25">
      <c r="B64" s="92" t="s">
        <v>158</v>
      </c>
      <c r="C64" s="172">
        <v>2007</v>
      </c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57" t="s">
        <v>100</v>
      </c>
      <c r="P64" s="171">
        <v>2008</v>
      </c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57" t="s">
        <v>101</v>
      </c>
      <c r="AC64" s="171">
        <v>2009</v>
      </c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57" t="s">
        <v>86</v>
      </c>
      <c r="AP64" s="171">
        <v>2010</v>
      </c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57" t="s">
        <v>87</v>
      </c>
      <c r="BC64" s="171">
        <v>2011</v>
      </c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57" t="s">
        <v>88</v>
      </c>
      <c r="BP64" s="171">
        <v>2012</v>
      </c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57" t="s">
        <v>89</v>
      </c>
      <c r="CC64" s="171">
        <v>2013</v>
      </c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57" t="s">
        <v>90</v>
      </c>
      <c r="CP64" s="171">
        <v>2014</v>
      </c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57" t="s">
        <v>91</v>
      </c>
      <c r="DC64" s="171">
        <v>2015</v>
      </c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57" t="s">
        <v>92</v>
      </c>
      <c r="DP64" s="171">
        <v>2016</v>
      </c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57" t="s">
        <v>93</v>
      </c>
      <c r="EC64" s="159">
        <v>2017</v>
      </c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1"/>
      <c r="EO64" s="157" t="s">
        <v>104</v>
      </c>
      <c r="EP64" s="159">
        <v>2018</v>
      </c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1"/>
      <c r="FB64" s="157" t="s">
        <v>137</v>
      </c>
      <c r="FC64" s="159">
        <v>2019</v>
      </c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1"/>
      <c r="FO64" s="157" t="s">
        <v>161</v>
      </c>
      <c r="FP64" s="154">
        <v>2020</v>
      </c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6"/>
      <c r="GB64" s="157" t="s">
        <v>169</v>
      </c>
      <c r="GC64" s="154">
        <v>2021</v>
      </c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6"/>
      <c r="GO64" s="157" t="s">
        <v>170</v>
      </c>
    </row>
    <row r="65" spans="2:197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8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8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8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8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8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8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8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8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8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8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8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8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8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58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58"/>
    </row>
    <row r="66" spans="2:197" s="5" customFormat="1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I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/>
      <c r="GK66" s="59"/>
      <c r="GL66" s="59"/>
      <c r="GM66" s="59"/>
      <c r="GN66" s="59"/>
      <c r="GO66" s="59">
        <f>+SUM(GC66:GN66)</f>
        <v>46692946.899999999</v>
      </c>
    </row>
    <row r="67" spans="2:197" x14ac:dyDescent="0.25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/>
      <c r="GK67" s="79"/>
      <c r="GL67" s="79"/>
      <c r="GM67" s="79"/>
      <c r="GN67" s="79"/>
      <c r="GO67" s="14">
        <f>+SUM(GC67:GN67)</f>
        <v>13993404.299999999</v>
      </c>
    </row>
    <row r="68" spans="2:197" x14ac:dyDescent="0.25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/>
      <c r="GK68" s="79"/>
      <c r="GL68" s="79"/>
      <c r="GM68" s="79"/>
      <c r="GN68" s="79"/>
      <c r="GO68" s="14">
        <f>+SUM(GC68:GN68)</f>
        <v>32699542.600000001</v>
      </c>
    </row>
    <row r="70" spans="2:197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C4" activePane="bottomRight" state="frozen"/>
      <selection pane="topRight" activeCell="C1" sqref="C1"/>
      <selection pane="bottomLeft" activeCell="A4" sqref="A4"/>
      <selection pane="bottomRight" activeCell="AT31" sqref="AT31:AT32"/>
    </sheetView>
  </sheetViews>
  <sheetFormatPr baseColWidth="10" defaultColWidth="11.44140625" defaultRowHeight="13.8" x14ac:dyDescent="0.25"/>
  <cols>
    <col min="1" max="1" width="7.6640625" style="2" customWidth="1"/>
    <col min="2" max="2" width="31.21875" style="94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52" x14ac:dyDescent="0.25">
      <c r="A1" s="173" t="s">
        <v>136</v>
      </c>
      <c r="B1" s="173"/>
    </row>
    <row r="2" spans="1:52" ht="30" customHeight="1" x14ac:dyDescent="0.25">
      <c r="A2" s="165" t="s">
        <v>157</v>
      </c>
      <c r="B2" s="166"/>
    </row>
    <row r="3" spans="1:52" x14ac:dyDescent="0.25">
      <c r="A3" s="99" t="s">
        <v>138</v>
      </c>
    </row>
    <row r="5" spans="1:52" x14ac:dyDescent="0.25">
      <c r="B5" s="95" t="s">
        <v>67</v>
      </c>
    </row>
    <row r="6" spans="1:52" ht="15" customHeight="1" x14ac:dyDescent="0.25">
      <c r="B6" s="162" t="s">
        <v>0</v>
      </c>
      <c r="C6" s="160">
        <v>2018</v>
      </c>
      <c r="D6" s="160"/>
      <c r="E6" s="160"/>
      <c r="F6" s="160"/>
      <c r="G6" s="160"/>
      <c r="H6" s="160"/>
      <c r="I6" s="160"/>
      <c r="J6" s="160"/>
      <c r="K6" s="160"/>
      <c r="L6" s="161"/>
      <c r="M6" s="157" t="s">
        <v>137</v>
      </c>
      <c r="N6" s="154">
        <v>2019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  <c r="Z6" s="157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57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57" t="s">
        <v>170</v>
      </c>
    </row>
    <row r="7" spans="1:52" x14ac:dyDescent="0.25">
      <c r="B7" s="163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8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8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58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58"/>
    </row>
    <row r="8" spans="1:52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04">
        <v>23560</v>
      </c>
      <c r="AU8" s="104"/>
      <c r="AV8" s="104"/>
      <c r="AW8" s="104"/>
      <c r="AX8" s="104"/>
      <c r="AY8" s="104"/>
      <c r="AZ8" s="14">
        <f t="shared" ref="AZ8:AZ13" si="5">+SUM(AN8:AY8)</f>
        <v>131229</v>
      </c>
    </row>
    <row r="9" spans="1:52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/>
      <c r="AV9" s="16"/>
      <c r="AW9" s="16"/>
      <c r="AX9" s="16"/>
      <c r="AY9" s="16"/>
      <c r="AZ9" s="14">
        <f t="shared" si="5"/>
        <v>118553</v>
      </c>
    </row>
    <row r="10" spans="1:52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/>
      <c r="AV10" s="17"/>
      <c r="AW10" s="17"/>
      <c r="AX10" s="17"/>
      <c r="AY10" s="17"/>
      <c r="AZ10" s="14">
        <f t="shared" si="5"/>
        <v>12676</v>
      </c>
    </row>
    <row r="11" spans="1:52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/>
      <c r="AV11" s="96"/>
      <c r="AW11" s="96"/>
      <c r="AX11" s="96"/>
      <c r="AY11" s="96"/>
      <c r="AZ11" s="59">
        <f t="shared" si="5"/>
        <v>131229</v>
      </c>
    </row>
    <row r="12" spans="1:52" x14ac:dyDescent="0.25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/>
      <c r="AV12" s="17"/>
      <c r="AW12" s="17"/>
      <c r="AX12" s="17"/>
      <c r="AY12" s="17"/>
      <c r="AZ12" s="14">
        <f t="shared" si="5"/>
        <v>118553</v>
      </c>
    </row>
    <row r="13" spans="1:52" x14ac:dyDescent="0.25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/>
      <c r="AV13" s="17"/>
      <c r="AW13" s="17"/>
      <c r="AX13" s="17"/>
      <c r="AY13" s="17"/>
      <c r="AZ13" s="14">
        <f t="shared" si="5"/>
        <v>12676</v>
      </c>
    </row>
    <row r="14" spans="1:52" x14ac:dyDescent="0.25">
      <c r="B14" s="97"/>
    </row>
    <row r="16" spans="1:52" x14ac:dyDescent="0.25">
      <c r="B16" s="95" t="s">
        <v>68</v>
      </c>
    </row>
    <row r="17" spans="2:52" x14ac:dyDescent="0.25">
      <c r="B17" s="162" t="s">
        <v>0</v>
      </c>
      <c r="C17" s="160">
        <v>2018</v>
      </c>
      <c r="D17" s="160"/>
      <c r="E17" s="160"/>
      <c r="F17" s="160"/>
      <c r="G17" s="160"/>
      <c r="H17" s="160"/>
      <c r="I17" s="160"/>
      <c r="J17" s="160"/>
      <c r="K17" s="160"/>
      <c r="L17" s="161"/>
      <c r="M17" s="157" t="s">
        <v>137</v>
      </c>
      <c r="N17" s="98"/>
      <c r="O17" s="98"/>
      <c r="P17" s="160">
        <v>2019</v>
      </c>
      <c r="Q17" s="160"/>
      <c r="R17" s="160"/>
      <c r="S17" s="160"/>
      <c r="T17" s="160"/>
      <c r="U17" s="160"/>
      <c r="V17" s="160"/>
      <c r="W17" s="160"/>
      <c r="X17" s="160"/>
      <c r="Y17" s="161"/>
      <c r="Z17" s="157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57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57" t="s">
        <v>170</v>
      </c>
    </row>
    <row r="18" spans="2:52" x14ac:dyDescent="0.25">
      <c r="B18" s="163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8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8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58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58"/>
    </row>
    <row r="19" spans="2:52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/>
      <c r="AV19" s="14"/>
      <c r="AW19" s="14"/>
      <c r="AX19" s="14"/>
      <c r="AY19" s="14"/>
      <c r="AZ19" s="14">
        <f t="shared" ref="AZ19:AZ24" si="23">+SUM(AN19:AY19)</f>
        <v>147553</v>
      </c>
    </row>
    <row r="20" spans="2:52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/>
      <c r="AV20" s="16"/>
      <c r="AW20" s="16"/>
      <c r="AX20" s="16"/>
      <c r="AY20" s="16"/>
      <c r="AZ20" s="14">
        <f t="shared" si="23"/>
        <v>118553</v>
      </c>
    </row>
    <row r="21" spans="2:52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/>
      <c r="AV21" s="17"/>
      <c r="AW21" s="17"/>
      <c r="AX21" s="17"/>
      <c r="AY21" s="17"/>
      <c r="AZ21" s="14">
        <f t="shared" si="23"/>
        <v>29000</v>
      </c>
    </row>
    <row r="22" spans="2:52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/>
      <c r="AV22" s="96"/>
      <c r="AW22" s="96"/>
      <c r="AX22" s="96"/>
      <c r="AY22" s="96"/>
      <c r="AZ22" s="59">
        <f t="shared" si="23"/>
        <v>147553</v>
      </c>
    </row>
    <row r="23" spans="2:52" x14ac:dyDescent="0.25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/>
      <c r="AV23" s="17"/>
      <c r="AW23" s="17"/>
      <c r="AX23" s="17"/>
      <c r="AY23" s="17"/>
      <c r="AZ23" s="14">
        <f t="shared" si="23"/>
        <v>118553</v>
      </c>
    </row>
    <row r="24" spans="2:52" x14ac:dyDescent="0.25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7"/>
      <c r="AV24" s="17"/>
      <c r="AW24" s="17"/>
      <c r="AX24" s="17"/>
      <c r="AY24" s="17"/>
      <c r="AZ24" s="14">
        <f t="shared" si="23"/>
        <v>29000</v>
      </c>
    </row>
    <row r="27" spans="2:52" x14ac:dyDescent="0.25">
      <c r="B27" s="95" t="s">
        <v>82</v>
      </c>
    </row>
    <row r="28" spans="2:52" x14ac:dyDescent="0.25">
      <c r="B28" s="23" t="s">
        <v>158</v>
      </c>
      <c r="C28" s="160">
        <v>2018</v>
      </c>
      <c r="D28" s="160"/>
      <c r="E28" s="160"/>
      <c r="F28" s="160"/>
      <c r="G28" s="160"/>
      <c r="H28" s="160"/>
      <c r="I28" s="160"/>
      <c r="J28" s="160"/>
      <c r="K28" s="160"/>
      <c r="L28" s="161"/>
      <c r="M28" s="157" t="s">
        <v>137</v>
      </c>
      <c r="N28" s="98"/>
      <c r="O28" s="98"/>
      <c r="P28" s="160">
        <v>2019</v>
      </c>
      <c r="Q28" s="160"/>
      <c r="R28" s="160"/>
      <c r="S28" s="160"/>
      <c r="T28" s="160"/>
      <c r="U28" s="160"/>
      <c r="V28" s="160"/>
      <c r="W28" s="160"/>
      <c r="X28" s="160"/>
      <c r="Y28" s="161"/>
      <c r="Z28" s="157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57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57" t="s">
        <v>170</v>
      </c>
    </row>
    <row r="29" spans="2:52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8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8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58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58"/>
    </row>
    <row r="30" spans="2:52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T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/>
      <c r="AV30" s="59"/>
      <c r="AW30" s="59"/>
      <c r="AX30" s="59"/>
      <c r="AY30" s="59"/>
      <c r="AZ30" s="59">
        <f>+SUM(AN30:AY30)</f>
        <v>362312.5</v>
      </c>
    </row>
    <row r="31" spans="2:52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/>
      <c r="AV31" s="57"/>
      <c r="AW31" s="57"/>
      <c r="AX31" s="57"/>
      <c r="AY31" s="57"/>
      <c r="AZ31" s="59">
        <f>+SUM(AN31:AY31)</f>
        <v>291194.30000000005</v>
      </c>
    </row>
    <row r="32" spans="2:52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/>
      <c r="AV32" s="58"/>
      <c r="AW32" s="58"/>
      <c r="AX32" s="58"/>
      <c r="AY32" s="58"/>
      <c r="AZ32" s="59">
        <f>+SUM(AN32:AY32)</f>
        <v>71118.2</v>
      </c>
    </row>
  </sheetData>
  <mergeCells count="22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70" zoomScaleNormal="7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AI31" sqref="AI31:AI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94" customWidth="1"/>
    <col min="3" max="15" width="12.6640625" style="2" customWidth="1"/>
    <col min="16" max="16384" width="11.44140625" style="2"/>
  </cols>
  <sheetData>
    <row r="1" spans="1:41" x14ac:dyDescent="0.25">
      <c r="A1" s="173" t="s">
        <v>136</v>
      </c>
      <c r="B1" s="173"/>
    </row>
    <row r="2" spans="1:41" ht="30" customHeight="1" x14ac:dyDescent="0.25">
      <c r="A2" s="165" t="s">
        <v>165</v>
      </c>
      <c r="B2" s="166"/>
    </row>
    <row r="3" spans="1:41" x14ac:dyDescent="0.25">
      <c r="A3" s="99" t="s">
        <v>164</v>
      </c>
    </row>
    <row r="5" spans="1:41" x14ac:dyDescent="0.25">
      <c r="B5" s="95" t="s">
        <v>67</v>
      </c>
    </row>
    <row r="6" spans="1:41" ht="15" customHeight="1" x14ac:dyDescent="0.25">
      <c r="B6" s="162" t="s">
        <v>0</v>
      </c>
      <c r="C6" s="154">
        <v>2019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7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7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57" t="s">
        <v>170</v>
      </c>
    </row>
    <row r="7" spans="1:41" x14ac:dyDescent="0.25">
      <c r="B7" s="163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58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58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58"/>
    </row>
    <row r="8" spans="1:41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/>
      <c r="AK8" s="14"/>
      <c r="AL8" s="14"/>
      <c r="AM8" s="14"/>
      <c r="AN8" s="14"/>
      <c r="AO8" s="59">
        <f t="shared" ref="AO8:AO13" si="2">+SUM(AC8:AN8)</f>
        <v>250181</v>
      </c>
    </row>
    <row r="9" spans="1:41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/>
      <c r="AK9" s="16"/>
      <c r="AL9" s="16"/>
      <c r="AM9" s="16"/>
      <c r="AN9" s="16"/>
      <c r="AO9" s="14">
        <f t="shared" si="2"/>
        <v>203895</v>
      </c>
    </row>
    <row r="10" spans="1:41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/>
      <c r="AK10" s="17"/>
      <c r="AL10" s="17"/>
      <c r="AM10" s="17"/>
      <c r="AN10" s="17"/>
      <c r="AO10" s="14">
        <f t="shared" si="2"/>
        <v>46286</v>
      </c>
    </row>
    <row r="11" spans="1:41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/>
      <c r="AK11" s="96"/>
      <c r="AL11" s="96"/>
      <c r="AM11" s="96"/>
      <c r="AN11" s="96"/>
      <c r="AO11" s="59">
        <f t="shared" si="2"/>
        <v>250181</v>
      </c>
    </row>
    <row r="12" spans="1:41" x14ac:dyDescent="0.25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/>
      <c r="AK12" s="17"/>
      <c r="AL12" s="17"/>
      <c r="AM12" s="17"/>
      <c r="AN12" s="17"/>
      <c r="AO12" s="14">
        <f t="shared" si="2"/>
        <v>203895</v>
      </c>
    </row>
    <row r="13" spans="1:41" x14ac:dyDescent="0.25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/>
      <c r="AK13" s="17"/>
      <c r="AL13" s="17"/>
      <c r="AM13" s="17"/>
      <c r="AN13" s="17"/>
      <c r="AO13" s="14">
        <f t="shared" si="2"/>
        <v>46286</v>
      </c>
    </row>
    <row r="14" spans="1:41" x14ac:dyDescent="0.25">
      <c r="B14" s="97"/>
    </row>
    <row r="16" spans="1:41" x14ac:dyDescent="0.25">
      <c r="B16" s="95" t="s">
        <v>68</v>
      </c>
    </row>
    <row r="17" spans="2:41" x14ac:dyDescent="0.25">
      <c r="B17" s="162" t="s">
        <v>0</v>
      </c>
      <c r="C17" s="98"/>
      <c r="D17" s="98"/>
      <c r="E17" s="160">
        <v>2019</v>
      </c>
      <c r="F17" s="160"/>
      <c r="G17" s="160"/>
      <c r="H17" s="160"/>
      <c r="I17" s="160"/>
      <c r="J17" s="160"/>
      <c r="K17" s="160"/>
      <c r="L17" s="160"/>
      <c r="M17" s="160"/>
      <c r="N17" s="161"/>
      <c r="O17" s="157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57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57" t="s">
        <v>170</v>
      </c>
    </row>
    <row r="18" spans="2:41" x14ac:dyDescent="0.25">
      <c r="B18" s="163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58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58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58"/>
    </row>
    <row r="19" spans="2:41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/>
      <c r="AK19" s="14"/>
      <c r="AL19" s="14"/>
      <c r="AM19" s="14"/>
      <c r="AN19" s="14"/>
      <c r="AO19" s="59">
        <f t="shared" ref="AO19:AO24" si="12">+SUM(AC19:AN19)</f>
        <v>329178</v>
      </c>
    </row>
    <row r="20" spans="2:41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/>
      <c r="AK20" s="16"/>
      <c r="AL20" s="16"/>
      <c r="AM20" s="16"/>
      <c r="AN20" s="16"/>
      <c r="AO20" s="14">
        <f t="shared" si="12"/>
        <v>203895</v>
      </c>
    </row>
    <row r="21" spans="2:41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/>
      <c r="AK21" s="17"/>
      <c r="AL21" s="17"/>
      <c r="AM21" s="17"/>
      <c r="AN21" s="17"/>
      <c r="AO21" s="14">
        <f t="shared" si="12"/>
        <v>125283</v>
      </c>
    </row>
    <row r="22" spans="2:41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/>
      <c r="AK22" s="59"/>
      <c r="AL22" s="59"/>
      <c r="AM22" s="59"/>
      <c r="AN22" s="59"/>
      <c r="AO22" s="59">
        <f t="shared" si="12"/>
        <v>329178</v>
      </c>
    </row>
    <row r="23" spans="2:41" x14ac:dyDescent="0.25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/>
      <c r="AK23" s="17"/>
      <c r="AL23" s="17"/>
      <c r="AM23" s="17"/>
      <c r="AN23" s="17"/>
      <c r="AO23" s="14">
        <f t="shared" si="12"/>
        <v>203895</v>
      </c>
    </row>
    <row r="24" spans="2:41" x14ac:dyDescent="0.25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/>
      <c r="AK24" s="17"/>
      <c r="AL24" s="17"/>
      <c r="AM24" s="17"/>
      <c r="AN24" s="17"/>
      <c r="AO24" s="14">
        <f t="shared" si="12"/>
        <v>125283</v>
      </c>
    </row>
    <row r="27" spans="2:41" x14ac:dyDescent="0.25">
      <c r="B27" s="95" t="s">
        <v>82</v>
      </c>
    </row>
    <row r="28" spans="2:41" x14ac:dyDescent="0.25">
      <c r="B28" s="23" t="s">
        <v>158</v>
      </c>
      <c r="C28" s="98"/>
      <c r="D28" s="98"/>
      <c r="E28" s="160">
        <v>2019</v>
      </c>
      <c r="F28" s="160"/>
      <c r="G28" s="160"/>
      <c r="H28" s="160"/>
      <c r="I28" s="160"/>
      <c r="J28" s="160"/>
      <c r="K28" s="160"/>
      <c r="L28" s="160"/>
      <c r="M28" s="160"/>
      <c r="N28" s="161"/>
      <c r="O28" s="157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57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57" t="s">
        <v>170</v>
      </c>
    </row>
    <row r="29" spans="2:41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58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58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58"/>
    </row>
    <row r="30" spans="2:41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I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/>
      <c r="AK30" s="59"/>
      <c r="AL30" s="59"/>
      <c r="AM30" s="59"/>
      <c r="AN30" s="59"/>
      <c r="AO30" s="59">
        <f>+SUM(AC30:AN30)</f>
        <v>783454.99999999872</v>
      </c>
    </row>
    <row r="31" spans="2:41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/>
      <c r="AK31" s="16"/>
      <c r="AL31" s="16"/>
      <c r="AM31" s="16"/>
      <c r="AN31" s="16"/>
      <c r="AO31" s="14">
        <f>+SUM(AC31:AN31)</f>
        <v>470247.49999999872</v>
      </c>
    </row>
    <row r="32" spans="2:41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/>
      <c r="AK32" s="17"/>
      <c r="AL32" s="17"/>
      <c r="AM32" s="17"/>
      <c r="AN32" s="17"/>
      <c r="AO32" s="14">
        <f>+SUM(AC32:AN32)</f>
        <v>313207.5</v>
      </c>
    </row>
  </sheetData>
  <mergeCells count="16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Marcelo</cp:lastModifiedBy>
  <dcterms:created xsi:type="dcterms:W3CDTF">2014-11-05T18:43:27Z</dcterms:created>
  <dcterms:modified xsi:type="dcterms:W3CDTF">2021-09-16T18:52:27Z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