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OSITRAN GREE\BOLETIN SETIEMBRE\"/>
    </mc:Choice>
  </mc:AlternateContent>
  <xr:revisionPtr revIDLastSave="0" documentId="13_ncr:1_{72AC7B4A-437F-4A3A-A5C8-A18DDF1C957C}" xr6:coauthVersionLast="47" xr6:coauthVersionMax="47" xr10:uidLastSave="{00000000-0000-0000-0000-000000000000}"/>
  <bookViews>
    <workbookView xWindow="11364" yWindow="288" windowWidth="15204" windowHeight="15996" tabRatio="795" firstSheet="1" activeTab="9" xr2:uid="{00000000-000D-0000-FFFF-FFFF00000000}"/>
  </bookViews>
  <sheets>
    <sheet name="ÍNDICE" sheetId="16" r:id="rId1"/>
    <sheet name="1. TMN" sheetId="8" r:id="rId2"/>
    <sheet name="2. TMS" sheetId="17" r:id="rId3"/>
    <sheet name="3. TCA" sheetId="10" r:id="rId4"/>
    <sheet name="4. TISUR" sheetId="6" r:id="rId5"/>
    <sheet name="5. TPP" sheetId="7" r:id="rId6"/>
    <sheet name="6. TPE" sheetId="18" r:id="rId7"/>
    <sheet name="7. COPAM" sheetId="15" r:id="rId8"/>
    <sheet name="8. TPMS" sheetId="19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0" i="19" l="1"/>
  <c r="AK20" i="19"/>
  <c r="AJ13" i="19"/>
  <c r="AK13" i="19"/>
  <c r="CL8" i="10" l="1"/>
  <c r="CL15" i="10"/>
  <c r="AI20" i="19" l="1"/>
  <c r="AI13" i="19"/>
  <c r="DY14" i="2"/>
  <c r="CK15" i="10" l="1"/>
  <c r="CK8" i="10"/>
  <c r="DR21" i="8" l="1"/>
  <c r="CJ15" i="10" l="1"/>
  <c r="CJ8" i="10"/>
  <c r="AH20" i="19" l="1"/>
  <c r="AH13" i="19"/>
  <c r="AF20" i="19" l="1"/>
  <c r="AG20" i="19"/>
  <c r="AF13" i="19" l="1"/>
  <c r="AG13" i="19"/>
  <c r="CH8" i="10" l="1"/>
  <c r="CI8" i="10"/>
  <c r="CH15" i="10"/>
  <c r="CI15" i="10"/>
  <c r="AE20" i="19" l="1"/>
  <c r="AE13" i="19"/>
  <c r="CG8" i="10"/>
  <c r="CG15" i="10"/>
  <c r="ES20" i="6"/>
  <c r="ES13" i="6"/>
  <c r="DU13" i="18"/>
  <c r="DU20" i="18"/>
  <c r="AS20" i="15" l="1"/>
  <c r="AT20" i="15"/>
  <c r="AU20" i="15"/>
  <c r="AV20" i="15"/>
  <c r="AW20" i="15"/>
  <c r="AX20" i="15"/>
  <c r="AY20" i="15"/>
  <c r="AR20" i="15"/>
  <c r="CF15" i="10" l="1"/>
  <c r="CF8" i="10"/>
  <c r="AD20" i="19"/>
  <c r="AD13" i="19"/>
  <c r="BI13" i="15" l="1"/>
  <c r="BJ13" i="15"/>
  <c r="BK13" i="15"/>
  <c r="BI20" i="15"/>
  <c r="BJ20" i="15"/>
  <c r="BK20" i="15"/>
  <c r="AZ13" i="15"/>
  <c r="BA13" i="15"/>
  <c r="BB13" i="15"/>
  <c r="BC13" i="15"/>
  <c r="BD13" i="15"/>
  <c r="BE13" i="15"/>
  <c r="BF13" i="15"/>
  <c r="BG13" i="15"/>
  <c r="BH13" i="15"/>
  <c r="AZ20" i="15"/>
  <c r="BA20" i="15"/>
  <c r="BB20" i="15"/>
  <c r="BC20" i="15"/>
  <c r="BD20" i="15"/>
  <c r="BE20" i="15"/>
  <c r="BF20" i="15"/>
  <c r="BG20" i="15"/>
  <c r="BH20" i="15"/>
  <c r="EB14" i="2" l="1"/>
  <c r="EC14" i="2"/>
  <c r="ED14" i="2"/>
  <c r="EE14" i="2"/>
  <c r="DT14" i="2"/>
  <c r="DU14" i="2"/>
  <c r="DV14" i="2"/>
  <c r="DW14" i="2"/>
  <c r="DX14" i="2"/>
  <c r="DZ14" i="2"/>
  <c r="EA14" i="2"/>
  <c r="CN13" i="7" l="1"/>
  <c r="CN20" i="7"/>
  <c r="CC13" i="7"/>
  <c r="CD13" i="7"/>
  <c r="CE13" i="7"/>
  <c r="CF13" i="7"/>
  <c r="CG13" i="7"/>
  <c r="CH13" i="7"/>
  <c r="CI13" i="7"/>
  <c r="CJ13" i="7"/>
  <c r="CK13" i="7"/>
  <c r="CL13" i="7"/>
  <c r="CM13" i="7"/>
  <c r="CC20" i="7"/>
  <c r="CD20" i="7"/>
  <c r="CE20" i="7"/>
  <c r="CF20" i="7"/>
  <c r="CG20" i="7"/>
  <c r="CH20" i="7"/>
  <c r="CI20" i="7"/>
  <c r="CJ20" i="7"/>
  <c r="CK20" i="7"/>
  <c r="CL20" i="7"/>
  <c r="CM20" i="7"/>
  <c r="ED13" i="18" l="1"/>
  <c r="EE13" i="18"/>
  <c r="ED20" i="18"/>
  <c r="EE20" i="18"/>
  <c r="DT13" i="18"/>
  <c r="DV13" i="18"/>
  <c r="DW13" i="18"/>
  <c r="DX13" i="18"/>
  <c r="DY13" i="18"/>
  <c r="DZ13" i="18"/>
  <c r="EA13" i="18"/>
  <c r="EB13" i="18"/>
  <c r="EC13" i="18"/>
  <c r="DT20" i="18"/>
  <c r="DV20" i="18"/>
  <c r="DW20" i="18"/>
  <c r="DX20" i="18"/>
  <c r="DY20" i="18"/>
  <c r="DZ20" i="18"/>
  <c r="EA20" i="18"/>
  <c r="EB20" i="18"/>
  <c r="EC20" i="18"/>
  <c r="FA13" i="6" l="1"/>
  <c r="FB13" i="6"/>
  <c r="FC13" i="6"/>
  <c r="FA20" i="6"/>
  <c r="FB20" i="6"/>
  <c r="FC20" i="6"/>
  <c r="ER13" i="6"/>
  <c r="ET13" i="6"/>
  <c r="EU13" i="6"/>
  <c r="EV13" i="6"/>
  <c r="EW13" i="6"/>
  <c r="EX13" i="6"/>
  <c r="EY13" i="6"/>
  <c r="EZ13" i="6"/>
  <c r="ER20" i="6"/>
  <c r="ET20" i="6"/>
  <c r="EU20" i="6"/>
  <c r="EV20" i="6"/>
  <c r="EW20" i="6"/>
  <c r="EX20" i="6"/>
  <c r="EY20" i="6"/>
  <c r="EZ20" i="6"/>
  <c r="EA11" i="17" l="1"/>
  <c r="EB11" i="17"/>
  <c r="EC11" i="17"/>
  <c r="ED11" i="17"/>
  <c r="EE11" i="17"/>
  <c r="EF11" i="17"/>
  <c r="EG11" i="17"/>
  <c r="EH11" i="17"/>
  <c r="EI11" i="17"/>
  <c r="EJ11" i="17"/>
  <c r="EK11" i="17"/>
  <c r="EL11" i="17"/>
  <c r="EA19" i="17"/>
  <c r="EB19" i="17"/>
  <c r="EC19" i="17"/>
  <c r="ED19" i="17"/>
  <c r="EE19" i="17"/>
  <c r="EF19" i="17"/>
  <c r="EG19" i="17"/>
  <c r="EH19" i="17"/>
  <c r="EI19" i="17"/>
  <c r="EJ19" i="17"/>
  <c r="EK19" i="17"/>
  <c r="EL19" i="17"/>
  <c r="DQ21" i="8" l="1"/>
  <c r="DV13" i="8"/>
  <c r="DW13" i="8"/>
  <c r="DX13" i="8"/>
  <c r="DY13" i="8"/>
  <c r="DV21" i="8"/>
  <c r="DW21" i="8"/>
  <c r="DX21" i="8"/>
  <c r="DY21" i="8"/>
  <c r="DN13" i="8"/>
  <c r="DO13" i="8"/>
  <c r="DP13" i="8"/>
  <c r="DQ13" i="8"/>
  <c r="DR13" i="8"/>
  <c r="DS13" i="8"/>
  <c r="DT13" i="8"/>
  <c r="DU13" i="8"/>
  <c r="DN21" i="8"/>
  <c r="DO21" i="8"/>
  <c r="DP21" i="8"/>
  <c r="DS21" i="8"/>
  <c r="DT21" i="8"/>
  <c r="DU21" i="8"/>
  <c r="CK20" i="18" l="1"/>
  <c r="CP20" i="18"/>
  <c r="CJ20" i="18"/>
  <c r="CL20" i="18"/>
  <c r="CM20" i="18"/>
  <c r="CN20" i="18"/>
  <c r="CO20" i="18"/>
  <c r="CV20" i="18" l="1"/>
  <c r="AY13" i="15" l="1"/>
  <c r="AW13" i="15"/>
  <c r="AX13" i="15"/>
  <c r="D13" i="15"/>
  <c r="DM21" i="8" l="1"/>
  <c r="DK13" i="8"/>
  <c r="DL13" i="8"/>
  <c r="DM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C13" i="8"/>
  <c r="CB13" i="8"/>
  <c r="DL21" i="8" l="1"/>
  <c r="DQ13" i="18" l="1"/>
  <c r="CA13" i="7" l="1"/>
  <c r="CB13" i="7"/>
  <c r="DK21" i="8" l="1"/>
  <c r="DX19" i="17" l="1"/>
  <c r="DY19" i="17"/>
  <c r="DZ19" i="17"/>
  <c r="DQ14" i="2" l="1"/>
  <c r="DR14" i="2"/>
  <c r="DS14" i="2"/>
  <c r="EG20" i="6" l="1"/>
  <c r="EH20" i="6"/>
  <c r="EI20" i="6"/>
  <c r="EJ20" i="6"/>
  <c r="EK20" i="6"/>
  <c r="EL20" i="6"/>
  <c r="EM20" i="6"/>
  <c r="EN20" i="6"/>
  <c r="EO20" i="6"/>
  <c r="EP20" i="6"/>
  <c r="EQ20" i="6"/>
  <c r="DW19" i="17" l="1"/>
  <c r="DP14" i="2" l="1"/>
  <c r="AV13" i="15" l="1"/>
  <c r="DJ21" i="8" l="1"/>
  <c r="DJ13" i="8"/>
  <c r="AU13" i="15" l="1"/>
  <c r="DO14" i="2"/>
  <c r="DK14" i="2" l="1"/>
  <c r="DL14" i="2"/>
  <c r="DM14" i="2"/>
  <c r="DN14" i="2"/>
  <c r="AT13" i="15"/>
  <c r="DU19" i="17" l="1"/>
  <c r="DV19" i="17"/>
  <c r="DI13" i="8"/>
  <c r="DH21" i="8"/>
  <c r="DI21" i="8"/>
  <c r="AS13" i="15" l="1"/>
  <c r="AQ13" i="15" l="1"/>
  <c r="AR13" i="15"/>
  <c r="AN13" i="15"/>
  <c r="V13" i="19" l="1"/>
  <c r="DS19" i="17" l="1"/>
  <c r="DT19" i="17"/>
  <c r="DG21" i="8"/>
  <c r="DF21" i="8"/>
  <c r="AQ20" i="15" l="1"/>
  <c r="U20" i="19"/>
  <c r="V20" i="19"/>
  <c r="W20" i="19"/>
  <c r="X20" i="19"/>
  <c r="Y20" i="19"/>
  <c r="Z20" i="19"/>
  <c r="AA20" i="19"/>
  <c r="AB20" i="19"/>
  <c r="AC20" i="19"/>
  <c r="U13" i="19"/>
  <c r="W13" i="19"/>
  <c r="X13" i="19"/>
  <c r="Y13" i="19"/>
  <c r="Z13" i="19"/>
  <c r="AA13" i="19"/>
  <c r="AB13" i="19"/>
  <c r="AC13" i="19"/>
  <c r="DK13" i="18"/>
  <c r="DL13" i="18"/>
  <c r="DM13" i="18"/>
  <c r="DN13" i="18"/>
  <c r="DO13" i="18"/>
  <c r="DP13" i="18"/>
  <c r="DR13" i="18"/>
  <c r="DS13" i="18"/>
  <c r="DK20" i="18"/>
  <c r="DL20" i="18"/>
  <c r="DM20" i="18"/>
  <c r="DN20" i="18"/>
  <c r="DO20" i="18"/>
  <c r="DP20" i="18"/>
  <c r="DQ20" i="18"/>
  <c r="DR20" i="18"/>
  <c r="DS20" i="18"/>
  <c r="EI13" i="6" l="1"/>
  <c r="EJ13" i="6"/>
  <c r="EK13" i="6"/>
  <c r="EL13" i="6"/>
  <c r="EM13" i="6"/>
  <c r="EN13" i="6"/>
  <c r="EO13" i="6"/>
  <c r="EP13" i="6"/>
  <c r="EQ13" i="6"/>
  <c r="BT13" i="7"/>
  <c r="BU13" i="7"/>
  <c r="BV13" i="7"/>
  <c r="BW13" i="7"/>
  <c r="BX13" i="7"/>
  <c r="BY13" i="7"/>
  <c r="BZ13" i="7"/>
  <c r="BT20" i="7"/>
  <c r="BU20" i="7"/>
  <c r="BV20" i="7"/>
  <c r="BW20" i="7"/>
  <c r="BX20" i="7"/>
  <c r="BY20" i="7"/>
  <c r="BZ20" i="7"/>
  <c r="CA20" i="7"/>
  <c r="CB20" i="7"/>
  <c r="DE13" i="8" l="1"/>
  <c r="DF13" i="8"/>
  <c r="DG13" i="8"/>
  <c r="DH13" i="8"/>
  <c r="DR19" i="17"/>
  <c r="DR11" i="17"/>
  <c r="DS11" i="17"/>
  <c r="DT11" i="17"/>
  <c r="DU11" i="17"/>
  <c r="DV11" i="17"/>
  <c r="DW11" i="17"/>
  <c r="DX11" i="17"/>
  <c r="DY11" i="17"/>
  <c r="DZ11" i="17"/>
  <c r="DD21" i="8" l="1"/>
  <c r="DC13" i="8"/>
  <c r="DD13" i="8"/>
  <c r="DQ19" i="17" l="1"/>
  <c r="DQ11" i="17"/>
  <c r="AP20" i="15" l="1"/>
  <c r="AP13" i="15"/>
  <c r="T20" i="19" l="1"/>
  <c r="T13" i="19"/>
  <c r="EG13" i="6"/>
  <c r="EH13" i="6"/>
  <c r="BS20" i="7" l="1"/>
  <c r="BS13" i="7"/>
  <c r="DJ20" i="18" l="1"/>
  <c r="DJ13" i="18"/>
  <c r="DJ14" i="2" l="1"/>
  <c r="BV15" i="10" l="1"/>
  <c r="BW15" i="10"/>
  <c r="BX15" i="10"/>
  <c r="BY15" i="10"/>
  <c r="BZ15" i="10"/>
  <c r="CA15" i="10"/>
  <c r="CB15" i="10"/>
  <c r="CC15" i="10"/>
  <c r="CD15" i="10"/>
  <c r="CE15" i="10"/>
  <c r="BV8" i="10"/>
  <c r="BW8" i="10"/>
  <c r="BX8" i="10"/>
  <c r="BY8" i="10"/>
  <c r="BZ8" i="10"/>
  <c r="CA8" i="10"/>
  <c r="CB8" i="10"/>
  <c r="CC8" i="10"/>
  <c r="CD8" i="10"/>
  <c r="CE8" i="10"/>
  <c r="R20" i="19" l="1"/>
  <c r="S13" i="19"/>
  <c r="AO13" i="15" l="1"/>
  <c r="DH13" i="18" l="1"/>
  <c r="DI13" i="18"/>
  <c r="BR13" i="7" l="1"/>
  <c r="BU8" i="10" l="1"/>
  <c r="DP11" i="17" l="1"/>
  <c r="S20" i="19" l="1"/>
  <c r="AO20" i="15"/>
  <c r="DI20" i="18"/>
  <c r="BR20" i="7"/>
  <c r="BU15" i="10"/>
  <c r="DP19" i="17"/>
  <c r="DC21" i="8" l="1"/>
  <c r="DI14" i="2" l="1"/>
  <c r="R13" i="19" l="1"/>
  <c r="DH20" i="18"/>
  <c r="BQ13" i="7" l="1"/>
  <c r="EF13" i="6" l="1"/>
  <c r="BT8" i="10"/>
  <c r="DO11" i="17" l="1"/>
  <c r="DB13" i="8"/>
  <c r="DH14" i="2" l="1"/>
  <c r="AM20" i="15" l="1"/>
  <c r="AN20" i="15"/>
  <c r="BQ20" i="7" l="1"/>
  <c r="EF20" i="6"/>
  <c r="BT15" i="10"/>
  <c r="DO19" i="17"/>
  <c r="DB21" i="8"/>
  <c r="P20" i="19" l="1"/>
  <c r="BL13" i="7" l="1"/>
  <c r="CZ14" i="2" l="1"/>
  <c r="AF13" i="15" l="1"/>
  <c r="DH20" i="6" l="1"/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DA14" i="2"/>
  <c r="DB14" i="2"/>
  <c r="DC14" i="2"/>
  <c r="DD14" i="2"/>
  <c r="DE14" i="2"/>
  <c r="DF14" i="2"/>
  <c r="DG14" i="2"/>
  <c r="D14" i="2"/>
  <c r="CQ20" i="18" l="1"/>
  <c r="CR20" i="18"/>
  <c r="CS20" i="18"/>
  <c r="CT20" i="18"/>
  <c r="CU20" i="18"/>
  <c r="CW20" i="18"/>
  <c r="CX20" i="18"/>
  <c r="CY20" i="18"/>
  <c r="CZ20" i="18"/>
  <c r="DA20" i="18"/>
  <c r="DB20" i="18"/>
  <c r="DC20" i="18"/>
  <c r="DD20" i="18"/>
  <c r="DE20" i="18"/>
  <c r="DF20" i="18"/>
  <c r="DG20" i="18"/>
  <c r="AL20" i="15" l="1"/>
  <c r="AK20" i="15"/>
  <c r="AJ20" i="15"/>
  <c r="AI20" i="15"/>
  <c r="AH20" i="15"/>
  <c r="AG20" i="15"/>
  <c r="AF20" i="15"/>
  <c r="AE20" i="15"/>
  <c r="AD20" i="15"/>
  <c r="AC20" i="15"/>
  <c r="AB20" i="15"/>
  <c r="AM13" i="15"/>
  <c r="AL13" i="15"/>
  <c r="AK13" i="15"/>
  <c r="AJ13" i="15"/>
  <c r="AI13" i="15"/>
  <c r="AH13" i="15"/>
  <c r="AG13" i="15"/>
  <c r="AE13" i="15"/>
  <c r="AD13" i="15"/>
  <c r="AC13" i="15"/>
  <c r="AB13" i="15"/>
  <c r="EE20" i="6" l="1"/>
  <c r="ED20" i="6"/>
  <c r="EC20" i="6"/>
  <c r="EB20" i="6"/>
  <c r="EA20" i="6"/>
  <c r="DZ20" i="6"/>
  <c r="DY20" i="6"/>
  <c r="DX20" i="6"/>
  <c r="DW20" i="6"/>
  <c r="DV20" i="6"/>
  <c r="DU20" i="6"/>
  <c r="DT20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BH8" i="10" l="1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S8" i="10"/>
  <c r="BR8" i="10"/>
  <c r="BQ8" i="10"/>
  <c r="BP8" i="10"/>
  <c r="BO8" i="10"/>
  <c r="BN8" i="10"/>
  <c r="BM8" i="10"/>
  <c r="BL8" i="10"/>
  <c r="BK8" i="10"/>
  <c r="BJ8" i="10"/>
  <c r="BI8" i="10"/>
  <c r="DA21" i="8" l="1"/>
  <c r="CZ21" i="8"/>
  <c r="CY21" i="8"/>
  <c r="CX21" i="8"/>
  <c r="CW21" i="8"/>
  <c r="CV21" i="8"/>
  <c r="CU21" i="8"/>
  <c r="CT21" i="8"/>
  <c r="CS21" i="8"/>
  <c r="CR21" i="8"/>
  <c r="CQ21" i="8"/>
  <c r="CP21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Q13" i="19" l="1"/>
  <c r="Q20" i="19"/>
  <c r="O13" i="19"/>
  <c r="P13" i="19"/>
  <c r="O20" i="19"/>
  <c r="F13" i="19"/>
  <c r="G13" i="19"/>
  <c r="H13" i="19"/>
  <c r="I13" i="19"/>
  <c r="J13" i="19"/>
  <c r="K13" i="19"/>
  <c r="L13" i="19"/>
  <c r="M13" i="19"/>
  <c r="N13" i="19"/>
  <c r="F20" i="19"/>
  <c r="G20" i="19"/>
  <c r="H20" i="19"/>
  <c r="I20" i="19"/>
  <c r="J20" i="19"/>
  <c r="K20" i="19"/>
  <c r="L20" i="19"/>
  <c r="M20" i="19"/>
  <c r="N20" i="19"/>
  <c r="DG13" i="18" l="1"/>
  <c r="DF13" i="18"/>
  <c r="DE13" i="18"/>
  <c r="DD13" i="18"/>
  <c r="DC13" i="18"/>
  <c r="DB13" i="18"/>
  <c r="DA13" i="18"/>
  <c r="CZ13" i="18"/>
  <c r="CY13" i="18"/>
  <c r="CX13" i="18"/>
  <c r="CW13" i="18"/>
  <c r="CV13" i="18"/>
  <c r="BP20" i="7" l="1"/>
  <c r="BO20" i="7"/>
  <c r="BN20" i="7"/>
  <c r="BM20" i="7"/>
  <c r="BL20" i="7"/>
  <c r="BK20" i="7"/>
  <c r="BJ20" i="7"/>
  <c r="BI20" i="7"/>
  <c r="BH20" i="7"/>
  <c r="BG20" i="7"/>
  <c r="BF20" i="7"/>
  <c r="BE20" i="7"/>
  <c r="BP13" i="7"/>
  <c r="BO13" i="7"/>
  <c r="BN13" i="7"/>
  <c r="BM13" i="7"/>
  <c r="BK13" i="7"/>
  <c r="BJ13" i="7"/>
  <c r="BI13" i="7"/>
  <c r="BH13" i="7"/>
  <c r="BG13" i="7"/>
  <c r="BF13" i="7"/>
  <c r="BE13" i="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AE13" i="7" l="1"/>
  <c r="AF13" i="7"/>
  <c r="AG13" i="7"/>
  <c r="AH13" i="7"/>
  <c r="AI13" i="7"/>
  <c r="AJ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D13" i="7"/>
  <c r="AC13" i="7"/>
  <c r="E20" i="19" l="1"/>
  <c r="E13" i="19"/>
  <c r="D20" i="19"/>
  <c r="D13" i="19"/>
  <c r="CX19" i="17" l="1"/>
  <c r="CK21" i="8" l="1"/>
  <c r="AA13" i="15" l="1"/>
  <c r="AA20" i="15"/>
  <c r="V13" i="15"/>
  <c r="W13" i="15"/>
  <c r="X13" i="15"/>
  <c r="Y13" i="15"/>
  <c r="Z13" i="15"/>
  <c r="V20" i="15"/>
  <c r="W20" i="15"/>
  <c r="X20" i="15"/>
  <c r="Y20" i="15"/>
  <c r="Z20" i="15"/>
  <c r="CU13" i="18" l="1"/>
  <c r="CP13" i="18"/>
  <c r="CQ13" i="18"/>
  <c r="CR13" i="18"/>
  <c r="CS13" i="18"/>
  <c r="CT13" i="18"/>
  <c r="DQ13" i="6" l="1"/>
  <c r="DR13" i="6"/>
  <c r="DS13" i="6"/>
  <c r="DQ20" i="6"/>
  <c r="DR20" i="6"/>
  <c r="DS20" i="6"/>
  <c r="DN13" i="6"/>
  <c r="DO13" i="6"/>
  <c r="DP13" i="6"/>
  <c r="DN20" i="6"/>
  <c r="DO20" i="6"/>
  <c r="DP20" i="6"/>
  <c r="BB8" i="10"/>
  <c r="BC8" i="10"/>
  <c r="BD8" i="10"/>
  <c r="BE8" i="10"/>
  <c r="BF8" i="10"/>
  <c r="BG8" i="10"/>
  <c r="BG15" i="10"/>
  <c r="BB15" i="10"/>
  <c r="BC15" i="10"/>
  <c r="BD15" i="10"/>
  <c r="BE15" i="10"/>
  <c r="BF15" i="10"/>
  <c r="CW11" i="17" l="1"/>
  <c r="CX11" i="17"/>
  <c r="CY11" i="17"/>
  <c r="CZ11" i="17"/>
  <c r="DA11" i="17"/>
  <c r="DB11" i="17"/>
  <c r="CW19" i="17"/>
  <c r="CY19" i="17"/>
  <c r="CZ19" i="17"/>
  <c r="DA19" i="17"/>
  <c r="DB19" i="17"/>
  <c r="CO21" i="8" l="1"/>
  <c r="CJ21" i="8"/>
  <c r="CL21" i="8"/>
  <c r="CM21" i="8"/>
  <c r="CN21" i="8"/>
  <c r="AY20" i="7" l="1"/>
  <c r="AZ20" i="7"/>
  <c r="BA20" i="7"/>
  <c r="BB20" i="7"/>
  <c r="BC20" i="7"/>
  <c r="BD20" i="7"/>
  <c r="AX20" i="7" l="1"/>
  <c r="U13" i="15" l="1"/>
  <c r="U20" i="15"/>
  <c r="DM13" i="6" l="1"/>
  <c r="DM20" i="6"/>
  <c r="BA8" i="10" l="1"/>
  <c r="BA15" i="10"/>
  <c r="CV11" i="17" l="1"/>
  <c r="CV19" i="17"/>
  <c r="CI21" i="8" l="1"/>
  <c r="CO13" i="18" l="1"/>
  <c r="G13" i="8" l="1"/>
  <c r="T13" i="15" l="1"/>
  <c r="T20" i="15"/>
  <c r="CN13" i="18"/>
  <c r="AW20" i="7"/>
  <c r="DL13" i="6"/>
  <c r="DL20" i="6"/>
  <c r="AZ8" i="10" l="1"/>
  <c r="AZ15" i="10"/>
  <c r="CU11" i="17" l="1"/>
  <c r="CU19" i="17"/>
  <c r="CH21" i="8" l="1"/>
  <c r="I13" i="15" l="1"/>
  <c r="J13" i="15"/>
  <c r="K13" i="15"/>
  <c r="L13" i="15"/>
  <c r="M13" i="15"/>
  <c r="N13" i="15"/>
  <c r="O13" i="15"/>
  <c r="P13" i="15"/>
  <c r="Q13" i="15"/>
  <c r="R13" i="15"/>
  <c r="S13" i="15"/>
  <c r="CM13" i="18"/>
  <c r="S20" i="15" l="1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H13" i="15"/>
  <c r="G13" i="15"/>
  <c r="F13" i="15"/>
  <c r="E13" i="15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AK13" i="7" s="1"/>
  <c r="DK20" i="6"/>
  <c r="DJ20" i="6"/>
  <c r="DI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K13" i="6"/>
  <c r="DJ13" i="6"/>
  <c r="DI13" i="6"/>
  <c r="DH13" i="6"/>
  <c r="DE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F13" i="6" s="1"/>
  <c r="DD12" i="6"/>
  <c r="DD13" i="6" s="1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D2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<sst xmlns="http://schemas.openxmlformats.org/spreadsheetml/2006/main" count="512" uniqueCount="117">
  <si>
    <t>PUERTOS DE ENAPU</t>
  </si>
  <si>
    <t>I.</t>
  </si>
  <si>
    <t>UNIDAD MEDIDA</t>
  </si>
  <si>
    <t>1.</t>
  </si>
  <si>
    <t>TMN</t>
  </si>
  <si>
    <t>UNIDADES</t>
  </si>
  <si>
    <t>2.</t>
  </si>
  <si>
    <t>TMS</t>
  </si>
  <si>
    <t>3.</t>
  </si>
  <si>
    <t>TCA</t>
  </si>
  <si>
    <t>TOTAL</t>
  </si>
  <si>
    <t>TERMINAL MUELLE NORTE</t>
  </si>
  <si>
    <t>TIPO DE PRODUCTO</t>
  </si>
  <si>
    <t>CONTENEDORIZADA</t>
  </si>
  <si>
    <t>TONELADAS</t>
  </si>
  <si>
    <t>LÍQUIDA A GRANEL</t>
  </si>
  <si>
    <t>SÓLIDA A GRANEL</t>
  </si>
  <si>
    <t>4.</t>
  </si>
  <si>
    <t>PIEZAS SUELTAS</t>
  </si>
  <si>
    <t>5.</t>
  </si>
  <si>
    <t>RODANTE</t>
  </si>
  <si>
    <t>CONTENEDORES</t>
  </si>
  <si>
    <t>TEUS</t>
  </si>
  <si>
    <t>TERMINAL MUELLE SUR</t>
  </si>
  <si>
    <t>TRANSPORTADORA CALLAO</t>
  </si>
  <si>
    <t>NAVES DE ALTO BORDO</t>
  </si>
  <si>
    <t>NAVES DE BAJO BORDO</t>
  </si>
  <si>
    <t>II.</t>
  </si>
  <si>
    <t>6.</t>
  </si>
  <si>
    <t>III.</t>
  </si>
  <si>
    <t>MATARANI</t>
  </si>
  <si>
    <t>SAN MARTÍN - PISCO</t>
  </si>
  <si>
    <t>IMPORTACIÓN</t>
  </si>
  <si>
    <t>EXPORTACION</t>
  </si>
  <si>
    <t>TRANSBORDO</t>
  </si>
  <si>
    <t>SERVICIOS A LA NAVE</t>
  </si>
  <si>
    <t>SERVICIOS A LA CARGA</t>
  </si>
  <si>
    <t>OTROS</t>
  </si>
  <si>
    <t>SOLES</t>
  </si>
  <si>
    <t xml:space="preserve">INGRESOS POR SERVICIOS </t>
  </si>
  <si>
    <t>SERVICIOS ESPECIALES</t>
  </si>
  <si>
    <t>OTROS SERVICIOS</t>
  </si>
  <si>
    <t>SERVICIOS ESTANDAR</t>
  </si>
  <si>
    <t>SERVICIOS ESPECIALES CON TARIFA</t>
  </si>
  <si>
    <t>SERVICIOS ESPECIALES CON PRECIO</t>
  </si>
  <si>
    <t>DÓLARES</t>
  </si>
  <si>
    <t>SERVICIOS ESTANDAR A LA NAVE</t>
  </si>
  <si>
    <t>SERVICIOS ESTANDAR A LA CARGA</t>
  </si>
  <si>
    <t>II</t>
  </si>
  <si>
    <t>IV.</t>
  </si>
  <si>
    <t>TRÁFICO PORTUARIO: NAVES</t>
  </si>
  <si>
    <t>TIPO DE PRODUCTO/ PRODUCTO</t>
  </si>
  <si>
    <t>Unidades</t>
  </si>
  <si>
    <t>COPAM</t>
  </si>
  <si>
    <t>CONTENEDORES (Unid. con reestiba*)</t>
  </si>
  <si>
    <t>CONTENEDORES (TEUs con reestiba*)</t>
  </si>
  <si>
    <t>TERMINAL PORTUARIO DE MATARANI</t>
  </si>
  <si>
    <t>CONCESIONARIA PUERTO AMAZONAS</t>
  </si>
  <si>
    <t>may-17</t>
  </si>
  <si>
    <t>jun-17</t>
  </si>
  <si>
    <t>jul-17</t>
  </si>
  <si>
    <t>ÍNDICE</t>
  </si>
  <si>
    <t>Concesión</t>
  </si>
  <si>
    <t>Terminal de Contenedores Muelle Sur - Callao</t>
  </si>
  <si>
    <t>Terminal Portuario de Paita</t>
  </si>
  <si>
    <t>7.</t>
  </si>
  <si>
    <t>8.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</si>
  <si>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</si>
  <si>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</si>
  <si>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</si>
  <si>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</si>
  <si>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</si>
  <si>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</si>
  <si>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</si>
  <si>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</si>
  <si>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</si>
  <si>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</si>
  <si>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</si>
  <si>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Portuario Muelle Norte 1/</t>
  </si>
  <si>
    <t>Terminal de Embarque de Concentrados de Minerales  /1</t>
  </si>
  <si>
    <t>Terminal Portuario Matarani 1/</t>
  </si>
  <si>
    <t>Terminal Portuario General San Martín 1/</t>
  </si>
  <si>
    <t>Nuevo Terminal Portuario Yurimaguas -Nueva Reforma 1/</t>
  </si>
  <si>
    <t>Variables de Tráfico en Puertos</t>
  </si>
  <si>
    <t>Terminal Portuario Multipropósito Salaverry</t>
  </si>
  <si>
    <t>9.</t>
  </si>
  <si>
    <t>SALAVERRY - LA LIBERTAD</t>
  </si>
  <si>
    <t>Granel Sólido - Mineral ZINC (TM)</t>
  </si>
  <si>
    <t>Granel Sólido - Mineral COBRE (TM)</t>
  </si>
  <si>
    <t>Granel Sólido - Mineral PLOMO (TM)</t>
  </si>
  <si>
    <t>Granel Sólido - Mineral - OTROS (TM)</t>
  </si>
  <si>
    <t>PASAJEROS</t>
  </si>
  <si>
    <t>DOLARES</t>
  </si>
  <si>
    <t>TERMINAL PORTUARIO DE PAITA</t>
  </si>
  <si>
    <t>TERMINAL PORTUARIO GENERAL SAN MARTIN</t>
  </si>
  <si>
    <t>TERMINAL PORTUARIO MULTIPRÓPOSITO SALAVERRY</t>
  </si>
  <si>
    <t>Nota: Ositrán no considera los movimientos de reestiba ni de shift.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</si>
  <si>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</si>
  <si>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</si>
  <si>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</si>
  <si>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</si>
  <si>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</si>
  <si>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Nota: TCSA sólo moviliza carga granel sólido - mineral de exportación.</t>
  </si>
  <si>
    <t>Nota:  A partir de julio, el detalle de servicios especiales y otros servicios están separados de los servicios a la nave y de los servicios a la carga según lo coordinado entre el Ositrán y el área contable de TPE S.A.</t>
  </si>
  <si>
    <t>Nota: A partir de enero de 2019, el Concesionario reporte ingresos en dólares.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</si>
  <si>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</si>
  <si>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</si>
  <si>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1/</t>
    </r>
  </si>
  <si>
    <t>1/ A partir de enero 2021, los montos de ingresos estan expresado en dólares.</t>
  </si>
  <si>
    <r>
      <t xml:space="preserve">INGRESOS POR SERVICIOS </t>
    </r>
    <r>
      <rPr>
        <b/>
        <vertAlign val="superscript"/>
        <sz val="10"/>
        <color theme="0"/>
        <rFont val="Arial"/>
        <family val="2"/>
      </rPr>
      <t>1/</t>
    </r>
  </si>
  <si>
    <r>
      <t>PAITA</t>
    </r>
    <r>
      <rPr>
        <vertAlign val="superscript"/>
        <sz val="10"/>
        <color rgb="FF008080"/>
        <rFont val="Arial"/>
        <family val="2"/>
      </rPr>
      <t>1/</t>
    </r>
  </si>
  <si>
    <r>
      <t>CONTENEDORES</t>
    </r>
    <r>
      <rPr>
        <vertAlign val="superscript"/>
        <sz val="10"/>
        <color rgb="FF008080"/>
        <rFont val="Arial"/>
        <family val="2"/>
      </rPr>
      <t>2/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</si>
  <si>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3/</t>
    </r>
  </si>
  <si>
    <t>1/Solo se considera naves de alto bordo</t>
  </si>
  <si>
    <t>2/Correspondiente a los movimientos de embarque, desembarque y transbordo. Ositrán no considera la reestiba.</t>
  </si>
  <si>
    <t>3/A partir de enero 2021, los montos de ingresos estan expresado en dólares.</t>
  </si>
  <si>
    <t>1/ A partir de octubre de 2020, los montos de ingresos estan expresado en dólares.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</si>
</sst>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 * #,##0_ ;_ * \-#,##0_ ;_ * &quot;-&quot;??_ ;_ @_ "/>
    <numFmt numFmtId="168" formatCode="#,##0.0"/>
    <numFmt numFmtId="169" formatCode="&quot;S/.&quot;\ #,##0.00_);[Red]\(&quot;S/.&quot;\ #,##0.00\)"/>
    <numFmt numFmtId="170" formatCode="_ [$€]* #,##0.00_ ;_ [$€]* \-#,##0.00_ ;_ [$€]* &quot;-&quot;??_ ;_ @_ "/>
    <numFmt numFmtId="171" formatCode="_(* #,##0.0_);_(* \(#,##0.0\);_(* &quot;-&quot;??_);_(@_)"/>
    <numFmt numFmtId="172" formatCode="_([$€]\ * #,##0.00_);_([$€]\ * \(#,##0.00\);_([$€]\ * &quot;-&quot;??_);_(@_)"/>
    <numFmt numFmtId="173" formatCode="_ * #,##0.000_ ;_ * \-#,##0.000_ ;_ * &quot;-&quot;??_ ;_ @_ "/>
    <numFmt numFmtId="174" formatCode="_-* #,##0.00\ _€_-;\-* #,##0.00\ _€_-;_-* &quot;-&quot;??\ _€_-;_-@_-"/>
    <numFmt numFmtId="175" formatCode="&quot;S/.&quot;\ #,##0;&quot;S/.&quot;\ \-#,##0"/>
    <numFmt numFmtId="176" formatCode="_-* #,##0\ _P_t_s_-;\-* #,##0\ _P_t_s_-;_-* &quot;-&quot;\ _P_t_s_-;_-@_-"/>
    <numFmt numFmtId="177" formatCode="0.00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vertAlign val="superscript"/>
      <sz val="10"/>
      <color theme="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57">
    <xf numFmtId="0" fontId="0" fillId="0" borderId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8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6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9" fillId="11" borderId="0" applyNumberFormat="0" applyBorder="0" applyAlignment="0" applyProtection="0"/>
    <xf numFmtId="0" fontId="30" fillId="28" borderId="8" applyNumberFormat="0" applyAlignment="0" applyProtection="0"/>
    <xf numFmtId="0" fontId="31" fillId="29" borderId="9" applyNumberFormat="0" applyAlignment="0" applyProtection="0"/>
    <xf numFmtId="0" fontId="6" fillId="0" borderId="0"/>
    <xf numFmtId="0" fontId="6" fillId="0" borderId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15" borderId="8" applyNumberFormat="0" applyAlignment="0" applyProtection="0"/>
    <xf numFmtId="0" fontId="38" fillId="0" borderId="10" applyNumberFormat="0" applyFill="0" applyAlignment="0" applyProtection="0"/>
    <xf numFmtId="166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39" fillId="28" borderId="15" applyNumberFormat="0" applyAlignment="0" applyProtection="0"/>
    <xf numFmtId="9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16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7" fillId="15" borderId="16" applyNumberFormat="0" applyAlignment="0" applyProtection="0"/>
    <xf numFmtId="0" fontId="37" fillId="15" borderId="16" applyNumberFormat="0" applyAlignment="0" applyProtection="0"/>
    <xf numFmtId="177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28" borderId="16" applyNumberForma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37" fillId="15" borderId="16" applyNumberForma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0" fontId="30" fillId="28" borderId="16" applyNumberFormat="0" applyAlignment="0" applyProtection="0"/>
    <xf numFmtId="0" fontId="30" fillId="28" borderId="16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Fill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Fill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67" fontId="17" fillId="3" borderId="1" xfId="1" applyNumberFormat="1" applyFont="1" applyFill="1" applyBorder="1"/>
    <xf numFmtId="0" fontId="17" fillId="3" borderId="0" xfId="0" applyFont="1" applyFill="1" applyBorder="1" applyAlignment="1">
      <alignment horizontal="center" vertical="center"/>
    </xf>
    <xf numFmtId="167" fontId="17" fillId="3" borderId="0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167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7" fontId="6" fillId="3" borderId="0" xfId="1" applyNumberFormat="1" applyFont="1" applyFill="1" applyAlignment="1">
      <alignment horizontal="left" indent="1"/>
    </xf>
    <xf numFmtId="167" fontId="6" fillId="3" borderId="0" xfId="1" applyNumberFormat="1" applyFont="1" applyFill="1"/>
    <xf numFmtId="167" fontId="13" fillId="3" borderId="0" xfId="0" applyNumberFormat="1" applyFont="1" applyFill="1"/>
    <xf numFmtId="167" fontId="13" fillId="3" borderId="0" xfId="1" applyNumberFormat="1" applyFont="1" applyFill="1"/>
    <xf numFmtId="167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67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67" fontId="17" fillId="6" borderId="1" xfId="1" applyNumberFormat="1" applyFont="1" applyFill="1" applyBorder="1"/>
    <xf numFmtId="0" fontId="16" fillId="3" borderId="0" xfId="0" applyFont="1" applyFill="1" applyAlignment="1"/>
    <xf numFmtId="167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7" fontId="17" fillId="8" borderId="1" xfId="1" applyNumberFormat="1" applyFont="1" applyFill="1" applyBorder="1"/>
    <xf numFmtId="0" fontId="17" fillId="3" borderId="0" xfId="0" applyFont="1" applyFill="1" applyBorder="1"/>
    <xf numFmtId="167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7" fontId="16" fillId="3" borderId="1" xfId="1" applyNumberFormat="1" applyFont="1" applyFill="1" applyBorder="1" applyAlignment="1">
      <alignment horizontal="center" vertical="center"/>
    </xf>
    <xf numFmtId="167" fontId="13" fillId="3" borderId="0" xfId="0" applyNumberFormat="1" applyFont="1" applyFill="1" applyAlignment="1">
      <alignment horizontal="center"/>
    </xf>
    <xf numFmtId="167" fontId="17" fillId="4" borderId="6" xfId="1" applyNumberFormat="1" applyFont="1" applyFill="1" applyBorder="1"/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indent="1"/>
    </xf>
    <xf numFmtId="0" fontId="17" fillId="3" borderId="0" xfId="0" applyFont="1" applyFill="1" applyBorder="1" applyAlignment="1">
      <alignment horizontal="center"/>
    </xf>
    <xf numFmtId="0" fontId="13" fillId="3" borderId="0" xfId="0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67" fontId="16" fillId="5" borderId="1" xfId="1" applyNumberFormat="1" applyFont="1" applyFill="1" applyBorder="1" applyAlignment="1">
      <alignment horizontal="center" vertical="center"/>
    </xf>
    <xf numFmtId="167" fontId="17" fillId="5" borderId="1" xfId="1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/>
    <xf numFmtId="0" fontId="9" fillId="3" borderId="0" xfId="0" applyFont="1" applyFill="1"/>
    <xf numFmtId="167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167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67" fontId="17" fillId="3" borderId="1" xfId="1" applyNumberFormat="1" applyFont="1" applyFill="1" applyBorder="1" applyAlignment="1">
      <alignment vertical="center"/>
    </xf>
    <xf numFmtId="173" fontId="17" fillId="4" borderId="1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0" fontId="13" fillId="3" borderId="0" xfId="0" applyFont="1" applyFill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</cellXfs>
  <cellStyles count="257">
    <cellStyle name="(4) STM-1 (LECT)_x000d__x000a_PL-4579-M-039-99_x000d__x000a_FALTA APE" xfId="43" xr:uid="{00000000-0005-0000-0000-000000000000}"/>
    <cellStyle name="(4) STM-1 (LECT)_x000d__x000a_PL-4579-M-039-99_x000d__x000a_FALTA APE 2" xfId="44" xr:uid="{00000000-0005-0000-0000-000001000000}"/>
    <cellStyle name="20% - Accent1" xfId="45" xr:uid="{00000000-0005-0000-0000-000002000000}"/>
    <cellStyle name="20% - Accent2" xfId="46" xr:uid="{00000000-0005-0000-0000-000003000000}"/>
    <cellStyle name="20% - Accent3" xfId="47" xr:uid="{00000000-0005-0000-0000-000004000000}"/>
    <cellStyle name="20% - Accent4" xfId="48" xr:uid="{00000000-0005-0000-0000-000005000000}"/>
    <cellStyle name="20% - Accent5" xfId="49" xr:uid="{00000000-0005-0000-0000-000006000000}"/>
    <cellStyle name="20% - Accent6" xfId="50" xr:uid="{00000000-0005-0000-0000-000007000000}"/>
    <cellStyle name="40% - Accent1" xfId="51" xr:uid="{00000000-0005-0000-0000-000008000000}"/>
    <cellStyle name="40% - Accent2" xfId="52" xr:uid="{00000000-0005-0000-0000-000009000000}"/>
    <cellStyle name="40% - Accent3" xfId="53" xr:uid="{00000000-0005-0000-0000-00000A000000}"/>
    <cellStyle name="40% - Accent4" xfId="54" xr:uid="{00000000-0005-0000-0000-00000B000000}"/>
    <cellStyle name="40% - Accent5" xfId="55" xr:uid="{00000000-0005-0000-0000-00000C000000}"/>
    <cellStyle name="40% - Accent6" xfId="56" xr:uid="{00000000-0005-0000-0000-00000D000000}"/>
    <cellStyle name="60% - Accent1" xfId="57" xr:uid="{00000000-0005-0000-0000-00000E000000}"/>
    <cellStyle name="60% - Accent2" xfId="58" xr:uid="{00000000-0005-0000-0000-00000F000000}"/>
    <cellStyle name="60% - Accent3" xfId="59" xr:uid="{00000000-0005-0000-0000-000010000000}"/>
    <cellStyle name="60% - Accent4" xfId="60" xr:uid="{00000000-0005-0000-0000-000011000000}"/>
    <cellStyle name="60% - Accent5" xfId="61" xr:uid="{00000000-0005-0000-0000-000012000000}"/>
    <cellStyle name="60% - Accent6" xfId="62" xr:uid="{00000000-0005-0000-0000-000013000000}"/>
    <cellStyle name="Accent1" xfId="63" xr:uid="{00000000-0005-0000-0000-000014000000}"/>
    <cellStyle name="Accent2" xfId="64" xr:uid="{00000000-0005-0000-0000-000015000000}"/>
    <cellStyle name="Accent3" xfId="65" xr:uid="{00000000-0005-0000-0000-000016000000}"/>
    <cellStyle name="Accent4" xfId="66" xr:uid="{00000000-0005-0000-0000-000017000000}"/>
    <cellStyle name="Accent5" xfId="67" xr:uid="{00000000-0005-0000-0000-000018000000}"/>
    <cellStyle name="Accent6" xfId="68" xr:uid="{00000000-0005-0000-0000-000019000000}"/>
    <cellStyle name="Bad" xfId="69" xr:uid="{00000000-0005-0000-0000-00001A000000}"/>
    <cellStyle name="Calculation" xfId="70" xr:uid="{00000000-0005-0000-0000-00001B000000}"/>
    <cellStyle name="Calculation 2" xfId="242" xr:uid="{4D430518-449B-4B9F-8D2E-8874EC64A707}"/>
    <cellStyle name="Calculation 3" xfId="252" xr:uid="{AAEF0D76-FCDA-48ED-B432-46468894D988}"/>
    <cellStyle name="Calculation 4" xfId="235" xr:uid="{5B8FEEED-684A-45A7-81B8-3B685BA34D18}"/>
    <cellStyle name="Calculation 5" xfId="253" xr:uid="{FFF9D2C9-8266-4B9F-AF92-8D5A802D1266}"/>
    <cellStyle name="Calculation 6" xfId="221" xr:uid="{585C512E-6B03-416C-9D28-6CE9FF3A9124}"/>
    <cellStyle name="Calculation 7" xfId="206" xr:uid="{DC9A70E8-0012-457F-AF9B-2A1EAE5ACA50}"/>
    <cellStyle name="Check Cell" xfId="71" xr:uid="{00000000-0005-0000-0000-00001C000000}"/>
    <cellStyle name="Comma 2" xfId="22" xr:uid="{00000000-0005-0000-0000-00001D000000}"/>
    <cellStyle name="Comma 2 2" xfId="18" xr:uid="{00000000-0005-0000-0000-00001E000000}"/>
    <cellStyle name="Comma 2 2 2" xfId="172" xr:uid="{34B2B18E-94E0-4A62-AC1B-A2AD02EDB022}"/>
    <cellStyle name="Comma 2 2 2 2" xfId="191" xr:uid="{F9D77FE0-0D2B-447C-9208-DBA1ECC29532}"/>
    <cellStyle name="Comma 2 2 2 2 2" xfId="199" xr:uid="{A436E967-C914-487F-B6C6-86D2EFDC4A65}"/>
    <cellStyle name="Comma 2 2 2 3" xfId="194" xr:uid="{FF3812AA-485B-421C-83D9-E4BD5C006220}"/>
    <cellStyle name="Comma 2 2 2 4" xfId="228" xr:uid="{C6F29F02-E3CB-4DBB-8ACD-5FDAF888731B}"/>
    <cellStyle name="Comma 2 2 3" xfId="189" xr:uid="{F247485F-2F97-4244-8B23-5ABF62B8B57D}"/>
    <cellStyle name="Comma 2 2 3 2" xfId="197" xr:uid="{C6DAEC3D-8EA6-4889-B9A8-28A53283248B}"/>
    <cellStyle name="Comma 2 2 4" xfId="192" xr:uid="{08ED4B2E-384D-4BDE-BB5C-C66598BE64FE}"/>
    <cellStyle name="Comma 2 2 5" xfId="215" xr:uid="{92DC4BB4-77D3-4789-975F-68811434B914}"/>
    <cellStyle name="Comma 2 3" xfId="35" xr:uid="{00000000-0005-0000-0000-00001F000000}"/>
    <cellStyle name="Comma 2 4" xfId="174" xr:uid="{AD305296-1858-43B1-926F-671D4D9C0513}"/>
    <cellStyle name="Comma 2 4 2" xfId="195" xr:uid="{A705258D-AACC-4E4F-9363-8C8233A078DB}"/>
    <cellStyle name="Diseño" xfId="72" xr:uid="{00000000-0005-0000-0000-000020000000}"/>
    <cellStyle name="Diseño 2" xfId="73" xr:uid="{00000000-0005-0000-0000-000021000000}"/>
    <cellStyle name="Euro" xfId="74" xr:uid="{00000000-0005-0000-0000-000022000000}"/>
    <cellStyle name="Euro 2" xfId="75" xr:uid="{00000000-0005-0000-0000-000023000000}"/>
    <cellStyle name="Euro 3" xfId="205" xr:uid="{8A713570-C3CC-42D2-8C91-CD01277D689D}"/>
    <cellStyle name="Explanatory Text" xfId="76" xr:uid="{00000000-0005-0000-0000-000024000000}"/>
    <cellStyle name="Good" xfId="77" xr:uid="{00000000-0005-0000-0000-000025000000}"/>
    <cellStyle name="Heading 1" xfId="78" xr:uid="{00000000-0005-0000-0000-000026000000}"/>
    <cellStyle name="Heading 2" xfId="79" xr:uid="{00000000-0005-0000-0000-000027000000}"/>
    <cellStyle name="Heading 3" xfId="80" xr:uid="{00000000-0005-0000-0000-000028000000}"/>
    <cellStyle name="Heading 4" xfId="81" xr:uid="{00000000-0005-0000-0000-000029000000}"/>
    <cellStyle name="Hipervínculo" xfId="7" builtinId="8"/>
    <cellStyle name="Hipervínculo 2" xfId="188" xr:uid="{B47B16B7-F0A6-4B9D-9CB2-113ED83C2B94}"/>
    <cellStyle name="Input" xfId="82" xr:uid="{00000000-0005-0000-0000-00002B000000}"/>
    <cellStyle name="Input 2" xfId="243" xr:uid="{4318E468-DE47-4FCA-9A48-7A558842AB55}"/>
    <cellStyle name="Input 3" xfId="229" xr:uid="{803790E7-BCAC-4E78-96CF-F27A31B295F5}"/>
    <cellStyle name="Input 4" xfId="238" xr:uid="{A36016BF-62DB-4084-9A15-87741B0A9BD8}"/>
    <cellStyle name="Input 5" xfId="230" xr:uid="{8A68F7C0-49A3-4ACD-99E6-6DE7874163B3}"/>
    <cellStyle name="Input 6" xfId="222" xr:uid="{539576B8-27B9-40A2-BD1D-A2652D4F09A5}"/>
    <cellStyle name="Input 7" xfId="207" xr:uid="{0E6DC668-7959-433A-904A-FF5AB9CFF4AE}"/>
    <cellStyle name="Linked Cell" xfId="83" xr:uid="{00000000-0005-0000-0000-00002C000000}"/>
    <cellStyle name="Millares" xfId="1" builtinId="3"/>
    <cellStyle name="Millares [0] 2" xfId="182" xr:uid="{557CF647-2481-4F2A-B586-27E542907730}"/>
    <cellStyle name="Millares 10" xfId="185" xr:uid="{0A1CF236-C698-4A0B-AB5B-0EE5035091CF}"/>
    <cellStyle name="Millares 10 2" xfId="196" xr:uid="{9BFE05FA-2F93-4CEB-B008-428B7D0BF203}"/>
    <cellStyle name="Millares 10 3" xfId="255" xr:uid="{76F33671-4E56-47A3-BA88-3DB4254AF83E}"/>
    <cellStyle name="Millares 2" xfId="2" xr:uid="{00000000-0005-0000-0000-00002E000000}"/>
    <cellStyle name="Millares 2 2" xfId="6" xr:uid="{00000000-0005-0000-0000-00002F000000}"/>
    <cellStyle name="Millares 2 2 2" xfId="34" xr:uid="{00000000-0005-0000-0000-000030000000}"/>
    <cellStyle name="Millares 2 2 2 2" xfId="234" xr:uid="{B980A98A-622D-4CD7-8382-F7BF6EE3B707}"/>
    <cellStyle name="Millares 2 2 2 3" xfId="220" xr:uid="{AEED7167-5D0C-4A3F-A456-BC997886DEE2}"/>
    <cellStyle name="Millares 2 2 2 4" xfId="203" xr:uid="{8211058C-721E-4CAE-8B86-65FA0F6C142B}"/>
    <cellStyle name="Millares 2 2 3" xfId="85" xr:uid="{00000000-0005-0000-0000-000031000000}"/>
    <cellStyle name="Millares 2 2 4" xfId="231" xr:uid="{67B2B589-4EE5-4890-B250-ADAE3F885F86}"/>
    <cellStyle name="Millares 2 2 5" xfId="200" xr:uid="{47184AC1-CA6E-420A-B396-2416B503F191}"/>
    <cellStyle name="Millares 2 3" xfId="11" xr:uid="{00000000-0005-0000-0000-000032000000}"/>
    <cellStyle name="Millares 2 3 2" xfId="38" xr:uid="{00000000-0005-0000-0000-000033000000}"/>
    <cellStyle name="Millares 2 4" xfId="27" xr:uid="{00000000-0005-0000-0000-000034000000}"/>
    <cellStyle name="Millares 2 4 2" xfId="41" xr:uid="{00000000-0005-0000-0000-000035000000}"/>
    <cellStyle name="Millares 2 4 3" xfId="190" xr:uid="{BBD71B26-BCB7-41B4-A6CC-2FCD1BEB472E}"/>
    <cellStyle name="Millares 2 4 3 2" xfId="198" xr:uid="{BCFD586D-53B7-4A8C-9A74-A9C636A34FFE}"/>
    <cellStyle name="Millares 2 4 3 3" xfId="233" xr:uid="{F41918DC-AC1B-417A-8A74-6291A24EC9DD}"/>
    <cellStyle name="Millares 2 4 4" xfId="193" xr:uid="{953503CB-DE5C-472F-AFA7-C217E2B40F24}"/>
    <cellStyle name="Millares 2 4 4 2" xfId="218" xr:uid="{69B7EE3C-88DF-48A8-8CB2-AAB433133648}"/>
    <cellStyle name="Millares 2 4 5" xfId="201" xr:uid="{635DDB8D-672C-449C-BAA8-4C016933FCAC}"/>
    <cellStyle name="Millares 2 5" xfId="32" xr:uid="{00000000-0005-0000-0000-000036000000}"/>
    <cellStyle name="Millares 2 5 2" xfId="244" xr:uid="{81F631BD-92B0-483C-A512-E075C98891CC}"/>
    <cellStyle name="Millares 2 5 3" xfId="219" xr:uid="{81F53B25-90A6-4826-AB7B-3B93CFC74212}"/>
    <cellStyle name="Millares 2 5 4" xfId="208" xr:uid="{B07B9252-74C3-4EAE-86E1-A2D5DD777C89}"/>
    <cellStyle name="Millares 2 6" xfId="42" xr:uid="{00000000-0005-0000-0000-000037000000}"/>
    <cellStyle name="Millares 3" xfId="3" xr:uid="{00000000-0005-0000-0000-000038000000}"/>
    <cellStyle name="Millares 3 2" xfId="86" xr:uid="{00000000-0005-0000-0000-000039000000}"/>
    <cellStyle name="Millares 3 2 2" xfId="176" xr:uid="{280DEFED-49D8-478B-BAFD-05D7C984CDF1}"/>
    <cellStyle name="Millares 3 2 3" xfId="223" xr:uid="{DF92AAE9-56CA-4C1B-88CB-1E83D6172062}"/>
    <cellStyle name="Millares 3 3" xfId="175" xr:uid="{B795BE2E-7DFF-41D0-A6E5-69586277E6B1}"/>
    <cellStyle name="Millares 3 3 2" xfId="202" xr:uid="{934B6CDC-3590-416A-ADCE-F07A19096775}"/>
    <cellStyle name="Millares 3 4" xfId="209" xr:uid="{A5D278B2-5F0D-4885-BBA4-E76C8ACCFFC5}"/>
    <cellStyle name="Millares 3 5" xfId="232" xr:uid="{1958AA4F-D0EB-4A06-BDE5-FD86F71493E9}"/>
    <cellStyle name="Millares 3_Información solicitada 2000-2008 09122008 (Dolar)" xfId="177" xr:uid="{4C9CF7E8-4A9D-466A-AFA5-60A45A9DDE4B}"/>
    <cellStyle name="Millares 4" xfId="19" xr:uid="{00000000-0005-0000-0000-00003A000000}"/>
    <cellStyle name="Millares 4 2" xfId="164" xr:uid="{00000000-0005-0000-0000-00003B000000}"/>
    <cellStyle name="Millares 4 3" xfId="167" xr:uid="{00000000-0005-0000-0000-00003C000000}"/>
    <cellStyle name="Millares 4 4" xfId="170" xr:uid="{00000000-0005-0000-0000-00003D000000}"/>
    <cellStyle name="Millares 4 5" xfId="87" xr:uid="{00000000-0005-0000-0000-00003E000000}"/>
    <cellStyle name="Millares 4 6" xfId="178" xr:uid="{F0E4C563-772D-49CB-AC3C-E7DA5D5D8B40}"/>
    <cellStyle name="Millares 4 7" xfId="216" xr:uid="{CD97532F-8C00-4C0A-830E-525C3F922B4F}"/>
    <cellStyle name="Millares 5" xfId="28" xr:uid="{00000000-0005-0000-0000-00003F000000}"/>
    <cellStyle name="Millares 5 2" xfId="40" xr:uid="{00000000-0005-0000-0000-000040000000}"/>
    <cellStyle name="Millares 5 3" xfId="84" xr:uid="{00000000-0005-0000-0000-000041000000}"/>
    <cellStyle name="Millares 6" xfId="29" xr:uid="{00000000-0005-0000-0000-000042000000}"/>
    <cellStyle name="Millares 6 2" xfId="163" xr:uid="{00000000-0005-0000-0000-000043000000}"/>
    <cellStyle name="Millares 7" xfId="166" xr:uid="{00000000-0005-0000-0000-000044000000}"/>
    <cellStyle name="Millares 8" xfId="169" xr:uid="{00000000-0005-0000-0000-000045000000}"/>
    <cellStyle name="Millares 8 2" xfId="254" xr:uid="{D8D834F1-34FD-4DE7-BBD8-4D9A542098C1}"/>
    <cellStyle name="Millares 8 3" xfId="227" xr:uid="{6E075F41-39BD-4D3D-B068-1545185457DF}"/>
    <cellStyle name="Millares 8 4" xfId="213" xr:uid="{5CF684D0-2928-435F-9228-969815F47176}"/>
    <cellStyle name="Millares 9" xfId="187" xr:uid="{21FE3ADE-DF89-4058-B75A-EA4FDC2F803A}"/>
    <cellStyle name="Millares 9 2" xfId="256" xr:uid="{772D7449-D6AE-451C-9A52-320129752F6F}"/>
    <cellStyle name="Moneda 2" xfId="4" xr:uid="{00000000-0005-0000-0000-000046000000}"/>
    <cellStyle name="Moneda 2 2" xfId="39" xr:uid="{00000000-0005-0000-0000-000047000000}"/>
    <cellStyle name="Moneda 2 3" xfId="88" xr:uid="{00000000-0005-0000-0000-000048000000}"/>
    <cellStyle name="Moneda 3" xfId="36" xr:uid="{00000000-0005-0000-0000-000049000000}"/>
    <cellStyle name="Moneda 3 2" xfId="165" xr:uid="{00000000-0005-0000-0000-00004A000000}"/>
    <cellStyle name="Moneda 4" xfId="168" xr:uid="{00000000-0005-0000-0000-00004B000000}"/>
    <cellStyle name="Moneda 5" xfId="171" xr:uid="{00000000-0005-0000-0000-00004C000000}"/>
    <cellStyle name="Normal" xfId="0" builtinId="0"/>
    <cellStyle name="Normal 10" xfId="8" xr:uid="{00000000-0005-0000-0000-00004E000000}"/>
    <cellStyle name="Normal 11" xfId="89" xr:uid="{00000000-0005-0000-0000-00004F000000}"/>
    <cellStyle name="Normal 12" xfId="90" xr:uid="{00000000-0005-0000-0000-000050000000}"/>
    <cellStyle name="Normal 13" xfId="91" xr:uid="{00000000-0005-0000-0000-000051000000}"/>
    <cellStyle name="Normal 14" xfId="10" xr:uid="{00000000-0005-0000-0000-000052000000}"/>
    <cellStyle name="Normal 14 2" xfId="33" xr:uid="{00000000-0005-0000-0000-000053000000}"/>
    <cellStyle name="Normal 15" xfId="92" xr:uid="{00000000-0005-0000-0000-000054000000}"/>
    <cellStyle name="Normal 16" xfId="93" xr:uid="{00000000-0005-0000-0000-000055000000}"/>
    <cellStyle name="Normal 17" xfId="186" xr:uid="{7B4F9AEB-C7B2-42D1-8803-1F8F10A8E11C}"/>
    <cellStyle name="Normal 18" xfId="184" xr:uid="{592230FF-1D4D-4DB8-AA8D-23A88CE0C745}"/>
    <cellStyle name="Normal 2" xfId="94" xr:uid="{00000000-0005-0000-0000-000056000000}"/>
    <cellStyle name="Normal 2 10" xfId="23" xr:uid="{00000000-0005-0000-0000-000057000000}"/>
    <cellStyle name="Normal 2 10 2" xfId="95" xr:uid="{00000000-0005-0000-0000-000058000000}"/>
    <cellStyle name="Normal 2 10 3" xfId="96" xr:uid="{00000000-0005-0000-0000-000059000000}"/>
    <cellStyle name="Normal 2 10 4" xfId="97" xr:uid="{00000000-0005-0000-0000-00005A000000}"/>
    <cellStyle name="Normal 2 10 5" xfId="98" xr:uid="{00000000-0005-0000-0000-00005B000000}"/>
    <cellStyle name="Normal 2 11" xfId="99" xr:uid="{00000000-0005-0000-0000-00005C000000}"/>
    <cellStyle name="Normal 2 12" xfId="100" xr:uid="{00000000-0005-0000-0000-00005D000000}"/>
    <cellStyle name="Normal 2 13" xfId="101" xr:uid="{00000000-0005-0000-0000-00005E000000}"/>
    <cellStyle name="Normal 2 14" xfId="102" xr:uid="{00000000-0005-0000-0000-00005F000000}"/>
    <cellStyle name="Normal 2 15" xfId="103" xr:uid="{00000000-0005-0000-0000-000060000000}"/>
    <cellStyle name="Normal 2 16" xfId="104" xr:uid="{00000000-0005-0000-0000-000061000000}"/>
    <cellStyle name="Normal 2 17" xfId="105" xr:uid="{00000000-0005-0000-0000-000062000000}"/>
    <cellStyle name="Normal 2 17 2" xfId="106" xr:uid="{00000000-0005-0000-0000-000063000000}"/>
    <cellStyle name="Normal 2 18" xfId="107" xr:uid="{00000000-0005-0000-0000-000064000000}"/>
    <cellStyle name="Normal 2 19" xfId="108" xr:uid="{00000000-0005-0000-0000-000065000000}"/>
    <cellStyle name="Normal 2 2" xfId="5" xr:uid="{00000000-0005-0000-0000-000066000000}"/>
    <cellStyle name="Normal 2 2 2" xfId="14" xr:uid="{00000000-0005-0000-0000-000067000000}"/>
    <cellStyle name="Normal 2 2 2 2" xfId="37" xr:uid="{00000000-0005-0000-0000-000068000000}"/>
    <cellStyle name="Normal 2 2 2 2 2" xfId="109" xr:uid="{00000000-0005-0000-0000-000069000000}"/>
    <cellStyle name="Normal 2 2 2 3" xfId="214" xr:uid="{0B5B0CFC-41D0-41D5-BC1C-5A0B2F5CAA1A}"/>
    <cellStyle name="Normal 2 2 3" xfId="9" xr:uid="{00000000-0005-0000-0000-00006A000000}"/>
    <cellStyle name="Normal 2 2 3 2" xfId="26" xr:uid="{00000000-0005-0000-0000-00006B000000}"/>
    <cellStyle name="Normal 2 2 3 3" xfId="13" xr:uid="{00000000-0005-0000-0000-00006C000000}"/>
    <cellStyle name="Normal 2 2_Niveles de Servicio y Productividad - JULIO 2011 (20)" xfId="110" xr:uid="{00000000-0005-0000-0000-00006D000000}"/>
    <cellStyle name="Normal 2 20" xfId="111" xr:uid="{00000000-0005-0000-0000-00006E000000}"/>
    <cellStyle name="Normal 2 21" xfId="112" xr:uid="{00000000-0005-0000-0000-00006F000000}"/>
    <cellStyle name="Normal 2 3" xfId="113" xr:uid="{00000000-0005-0000-0000-000070000000}"/>
    <cellStyle name="Normal 2 3 2" xfId="183" xr:uid="{9796827D-F39F-42D8-A478-989B2511B63B}"/>
    <cellStyle name="Normal 2 4" xfId="21" xr:uid="{00000000-0005-0000-0000-000071000000}"/>
    <cellStyle name="Normal 2 4 2" xfId="114" xr:uid="{00000000-0005-0000-0000-000072000000}"/>
    <cellStyle name="Normal 2 4 3" xfId="217" xr:uid="{B74F6E7B-E497-4325-8FBB-EDC24FDABD41}"/>
    <cellStyle name="Normal 2 5" xfId="16" xr:uid="{00000000-0005-0000-0000-000073000000}"/>
    <cellStyle name="Normal 2 6" xfId="115" xr:uid="{00000000-0005-0000-0000-000074000000}"/>
    <cellStyle name="Normal 2 7" xfId="116" xr:uid="{00000000-0005-0000-0000-000075000000}"/>
    <cellStyle name="Normal 2 7 2" xfId="117" xr:uid="{00000000-0005-0000-0000-000076000000}"/>
    <cellStyle name="Normal 2 7 2 2" xfId="118" xr:uid="{00000000-0005-0000-0000-000077000000}"/>
    <cellStyle name="Normal 2 8" xfId="119" xr:uid="{00000000-0005-0000-0000-000078000000}"/>
    <cellStyle name="Normal 2 9" xfId="120" xr:uid="{00000000-0005-0000-0000-000079000000}"/>
    <cellStyle name="Normal 2_110510 Formatos TPE" xfId="121" xr:uid="{00000000-0005-0000-0000-00007A000000}"/>
    <cellStyle name="Normal 3" xfId="122" xr:uid="{00000000-0005-0000-0000-00007B000000}"/>
    <cellStyle name="Normal 3 2" xfId="15" xr:uid="{00000000-0005-0000-0000-00007C000000}"/>
    <cellStyle name="Normal 3 2 2" xfId="124" xr:uid="{00000000-0005-0000-0000-00007D000000}"/>
    <cellStyle name="Normal 3 2 2 2" xfId="31" xr:uid="{00000000-0005-0000-0000-00007E000000}"/>
    <cellStyle name="Normal 3 2 3" xfId="123" xr:uid="{00000000-0005-0000-0000-00007F000000}"/>
    <cellStyle name="Normal 3 3" xfId="17" xr:uid="{00000000-0005-0000-0000-000080000000}"/>
    <cellStyle name="Normal 3 4" xfId="125" xr:uid="{00000000-0005-0000-0000-000081000000}"/>
    <cellStyle name="Normal 3 5" xfId="126" xr:uid="{00000000-0005-0000-0000-000082000000}"/>
    <cellStyle name="Normal 3 6" xfId="127" xr:uid="{00000000-0005-0000-0000-000083000000}"/>
    <cellStyle name="Normal 3 7" xfId="128" xr:uid="{00000000-0005-0000-0000-000084000000}"/>
    <cellStyle name="Normal 3 8" xfId="129" xr:uid="{00000000-0005-0000-0000-000085000000}"/>
    <cellStyle name="Normal 3_110913 Formatos estandarizados de Instalaciones Portuarias" xfId="130" xr:uid="{00000000-0005-0000-0000-000086000000}"/>
    <cellStyle name="Normal 4" xfId="20" xr:uid="{00000000-0005-0000-0000-000087000000}"/>
    <cellStyle name="Normal 4 2" xfId="30" xr:uid="{00000000-0005-0000-0000-000088000000}"/>
    <cellStyle name="Normal 4 2 2" xfId="25" xr:uid="{00000000-0005-0000-0000-000089000000}"/>
    <cellStyle name="Normal 5" xfId="131" xr:uid="{00000000-0005-0000-0000-00008A000000}"/>
    <cellStyle name="Normal 5 2" xfId="132" xr:uid="{00000000-0005-0000-0000-00008B000000}"/>
    <cellStyle name="Normal 5 3" xfId="133" xr:uid="{00000000-0005-0000-0000-00008C000000}"/>
    <cellStyle name="Normal 5 4" xfId="134" xr:uid="{00000000-0005-0000-0000-00008D000000}"/>
    <cellStyle name="Normal 5 4 2" xfId="135" xr:uid="{00000000-0005-0000-0000-00008E000000}"/>
    <cellStyle name="Normal 5 5" xfId="136" xr:uid="{00000000-0005-0000-0000-00008F000000}"/>
    <cellStyle name="Normal 6" xfId="137" xr:uid="{00000000-0005-0000-0000-000090000000}"/>
    <cellStyle name="Normal 6 2" xfId="173" xr:uid="{41B8D94F-4AC5-4B41-B439-61C3DA72EB86}"/>
    <cellStyle name="Normal 7" xfId="138" xr:uid="{00000000-0005-0000-0000-000091000000}"/>
    <cellStyle name="Normal 7 2" xfId="139" xr:uid="{00000000-0005-0000-0000-000092000000}"/>
    <cellStyle name="Normal 8" xfId="140" xr:uid="{00000000-0005-0000-0000-000093000000}"/>
    <cellStyle name="Normal 8 2" xfId="141" xr:uid="{00000000-0005-0000-0000-000094000000}"/>
    <cellStyle name="Normal 8 3" xfId="142" xr:uid="{00000000-0005-0000-0000-000095000000}"/>
    <cellStyle name="Normal 8 4" xfId="143" xr:uid="{00000000-0005-0000-0000-000096000000}"/>
    <cellStyle name="Normal 8 4 2" xfId="144" xr:uid="{00000000-0005-0000-0000-000097000000}"/>
    <cellStyle name="Normal 8 4 3" xfId="145" xr:uid="{00000000-0005-0000-0000-000098000000}"/>
    <cellStyle name="Normal 8 4 3 2" xfId="146" xr:uid="{00000000-0005-0000-0000-000099000000}"/>
    <cellStyle name="Normal 8 4 3 2 2" xfId="147" xr:uid="{00000000-0005-0000-0000-00009A000000}"/>
    <cellStyle name="Normal 8 4 3 2 3" xfId="148" xr:uid="{00000000-0005-0000-0000-00009B000000}"/>
    <cellStyle name="Normal 8 4 3 2 3 2" xfId="149" xr:uid="{00000000-0005-0000-0000-00009C000000}"/>
    <cellStyle name="Normal 8 4 3 2 4" xfId="150" xr:uid="{00000000-0005-0000-0000-00009D000000}"/>
    <cellStyle name="Normal 9" xfId="24" xr:uid="{00000000-0005-0000-0000-00009E000000}"/>
    <cellStyle name="Normal 9 2" xfId="151" xr:uid="{00000000-0005-0000-0000-00009F000000}"/>
    <cellStyle name="Normal 9 2 2" xfId="152" xr:uid="{00000000-0005-0000-0000-0000A0000000}"/>
    <cellStyle name="Normal 9 2 3" xfId="153" xr:uid="{00000000-0005-0000-0000-0000A1000000}"/>
    <cellStyle name="Normal 9 2 4" xfId="154" xr:uid="{00000000-0005-0000-0000-0000A2000000}"/>
    <cellStyle name="Normal 9 2 5" xfId="155" xr:uid="{00000000-0005-0000-0000-0000A3000000}"/>
    <cellStyle name="Normal 9 3" xfId="156" xr:uid="{00000000-0005-0000-0000-0000A4000000}"/>
    <cellStyle name="Notas 2" xfId="157" xr:uid="{00000000-0005-0000-0000-0000A5000000}"/>
    <cellStyle name="Notas 2 2" xfId="246" xr:uid="{FB7FCEF3-415A-453D-9CF4-DFDEA370D1B3}"/>
    <cellStyle name="Notas 2 3" xfId="241" xr:uid="{6D4A65B8-1427-4316-A23F-282FC11685C2}"/>
    <cellStyle name="Notas 2 4" xfId="249" xr:uid="{8B7708DC-E4C6-45C9-A260-83EDE79A28A1}"/>
    <cellStyle name="Notas 2 5" xfId="245" xr:uid="{7D5FE38F-15A7-4B10-BCB0-B9FD01948E91}"/>
    <cellStyle name="Notas 2 6" xfId="224" xr:uid="{9F95F2AD-EF83-4D40-A6DD-688FBB2B88F3}"/>
    <cellStyle name="Notas 2 7" xfId="210" xr:uid="{80584D50-6937-4403-BB0A-7A00378647E6}"/>
    <cellStyle name="Note" xfId="158" xr:uid="{00000000-0005-0000-0000-0000A6000000}"/>
    <cellStyle name="Note 2" xfId="247" xr:uid="{35704149-1858-41AD-8D65-424830C479D9}"/>
    <cellStyle name="Note 3" xfId="240" xr:uid="{E0CC315F-A4FC-4C03-8645-826A97AFAD9E}"/>
    <cellStyle name="Note 4" xfId="250" xr:uid="{6B228560-3D60-4D33-8A5C-1773C5D310C7}"/>
    <cellStyle name="Note 5" xfId="237" xr:uid="{2B76ED13-1166-442A-86FD-00880D887952}"/>
    <cellStyle name="Note 6" xfId="225" xr:uid="{DD829C7A-67D3-4945-B1D1-526F82778E3A}"/>
    <cellStyle name="Note 7" xfId="211" xr:uid="{42D1D8F6-FE74-4E4F-B8D0-228D93473170}"/>
    <cellStyle name="Output" xfId="159" xr:uid="{00000000-0005-0000-0000-0000A7000000}"/>
    <cellStyle name="Output 2" xfId="248" xr:uid="{DD7AE569-C603-47AE-8AA3-B210C1CA1D9F}"/>
    <cellStyle name="Output 3" xfId="239" xr:uid="{BEB10BFD-DBDF-4CF8-AF8A-4EE73B97AB7F}"/>
    <cellStyle name="Output 4" xfId="251" xr:uid="{A9891466-A1F8-42F1-8476-21F76067FCC8}"/>
    <cellStyle name="Output 5" xfId="236" xr:uid="{12DE7A60-8D94-4E7F-82D7-25F6951E1EC8}"/>
    <cellStyle name="Output 6" xfId="226" xr:uid="{11FD3653-680C-436B-AD83-FF3FB18D078D}"/>
    <cellStyle name="Output 7" xfId="212" xr:uid="{BB0D9BBD-F10C-4A5D-8C25-991F8A044476}"/>
    <cellStyle name="Porcentaje 2" xfId="12" xr:uid="{00000000-0005-0000-0000-0000A8000000}"/>
    <cellStyle name="Porcentaje 3" xfId="179" xr:uid="{4A02BF07-C371-485E-BD12-6B40BA3E1D7B}"/>
    <cellStyle name="Porcentaje 3 2" xfId="204" xr:uid="{7BA45849-15F4-49FE-ACC0-966A7E4E4A26}"/>
    <cellStyle name="Porcentual 2" xfId="160" xr:uid="{00000000-0005-0000-0000-0000A9000000}"/>
    <cellStyle name="Porcentual 2 2" xfId="180" xr:uid="{F15099D0-404B-4F45-A968-83B15067FBF8}"/>
    <cellStyle name="Porcentual 3" xfId="181" xr:uid="{B07F10A6-8F07-4CB8-810B-187EAF8DD004}"/>
    <cellStyle name="Title" xfId="161" xr:uid="{00000000-0005-0000-0000-0000AA000000}"/>
    <cellStyle name="Warning Text" xfId="162" xr:uid="{00000000-0005-0000-0000-0000AB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78"/>
      <color rgb="FFF0F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eaparco/Reportes%20Estad&#237;sticos/4%20Puertos/DPW/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Desktop/Informe%20Estad&#237;stico/Puertos/PAITA%20(Terminales%20Portuarios%20Euroandinos%20Paita)/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AppData/Roaming/Microsoft/Excel/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B9">
            <v>2013</v>
          </cell>
          <cell r="D9" t="str">
            <v>SEPTIEMBRE</v>
          </cell>
          <cell r="K9">
            <v>2644661.3004972199</v>
          </cell>
        </row>
        <row r="10">
          <cell r="B10">
            <v>2013</v>
          </cell>
          <cell r="D10" t="str">
            <v>OCTUBRE</v>
          </cell>
          <cell r="K10">
            <v>2821437.6331294533</v>
          </cell>
        </row>
        <row r="11">
          <cell r="B11">
            <v>2013</v>
          </cell>
          <cell r="D11" t="str">
            <v>NOVIEMBRE</v>
          </cell>
          <cell r="K11">
            <v>2950575.7561779404</v>
          </cell>
        </row>
        <row r="12">
          <cell r="B12">
            <v>2013</v>
          </cell>
          <cell r="D12" t="str">
            <v>DICIEMBRE</v>
          </cell>
          <cell r="K12">
            <v>3088280.5703232307</v>
          </cell>
        </row>
        <row r="13">
          <cell r="B13">
            <v>2014</v>
          </cell>
          <cell r="D13" t="str">
            <v>ENERO</v>
          </cell>
          <cell r="K13">
            <v>3465357.8563451031</v>
          </cell>
        </row>
        <row r="14">
          <cell r="B14">
            <v>2014</v>
          </cell>
          <cell r="D14" t="str">
            <v>FEBRERO</v>
          </cell>
          <cell r="K14">
            <v>3761252</v>
          </cell>
        </row>
        <row r="15">
          <cell r="B15">
            <v>2014</v>
          </cell>
          <cell r="D15" t="str">
            <v>MARZO</v>
          </cell>
          <cell r="K15">
            <v>3958748.9801282226</v>
          </cell>
        </row>
        <row r="16">
          <cell r="B16">
            <v>2014</v>
          </cell>
          <cell r="D16" t="str">
            <v>ABRIL</v>
          </cell>
          <cell r="K16">
            <v>4080658.19</v>
          </cell>
        </row>
        <row r="17">
          <cell r="B17">
            <v>2014</v>
          </cell>
          <cell r="D17" t="str">
            <v>MAYO</v>
          </cell>
          <cell r="K17">
            <v>4006835.7505567265</v>
          </cell>
        </row>
        <row r="18">
          <cell r="B18">
            <v>2014</v>
          </cell>
          <cell r="D18" t="str">
            <v>JUNIO</v>
          </cell>
          <cell r="K18">
            <v>3998292</v>
          </cell>
        </row>
        <row r="19">
          <cell r="B19">
            <v>2014</v>
          </cell>
          <cell r="D19" t="str">
            <v>JULIO</v>
          </cell>
          <cell r="K19">
            <v>3820735</v>
          </cell>
        </row>
        <row r="20">
          <cell r="B20">
            <v>2014</v>
          </cell>
          <cell r="D20" t="str">
            <v>AGOSTO</v>
          </cell>
          <cell r="K20">
            <v>3848280</v>
          </cell>
        </row>
        <row r="21">
          <cell r="B21">
            <v>2014</v>
          </cell>
          <cell r="D21" t="str">
            <v>SEPTIEMBRE</v>
          </cell>
          <cell r="K21">
            <v>3540688.79</v>
          </cell>
        </row>
        <row r="22">
          <cell r="B22">
            <v>2014</v>
          </cell>
          <cell r="D22" t="str">
            <v>OCTUBRE</v>
          </cell>
          <cell r="K22">
            <v>3515556.17</v>
          </cell>
        </row>
        <row r="23">
          <cell r="B23">
            <v>2014</v>
          </cell>
          <cell r="D23" t="str">
            <v>NOVIEMBRE</v>
          </cell>
          <cell r="K23">
            <v>3459502.55</v>
          </cell>
        </row>
        <row r="24">
          <cell r="B24">
            <v>2014</v>
          </cell>
          <cell r="D24" t="str">
            <v>DICIEMBRE</v>
          </cell>
          <cell r="K24">
            <v>3757384.2</v>
          </cell>
        </row>
        <row r="25">
          <cell r="B25">
            <v>2015</v>
          </cell>
          <cell r="D25" t="str">
            <v>ENERO</v>
          </cell>
          <cell r="K25">
            <v>4057829</v>
          </cell>
        </row>
        <row r="26">
          <cell r="B26">
            <v>2015</v>
          </cell>
          <cell r="D26" t="str">
            <v>FEBRERO</v>
          </cell>
          <cell r="K26">
            <v>3069142</v>
          </cell>
        </row>
        <row r="27">
          <cell r="B27">
            <v>2015</v>
          </cell>
          <cell r="D27" t="str">
            <v>MARZO</v>
          </cell>
          <cell r="K27">
            <v>3018239.5</v>
          </cell>
        </row>
        <row r="28">
          <cell r="B28">
            <v>2015</v>
          </cell>
          <cell r="D28" t="str">
            <v>ABRIL</v>
          </cell>
          <cell r="K28">
            <v>2890568</v>
          </cell>
        </row>
        <row r="29">
          <cell r="B29">
            <v>2015</v>
          </cell>
          <cell r="D29" t="str">
            <v>MAYO</v>
          </cell>
          <cell r="K29">
            <v>3576476.814158238</v>
          </cell>
        </row>
        <row r="30">
          <cell r="B30">
            <v>2015</v>
          </cell>
          <cell r="D30" t="str">
            <v>JUNIO</v>
          </cell>
          <cell r="K30">
            <v>3502041.29</v>
          </cell>
        </row>
        <row r="31">
          <cell r="B31">
            <v>2015</v>
          </cell>
          <cell r="D31" t="str">
            <v>JULIO</v>
          </cell>
          <cell r="K31">
            <v>3673711.44</v>
          </cell>
        </row>
        <row r="32">
          <cell r="B32">
            <v>2015</v>
          </cell>
          <cell r="D32" t="str">
            <v>AGOSTO</v>
          </cell>
          <cell r="K32">
            <v>3960542.2</v>
          </cell>
        </row>
        <row r="33">
          <cell r="B33">
            <v>2015</v>
          </cell>
          <cell r="D33" t="str">
            <v>SEPTIEMBRE</v>
          </cell>
          <cell r="K33">
            <v>3295150.9052299424</v>
          </cell>
        </row>
        <row r="34">
          <cell r="B34">
            <v>2015</v>
          </cell>
          <cell r="D34" t="str">
            <v>OCTUBRE</v>
          </cell>
          <cell r="K34">
            <v>3396615.7084793095</v>
          </cell>
        </row>
        <row r="35">
          <cell r="B35">
            <v>2015</v>
          </cell>
          <cell r="D35" t="str">
            <v>NOVIEMBRE</v>
          </cell>
          <cell r="K35">
            <v>2771456.9334111693</v>
          </cell>
        </row>
        <row r="36">
          <cell r="B36">
            <v>2015</v>
          </cell>
          <cell r="D36" t="str">
            <v>DICIEMBRE</v>
          </cell>
          <cell r="K36">
            <v>3016806.2784956153</v>
          </cell>
        </row>
        <row r="37">
          <cell r="B37">
            <v>2016</v>
          </cell>
          <cell r="D37" t="str">
            <v>ENERO</v>
          </cell>
          <cell r="K37">
            <v>3029656.0707671996</v>
          </cell>
        </row>
        <row r="38">
          <cell r="B38">
            <v>2016</v>
          </cell>
          <cell r="D38" t="str">
            <v>FEBRERO</v>
          </cell>
          <cell r="K38">
            <v>2656056.0920971031</v>
          </cell>
        </row>
        <row r="39">
          <cell r="B39">
            <v>2016</v>
          </cell>
          <cell r="D39" t="str">
            <v>MARZO</v>
          </cell>
          <cell r="K39">
            <v>2629297.3602129659</v>
          </cell>
        </row>
        <row r="40">
          <cell r="B40">
            <v>2016</v>
          </cell>
          <cell r="D40" t="str">
            <v>ABRIL</v>
          </cell>
          <cell r="K40">
            <v>2614597.6712181084</v>
          </cell>
        </row>
        <row r="41">
          <cell r="B41">
            <v>2016</v>
          </cell>
          <cell r="D41" t="str">
            <v>MAYO</v>
          </cell>
          <cell r="K41">
            <v>2518068.8618889428</v>
          </cell>
        </row>
        <row r="42">
          <cell r="B42">
            <v>2016</v>
          </cell>
          <cell r="D42" t="str">
            <v>JUNIO</v>
          </cell>
          <cell r="K42">
            <v>2485082.8888039468</v>
          </cell>
        </row>
        <row r="43">
          <cell r="B43">
            <v>2016</v>
          </cell>
          <cell r="D43" t="str">
            <v>JULIO</v>
          </cell>
          <cell r="K43">
            <v>4064979.2827146212</v>
          </cell>
        </row>
        <row r="44">
          <cell r="B44">
            <v>2016</v>
          </cell>
          <cell r="D44" t="str">
            <v>AGOSTO</v>
          </cell>
          <cell r="K44">
            <v>3197578.1659955373</v>
          </cell>
        </row>
        <row r="45">
          <cell r="B45">
            <v>2016</v>
          </cell>
          <cell r="D45" t="str">
            <v>SEPTIEMBRE</v>
          </cell>
          <cell r="K45">
            <v>2923311.3381072236</v>
          </cell>
        </row>
        <row r="46">
          <cell r="B46">
            <v>2016</v>
          </cell>
          <cell r="D46" t="str">
            <v>OCTUBRE</v>
          </cell>
          <cell r="K46">
            <v>3060644.8631987087</v>
          </cell>
        </row>
        <row r="47">
          <cell r="B47">
            <v>2016</v>
          </cell>
          <cell r="D47" t="str">
            <v>NOVIEMBRE</v>
          </cell>
          <cell r="K47">
            <v>2810329.0476561845</v>
          </cell>
        </row>
        <row r="48">
          <cell r="B48">
            <v>2016</v>
          </cell>
          <cell r="D48" t="str">
            <v>DICIEMBRE</v>
          </cell>
          <cell r="K48">
            <v>3439850.712234647</v>
          </cell>
        </row>
        <row r="49">
          <cell r="B49">
            <v>2017</v>
          </cell>
          <cell r="D49" t="str">
            <v>ENERO</v>
          </cell>
          <cell r="K49">
            <v>4824062.7731294213</v>
          </cell>
        </row>
        <row r="50">
          <cell r="B50">
            <v>2017</v>
          </cell>
          <cell r="D50" t="str">
            <v>FEBRERO</v>
          </cell>
          <cell r="K50">
            <v>3966710.0257558892</v>
          </cell>
        </row>
        <row r="51">
          <cell r="B51">
            <v>2017</v>
          </cell>
          <cell r="D51" t="str">
            <v>MARZO</v>
          </cell>
          <cell r="K51">
            <v>4528182.9621614581</v>
          </cell>
        </row>
        <row r="52">
          <cell r="B52">
            <v>2017</v>
          </cell>
          <cell r="D52" t="str">
            <v>ABRIL</v>
          </cell>
          <cell r="K52">
            <v>3868738.9449625579</v>
          </cell>
        </row>
        <row r="53">
          <cell r="B53">
            <v>2017</v>
          </cell>
          <cell r="D53" t="str">
            <v>MAYO</v>
          </cell>
          <cell r="K53">
            <v>4238000.4598096628</v>
          </cell>
        </row>
        <row r="54">
          <cell r="B54">
            <v>2017</v>
          </cell>
          <cell r="D54" t="str">
            <v>JUNIO</v>
          </cell>
          <cell r="K54">
            <v>4649006.6594350431</v>
          </cell>
        </row>
        <row r="55">
          <cell r="B55">
            <v>2017</v>
          </cell>
          <cell r="D55" t="str">
            <v>JULIO</v>
          </cell>
          <cell r="K55">
            <v>5614470.2527545793</v>
          </cell>
        </row>
        <row r="56">
          <cell r="B56">
            <v>2017</v>
          </cell>
          <cell r="D56" t="str">
            <v>AGOSTO</v>
          </cell>
          <cell r="K56">
            <v>5134367.2205450619</v>
          </cell>
        </row>
        <row r="57">
          <cell r="B57">
            <v>2017</v>
          </cell>
          <cell r="D57" t="str">
            <v>SEPTIEMBRE</v>
          </cell>
          <cell r="K57">
            <v>4600376.765663228</v>
          </cell>
        </row>
        <row r="58">
          <cell r="B58">
            <v>2017</v>
          </cell>
          <cell r="D58" t="str">
            <v>OCTUBRE</v>
          </cell>
          <cell r="K58">
            <v>4383478.1027258439</v>
          </cell>
        </row>
        <row r="59">
          <cell r="B59">
            <v>2017</v>
          </cell>
          <cell r="D59" t="str">
            <v>NOVIEMBRE</v>
          </cell>
          <cell r="K59">
            <v>4348998.9478474203</v>
          </cell>
        </row>
        <row r="60">
          <cell r="B60">
            <v>2017</v>
          </cell>
          <cell r="D60" t="str">
            <v>DICIEMBRE</v>
          </cell>
          <cell r="K60">
            <v>4671629.5477915797</v>
          </cell>
        </row>
        <row r="61">
          <cell r="B61">
            <v>2018</v>
          </cell>
          <cell r="D61" t="str">
            <v>ENERO</v>
          </cell>
          <cell r="K61">
            <v>4630440.2373238076</v>
          </cell>
        </row>
        <row r="62">
          <cell r="B62">
            <v>2018</v>
          </cell>
          <cell r="D62" t="str">
            <v>FEBRERO</v>
          </cell>
          <cell r="K62">
            <v>0</v>
          </cell>
        </row>
        <row r="63">
          <cell r="B63">
            <v>2018</v>
          </cell>
          <cell r="D63" t="str">
            <v>MARZO</v>
          </cell>
          <cell r="K63">
            <v>0</v>
          </cell>
        </row>
        <row r="64">
          <cell r="B64">
            <v>2018</v>
          </cell>
          <cell r="D64" t="str">
            <v>ABRIL</v>
          </cell>
          <cell r="K64">
            <v>0</v>
          </cell>
        </row>
        <row r="65">
          <cell r="B65">
            <v>2018</v>
          </cell>
          <cell r="D65" t="str">
            <v>MAYO</v>
          </cell>
          <cell r="K65">
            <v>0</v>
          </cell>
        </row>
        <row r="66">
          <cell r="B66">
            <v>2018</v>
          </cell>
          <cell r="D66" t="str">
            <v>JUNIO</v>
          </cell>
          <cell r="K66">
            <v>0</v>
          </cell>
        </row>
        <row r="67">
          <cell r="B67">
            <v>2018</v>
          </cell>
          <cell r="D67" t="str">
            <v>JULIO</v>
          </cell>
          <cell r="K67">
            <v>0</v>
          </cell>
        </row>
        <row r="68">
          <cell r="B68">
            <v>2018</v>
          </cell>
          <cell r="D68" t="str">
            <v>AGOSTO</v>
          </cell>
          <cell r="K68">
            <v>0</v>
          </cell>
        </row>
        <row r="69">
          <cell r="B69">
            <v>2018</v>
          </cell>
          <cell r="D69" t="str">
            <v>SEPTIEMBRE</v>
          </cell>
          <cell r="K69">
            <v>0</v>
          </cell>
        </row>
        <row r="70">
          <cell r="B70">
            <v>2018</v>
          </cell>
          <cell r="D70" t="str">
            <v>OCTUBRE</v>
          </cell>
          <cell r="K70">
            <v>0</v>
          </cell>
        </row>
        <row r="71">
          <cell r="B71">
            <v>2018</v>
          </cell>
          <cell r="D71" t="str">
            <v>NOVIEMBRE</v>
          </cell>
          <cell r="K71">
            <v>0</v>
          </cell>
        </row>
        <row r="72">
          <cell r="B72">
            <v>2018</v>
          </cell>
          <cell r="D72" t="str">
            <v>DICIEMBRE</v>
          </cell>
          <cell r="K7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ENERO</v>
          </cell>
          <cell r="F7">
            <v>1427120.57</v>
          </cell>
          <cell r="G7">
            <v>4810627.1100000003</v>
          </cell>
        </row>
        <row r="8">
          <cell r="C8" t="str">
            <v>FEBRERO</v>
          </cell>
          <cell r="F8">
            <v>1487218.69</v>
          </cell>
          <cell r="G8">
            <v>4955103.5</v>
          </cell>
        </row>
        <row r="9">
          <cell r="C9" t="str">
            <v>MARZO</v>
          </cell>
          <cell r="F9">
            <v>1108821.56</v>
          </cell>
          <cell r="G9">
            <v>3413999.82</v>
          </cell>
        </row>
        <row r="10">
          <cell r="C10" t="str">
            <v>ABRIL</v>
          </cell>
          <cell r="F10">
            <v>1171331.57</v>
          </cell>
          <cell r="G10">
            <v>3786284.94</v>
          </cell>
        </row>
        <row r="11">
          <cell r="C11" t="str">
            <v>MAYO</v>
          </cell>
          <cell r="F11">
            <v>1013500.63</v>
          </cell>
          <cell r="G11">
            <v>3634395.57</v>
          </cell>
        </row>
        <row r="12">
          <cell r="C12" t="str">
            <v>JUNIO</v>
          </cell>
          <cell r="F12">
            <v>1484375.62</v>
          </cell>
          <cell r="G12">
            <v>5160318.79</v>
          </cell>
        </row>
        <row r="13">
          <cell r="C13" t="str">
            <v>JULIO</v>
          </cell>
          <cell r="F13">
            <v>1331631.8600000001</v>
          </cell>
          <cell r="G13">
            <v>4073173.58</v>
          </cell>
        </row>
        <row r="14">
          <cell r="C14" t="str">
            <v>AGOSTO</v>
          </cell>
          <cell r="F14">
            <v>1440628.98</v>
          </cell>
          <cell r="G14">
            <v>4165654.57</v>
          </cell>
        </row>
        <row r="15">
          <cell r="C15" t="str">
            <v>SEPTIEMBRE</v>
          </cell>
          <cell r="F15">
            <v>1122328.3400000001</v>
          </cell>
          <cell r="G15">
            <v>3537260.53</v>
          </cell>
        </row>
        <row r="16">
          <cell r="C16" t="str">
            <v>OCTUBRE</v>
          </cell>
          <cell r="F16">
            <v>1208694.06</v>
          </cell>
          <cell r="G16">
            <v>4020889.07</v>
          </cell>
        </row>
        <row r="17">
          <cell r="C17" t="str">
            <v>NOVIEMBRE</v>
          </cell>
          <cell r="F17">
            <v>1939986.86</v>
          </cell>
          <cell r="G17">
            <v>6317093.7599999998</v>
          </cell>
        </row>
        <row r="18">
          <cell r="C18" t="str">
            <v>DICIEMBRE</v>
          </cell>
          <cell r="F18">
            <v>2403461.84</v>
          </cell>
          <cell r="G18">
            <v>8320490.0700000003</v>
          </cell>
        </row>
        <row r="19">
          <cell r="C19" t="str">
            <v>ENERO</v>
          </cell>
          <cell r="F19">
            <v>1944964.56</v>
          </cell>
          <cell r="G19">
            <v>6953332.1900000004</v>
          </cell>
        </row>
        <row r="20">
          <cell r="C20" t="str">
            <v>FEBRERO</v>
          </cell>
          <cell r="F20">
            <v>1661597.36</v>
          </cell>
          <cell r="G20">
            <v>5790266.9000000004</v>
          </cell>
        </row>
        <row r="21">
          <cell r="C21" t="str">
            <v>MARZO</v>
          </cell>
          <cell r="F21">
            <v>1647191.47</v>
          </cell>
          <cell r="G21">
            <v>6046109.9299999997</v>
          </cell>
        </row>
        <row r="22">
          <cell r="C22" t="str">
            <v>ABRIL</v>
          </cell>
          <cell r="F22">
            <v>1224562.4099999999</v>
          </cell>
          <cell r="G22">
            <v>4076181.89</v>
          </cell>
        </row>
        <row r="23">
          <cell r="C23" t="str">
            <v>MAYO</v>
          </cell>
          <cell r="F23">
            <v>1352582.58</v>
          </cell>
          <cell r="G23">
            <v>4706457.26</v>
          </cell>
        </row>
        <row r="24">
          <cell r="C24" t="str">
            <v>JUNIO</v>
          </cell>
          <cell r="F24">
            <v>1419842.02</v>
          </cell>
          <cell r="G24">
            <v>4850867.4400000004</v>
          </cell>
        </row>
        <row r="25">
          <cell r="C25" t="str">
            <v>JULIO</v>
          </cell>
          <cell r="F25">
            <v>1090387.46</v>
          </cell>
          <cell r="G25">
            <v>3861445.98</v>
          </cell>
        </row>
        <row r="26">
          <cell r="C26" t="str">
            <v>AGOSTO</v>
          </cell>
          <cell r="F26">
            <v>1550086.14</v>
          </cell>
          <cell r="G26">
            <v>5582805.8799999999</v>
          </cell>
        </row>
        <row r="27">
          <cell r="C27" t="str">
            <v>SEPTIEMBRE</v>
          </cell>
          <cell r="F27">
            <v>1544920.8</v>
          </cell>
          <cell r="G27">
            <v>5447930.96</v>
          </cell>
        </row>
        <row r="28">
          <cell r="C28" t="str">
            <v>OCTUBRE</v>
          </cell>
          <cell r="F28">
            <v>1737326.5</v>
          </cell>
          <cell r="G28">
            <v>6339266.6500000004</v>
          </cell>
        </row>
        <row r="29">
          <cell r="C29" t="str">
            <v>NOVIEMBRE</v>
          </cell>
          <cell r="F29">
            <v>1480010.34</v>
          </cell>
          <cell r="G29">
            <v>8658863.5999999996</v>
          </cell>
        </row>
        <row r="30">
          <cell r="C30" t="str">
            <v>DICIEMBRE</v>
          </cell>
          <cell r="F30">
            <v>1624018.53</v>
          </cell>
          <cell r="G30">
            <v>8548901.2300000004</v>
          </cell>
        </row>
        <row r="31">
          <cell r="C31" t="str">
            <v>ENERO</v>
          </cell>
          <cell r="F31">
            <v>1183701.53</v>
          </cell>
          <cell r="G31">
            <v>6085937.0800000001</v>
          </cell>
        </row>
        <row r="32">
          <cell r="C32" t="str">
            <v>FEBRERO</v>
          </cell>
          <cell r="F32">
            <v>1318885.97</v>
          </cell>
          <cell r="G32">
            <v>6710781.0599999996</v>
          </cell>
        </row>
        <row r="33">
          <cell r="C33" t="str">
            <v>MARZO</v>
          </cell>
          <cell r="F33">
            <v>1220282.3999999999</v>
          </cell>
          <cell r="G33">
            <v>8048687.3300000001</v>
          </cell>
        </row>
        <row r="34">
          <cell r="C34" t="str">
            <v>ABRIL</v>
          </cell>
          <cell r="F34">
            <v>997091.46</v>
          </cell>
          <cell r="G34">
            <v>6932526.9900000002</v>
          </cell>
        </row>
        <row r="35">
          <cell r="C35" t="str">
            <v>MAYO</v>
          </cell>
          <cell r="F35">
            <v>1343364.31</v>
          </cell>
          <cell r="G35">
            <v>8157773.8300000001</v>
          </cell>
        </row>
        <row r="36">
          <cell r="C36" t="str">
            <v>JUNIO</v>
          </cell>
          <cell r="F36">
            <v>949019.98</v>
          </cell>
          <cell r="G36">
            <v>7345660.1399999997</v>
          </cell>
        </row>
        <row r="37">
          <cell r="C37" t="str">
            <v>JULIO</v>
          </cell>
          <cell r="F37">
            <v>932313.91</v>
          </cell>
          <cell r="G37">
            <v>5598428.2599999998</v>
          </cell>
        </row>
        <row r="38">
          <cell r="C38" t="str">
            <v>AGOSTO</v>
          </cell>
          <cell r="F38">
            <v>889523.85</v>
          </cell>
          <cell r="G38">
            <v>4606340.74</v>
          </cell>
        </row>
        <row r="39">
          <cell r="C39" t="str">
            <v>SEPTIEMBRE</v>
          </cell>
          <cell r="F39">
            <v>608531</v>
          </cell>
          <cell r="G39">
            <v>8747401</v>
          </cell>
        </row>
        <row r="40">
          <cell r="C40" t="str">
            <v>OCTUBRE</v>
          </cell>
          <cell r="F40">
            <v>625422</v>
          </cell>
          <cell r="G40">
            <v>10028946</v>
          </cell>
        </row>
        <row r="41">
          <cell r="C41" t="str">
            <v>NOVIEMBRE</v>
          </cell>
          <cell r="F41">
            <v>820891</v>
          </cell>
          <cell r="G41">
            <v>14627521</v>
          </cell>
        </row>
        <row r="42">
          <cell r="C42" t="str">
            <v>DICIEMBRE</v>
          </cell>
          <cell r="F42">
            <v>582165</v>
          </cell>
          <cell r="G42">
            <v>13652719</v>
          </cell>
        </row>
        <row r="43">
          <cell r="C43" t="str">
            <v>ENERO</v>
          </cell>
          <cell r="F43">
            <v>574059</v>
          </cell>
          <cell r="G43">
            <v>10405386</v>
          </cell>
        </row>
        <row r="44">
          <cell r="C44" t="str">
            <v>FEBRERO</v>
          </cell>
          <cell r="F44">
            <v>655337</v>
          </cell>
          <cell r="G44">
            <v>9816698</v>
          </cell>
        </row>
        <row r="45">
          <cell r="C45" t="str">
            <v>MARZO</v>
          </cell>
          <cell r="F45">
            <v>468037</v>
          </cell>
          <cell r="G45">
            <v>6061819</v>
          </cell>
        </row>
        <row r="46">
          <cell r="C46" t="str">
            <v>ABRIL</v>
          </cell>
          <cell r="F46">
            <v>392510</v>
          </cell>
          <cell r="G46">
            <v>4886725</v>
          </cell>
        </row>
        <row r="47">
          <cell r="C47" t="str">
            <v>MAYO</v>
          </cell>
          <cell r="F47">
            <v>513156</v>
          </cell>
          <cell r="G47">
            <v>7858516</v>
          </cell>
        </row>
        <row r="48">
          <cell r="C48" t="str">
            <v>JUNIO</v>
          </cell>
          <cell r="F48">
            <v>542252</v>
          </cell>
          <cell r="G48">
            <v>6549899</v>
          </cell>
        </row>
        <row r="49">
          <cell r="C49" t="str">
            <v>JULIO</v>
          </cell>
          <cell r="F49">
            <v>575478</v>
          </cell>
          <cell r="G49">
            <v>7139047</v>
          </cell>
        </row>
        <row r="50">
          <cell r="C50" t="str">
            <v>AGOSTO</v>
          </cell>
          <cell r="F50">
            <v>535861</v>
          </cell>
          <cell r="G50">
            <v>7503619</v>
          </cell>
        </row>
        <row r="51">
          <cell r="C51" t="str">
            <v>SEPTIEMBRE</v>
          </cell>
          <cell r="F51">
            <v>749538</v>
          </cell>
          <cell r="G51">
            <v>9838114</v>
          </cell>
        </row>
        <row r="52">
          <cell r="C52" t="str">
            <v>OCTUBRE</v>
          </cell>
          <cell r="F52">
            <v>746926</v>
          </cell>
          <cell r="G52">
            <v>12302147</v>
          </cell>
        </row>
        <row r="53">
          <cell r="C53" t="str">
            <v>NOVIEMBRE</v>
          </cell>
          <cell r="F53">
            <v>1197719</v>
          </cell>
          <cell r="G53">
            <v>14682040</v>
          </cell>
        </row>
        <row r="54">
          <cell r="C54" t="str">
            <v>DICIEMBRE</v>
          </cell>
          <cell r="F54">
            <v>1072024</v>
          </cell>
          <cell r="G54">
            <v>18278728</v>
          </cell>
        </row>
        <row r="55">
          <cell r="C55" t="str">
            <v>ENERO</v>
          </cell>
          <cell r="F55">
            <v>996945</v>
          </cell>
          <cell r="G55">
            <v>12684206</v>
          </cell>
        </row>
        <row r="56">
          <cell r="C56" t="str">
            <v>FEBRERO</v>
          </cell>
          <cell r="F56">
            <v>693455</v>
          </cell>
          <cell r="G56">
            <v>9794713</v>
          </cell>
        </row>
        <row r="57">
          <cell r="C57" t="str">
            <v>MARZO</v>
          </cell>
          <cell r="F57">
            <v>716873</v>
          </cell>
          <cell r="G57">
            <v>8404265</v>
          </cell>
        </row>
        <row r="58">
          <cell r="C58" t="str">
            <v>ABRIL</v>
          </cell>
          <cell r="F58">
            <v>558259</v>
          </cell>
          <cell r="G58">
            <v>7189327</v>
          </cell>
        </row>
        <row r="59">
          <cell r="C59" t="str">
            <v>MAYO</v>
          </cell>
          <cell r="F59">
            <v>854253</v>
          </cell>
          <cell r="G59">
            <v>7798898</v>
          </cell>
        </row>
        <row r="60">
          <cell r="C60" t="str">
            <v>JUNIO</v>
          </cell>
          <cell r="F60">
            <v>644628</v>
          </cell>
          <cell r="G60">
            <v>7958647</v>
          </cell>
        </row>
        <row r="61">
          <cell r="C61" t="str">
            <v>JULIO</v>
          </cell>
          <cell r="F61">
            <v>584813</v>
          </cell>
          <cell r="G61">
            <v>6109300</v>
          </cell>
        </row>
        <row r="62">
          <cell r="C62" t="str">
            <v>AGOSTO</v>
          </cell>
          <cell r="F62">
            <v>388063</v>
          </cell>
          <cell r="G62">
            <v>7703241</v>
          </cell>
        </row>
        <row r="63">
          <cell r="C63" t="str">
            <v>SEPTIEMBRE</v>
          </cell>
          <cell r="F63">
            <v>429042</v>
          </cell>
          <cell r="G63">
            <v>5728583</v>
          </cell>
        </row>
        <row r="64">
          <cell r="C64" t="str">
            <v>OCTUBRE</v>
          </cell>
          <cell r="F64">
            <v>620895</v>
          </cell>
          <cell r="G64">
            <v>9547391</v>
          </cell>
        </row>
        <row r="65">
          <cell r="C65" t="str">
            <v>NOVIEMBRE</v>
          </cell>
          <cell r="F65">
            <v>759475</v>
          </cell>
          <cell r="G65">
            <v>11225188</v>
          </cell>
        </row>
        <row r="66">
          <cell r="C66" t="str">
            <v>DICIEMBRE</v>
          </cell>
          <cell r="F66">
            <v>931877</v>
          </cell>
          <cell r="G66">
            <v>13505886</v>
          </cell>
        </row>
        <row r="67">
          <cell r="C67" t="str">
            <v>ENERO</v>
          </cell>
          <cell r="F67">
            <v>740400</v>
          </cell>
          <cell r="G67">
            <v>12681384</v>
          </cell>
        </row>
        <row r="68">
          <cell r="C68" t="str">
            <v>FEBRERO</v>
          </cell>
          <cell r="F68">
            <v>556538</v>
          </cell>
          <cell r="G68">
            <v>10528739</v>
          </cell>
        </row>
        <row r="69">
          <cell r="C69" t="str">
            <v>MARZO</v>
          </cell>
          <cell r="F69">
            <v>625732</v>
          </cell>
          <cell r="G69">
            <v>9009692</v>
          </cell>
        </row>
        <row r="70">
          <cell r="C70" t="str">
            <v>ABRIL</v>
          </cell>
          <cell r="F70">
            <v>466088</v>
          </cell>
          <cell r="G70">
            <v>8353128</v>
          </cell>
        </row>
        <row r="71">
          <cell r="C71" t="str">
            <v>MAYO</v>
          </cell>
        </row>
        <row r="72">
          <cell r="C72" t="str">
            <v>JUNIO</v>
          </cell>
        </row>
        <row r="73">
          <cell r="C73" t="str">
            <v>JULIO</v>
          </cell>
        </row>
        <row r="74">
          <cell r="C74" t="str">
            <v>AGOSTO</v>
          </cell>
        </row>
        <row r="75">
          <cell r="C75" t="str">
            <v>SEPTIEMBRE</v>
          </cell>
        </row>
        <row r="76">
          <cell r="C76" t="str">
            <v>OCTUBRE</v>
          </cell>
        </row>
        <row r="77">
          <cell r="C77" t="str">
            <v>NOVIEMBRE</v>
          </cell>
        </row>
        <row r="78">
          <cell r="C78" t="str">
            <v>DICIEMBRE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>
            <v>2014</v>
          </cell>
          <cell r="D19">
            <v>1</v>
          </cell>
          <cell r="J19">
            <v>258219.56000000038</v>
          </cell>
          <cell r="K19">
            <v>295684.83999999997</v>
          </cell>
          <cell r="L19">
            <v>223746.69</v>
          </cell>
        </row>
        <row r="20">
          <cell r="B20">
            <v>2014</v>
          </cell>
          <cell r="D20">
            <v>2</v>
          </cell>
          <cell r="J20">
            <v>364031.65000000014</v>
          </cell>
          <cell r="K20">
            <v>523690.66000000003</v>
          </cell>
          <cell r="L20">
            <v>351343.15000000008</v>
          </cell>
        </row>
        <row r="21">
          <cell r="B21">
            <v>2014</v>
          </cell>
          <cell r="D21">
            <v>3</v>
          </cell>
          <cell r="J21">
            <v>197677.64000000054</v>
          </cell>
          <cell r="K21">
            <v>434963.21999999991</v>
          </cell>
          <cell r="L21">
            <v>312170.86</v>
          </cell>
        </row>
        <row r="22">
          <cell r="B22">
            <v>2014</v>
          </cell>
          <cell r="D22">
            <v>4</v>
          </cell>
          <cell r="J22">
            <v>296208.55000000028</v>
          </cell>
          <cell r="K22">
            <v>518713.87999999995</v>
          </cell>
          <cell r="L22">
            <v>-49883.079999999958</v>
          </cell>
        </row>
        <row r="23">
          <cell r="B23">
            <v>2014</v>
          </cell>
          <cell r="D23">
            <v>5</v>
          </cell>
          <cell r="J23">
            <v>211140.29000000015</v>
          </cell>
          <cell r="K23">
            <v>854567.1</v>
          </cell>
          <cell r="L23">
            <v>690199.34</v>
          </cell>
        </row>
        <row r="24">
          <cell r="B24">
            <v>2014</v>
          </cell>
          <cell r="D24">
            <v>6</v>
          </cell>
          <cell r="J24">
            <v>411621.26000000007</v>
          </cell>
          <cell r="K24">
            <v>736377.53</v>
          </cell>
          <cell r="L24">
            <v>640424.1</v>
          </cell>
        </row>
        <row r="25">
          <cell r="B25">
            <v>2014</v>
          </cell>
          <cell r="D25">
            <v>7</v>
          </cell>
          <cell r="J25">
            <v>264714.20999999985</v>
          </cell>
          <cell r="K25">
            <v>908140.75999999989</v>
          </cell>
          <cell r="L25">
            <v>145913.12000000002</v>
          </cell>
        </row>
        <row r="26">
          <cell r="B26">
            <v>2014</v>
          </cell>
          <cell r="D26">
            <v>8</v>
          </cell>
          <cell r="J26">
            <v>253510.50999999983</v>
          </cell>
          <cell r="K26">
            <v>908694.86999999988</v>
          </cell>
          <cell r="L26">
            <v>789641.64</v>
          </cell>
        </row>
        <row r="27">
          <cell r="B27">
            <v>2014</v>
          </cell>
          <cell r="D27">
            <v>9</v>
          </cell>
          <cell r="J27">
            <v>233234.13999999975</v>
          </cell>
          <cell r="K27">
            <v>648029.9800000001</v>
          </cell>
          <cell r="L27">
            <v>124899.83000000005</v>
          </cell>
        </row>
        <row r="28">
          <cell r="B28">
            <v>2014</v>
          </cell>
          <cell r="D28">
            <v>10</v>
          </cell>
          <cell r="J28">
            <v>227720.41999999984</v>
          </cell>
          <cell r="K28">
            <v>908373.76</v>
          </cell>
          <cell r="L28">
            <v>200555.57</v>
          </cell>
        </row>
        <row r="29">
          <cell r="B29">
            <v>2014</v>
          </cell>
          <cell r="D29">
            <v>11</v>
          </cell>
          <cell r="J29">
            <v>290925.12999999983</v>
          </cell>
          <cell r="K29">
            <v>782704.03999999992</v>
          </cell>
          <cell r="L29">
            <v>87449.69</v>
          </cell>
        </row>
        <row r="30">
          <cell r="B30">
            <v>2014</v>
          </cell>
          <cell r="D30">
            <v>12</v>
          </cell>
          <cell r="J30">
            <v>308671.58999999968</v>
          </cell>
          <cell r="K30">
            <v>1201020.6299999999</v>
          </cell>
          <cell r="L30">
            <v>-41907.270000000019</v>
          </cell>
        </row>
        <row r="31">
          <cell r="B31">
            <v>2015</v>
          </cell>
          <cell r="D31">
            <v>1</v>
          </cell>
          <cell r="J31">
            <v>259318.78999999998</v>
          </cell>
          <cell r="K31">
            <v>1064981</v>
          </cell>
          <cell r="L31">
            <v>61620.669999999925</v>
          </cell>
        </row>
        <row r="32">
          <cell r="B32">
            <v>2015</v>
          </cell>
          <cell r="D32">
            <v>2</v>
          </cell>
          <cell r="J32">
            <v>121958.18000000001</v>
          </cell>
          <cell r="K32">
            <v>1065571.77</v>
          </cell>
          <cell r="L32">
            <v>443800.71999999991</v>
          </cell>
        </row>
        <row r="33">
          <cell r="B33">
            <v>2015</v>
          </cell>
          <cell r="D33">
            <v>3</v>
          </cell>
          <cell r="J33">
            <v>226998.21</v>
          </cell>
          <cell r="K33">
            <v>1054821.44</v>
          </cell>
          <cell r="L33">
            <v>447186.73</v>
          </cell>
        </row>
        <row r="34">
          <cell r="B34">
            <v>2015</v>
          </cell>
          <cell r="D34">
            <v>4</v>
          </cell>
          <cell r="J34">
            <v>309181.62000000005</v>
          </cell>
          <cell r="K34">
            <v>1225719.3600000001</v>
          </cell>
          <cell r="L34">
            <v>631604.27</v>
          </cell>
        </row>
        <row r="35">
          <cell r="B35">
            <v>2015</v>
          </cell>
          <cell r="D35">
            <v>5</v>
          </cell>
          <cell r="J35">
            <v>115467.32</v>
          </cell>
          <cell r="K35">
            <v>766471.45000000007</v>
          </cell>
          <cell r="L35">
            <v>285473.18</v>
          </cell>
        </row>
        <row r="36">
          <cell r="B36">
            <v>2015</v>
          </cell>
          <cell r="D36">
            <v>6</v>
          </cell>
          <cell r="J36">
            <v>247079.6</v>
          </cell>
          <cell r="K36">
            <v>1499453.9900000002</v>
          </cell>
          <cell r="L36">
            <v>1924026.7999999998</v>
          </cell>
        </row>
        <row r="37">
          <cell r="B37">
            <v>2015</v>
          </cell>
          <cell r="D37">
            <v>7</v>
          </cell>
          <cell r="J37">
            <v>324614.52</v>
          </cell>
          <cell r="K37">
            <v>2317334.7600000002</v>
          </cell>
          <cell r="L37">
            <v>-68949.099999999977</v>
          </cell>
        </row>
        <row r="38">
          <cell r="B38">
            <v>2015</v>
          </cell>
          <cell r="D38">
            <v>8</v>
          </cell>
          <cell r="J38">
            <v>503704.23000000004</v>
          </cell>
          <cell r="K38">
            <v>1900644.9100000001</v>
          </cell>
          <cell r="L38">
            <v>-191024.21999999997</v>
          </cell>
        </row>
        <row r="39">
          <cell r="B39">
            <v>2015</v>
          </cell>
          <cell r="D39">
            <v>9</v>
          </cell>
          <cell r="J39">
            <v>418231.56</v>
          </cell>
          <cell r="K39">
            <v>1801826.39</v>
          </cell>
          <cell r="L39">
            <v>338207.96000000008</v>
          </cell>
        </row>
        <row r="40">
          <cell r="B40">
            <v>2015</v>
          </cell>
          <cell r="D40">
            <v>10</v>
          </cell>
          <cell r="J40">
            <v>476913.48</v>
          </cell>
          <cell r="K40">
            <v>1193952.8399999999</v>
          </cell>
          <cell r="L40">
            <v>1382962.3599999999</v>
          </cell>
        </row>
        <row r="41">
          <cell r="B41">
            <v>2015</v>
          </cell>
          <cell r="D41">
            <v>11</v>
          </cell>
          <cell r="J41">
            <v>674793.6</v>
          </cell>
          <cell r="K41">
            <v>1447722.4500000002</v>
          </cell>
          <cell r="L41">
            <v>182902.25</v>
          </cell>
        </row>
        <row r="42">
          <cell r="B42">
            <v>2015</v>
          </cell>
          <cell r="D42">
            <v>12</v>
          </cell>
          <cell r="J42">
            <v>-7881.4699999999866</v>
          </cell>
          <cell r="K42">
            <v>1334540.78</v>
          </cell>
          <cell r="L42">
            <v>813813.03</v>
          </cell>
        </row>
        <row r="43">
          <cell r="B43">
            <v>2016</v>
          </cell>
          <cell r="D43">
            <v>1</v>
          </cell>
          <cell r="J43">
            <v>87235.71</v>
          </cell>
          <cell r="K43">
            <v>1248600.4499999997</v>
          </cell>
          <cell r="L43">
            <v>48798.800000000017</v>
          </cell>
        </row>
        <row r="44">
          <cell r="B44">
            <v>2016</v>
          </cell>
          <cell r="D44">
            <v>2</v>
          </cell>
          <cell r="J44">
            <v>165564.04</v>
          </cell>
          <cell r="K44">
            <v>829240.33</v>
          </cell>
          <cell r="L44">
            <v>311793.96000000008</v>
          </cell>
        </row>
        <row r="45">
          <cell r="B45">
            <v>2016</v>
          </cell>
          <cell r="D45">
            <v>3</v>
          </cell>
          <cell r="J45">
            <v>358121.85000000003</v>
          </cell>
          <cell r="K45">
            <v>1160320.5999999999</v>
          </cell>
          <cell r="L45">
            <v>660147.02</v>
          </cell>
        </row>
        <row r="46">
          <cell r="B46">
            <v>2016</v>
          </cell>
          <cell r="D46">
            <v>4</v>
          </cell>
          <cell r="J46">
            <v>148982.98000000001</v>
          </cell>
          <cell r="K46">
            <v>1069774.8799999999</v>
          </cell>
          <cell r="L46">
            <v>979949.55</v>
          </cell>
        </row>
        <row r="47">
          <cell r="B47">
            <v>2016</v>
          </cell>
          <cell r="D47">
            <v>5</v>
          </cell>
          <cell r="J47">
            <v>244042.96000000002</v>
          </cell>
          <cell r="K47">
            <v>956795.33</v>
          </cell>
          <cell r="L47">
            <v>-385734.34</v>
          </cell>
        </row>
        <row r="48">
          <cell r="B48">
            <v>2016</v>
          </cell>
          <cell r="D48">
            <v>6</v>
          </cell>
          <cell r="J48">
            <v>262186.85000000003</v>
          </cell>
          <cell r="K48">
            <v>1208600.33</v>
          </cell>
          <cell r="L48">
            <v>506649.45000000007</v>
          </cell>
        </row>
        <row r="49">
          <cell r="B49">
            <v>2016</v>
          </cell>
          <cell r="D49">
            <v>7</v>
          </cell>
          <cell r="J49">
            <v>165932.65</v>
          </cell>
          <cell r="K49">
            <v>1889426.89</v>
          </cell>
          <cell r="L49">
            <v>1205799.5000000002</v>
          </cell>
        </row>
        <row r="50">
          <cell r="B50">
            <v>2016</v>
          </cell>
          <cell r="D50">
            <v>8</v>
          </cell>
          <cell r="J50">
            <v>115079.47</v>
          </cell>
          <cell r="K50">
            <v>2515090.7200000002</v>
          </cell>
          <cell r="L50">
            <v>-401965.05</v>
          </cell>
        </row>
        <row r="51">
          <cell r="B51">
            <v>2016</v>
          </cell>
          <cell r="D51">
            <v>9</v>
          </cell>
          <cell r="J51">
            <v>216258.31999999995</v>
          </cell>
          <cell r="K51">
            <v>2043771.0000000007</v>
          </cell>
          <cell r="L51">
            <v>328768.92999999982</v>
          </cell>
        </row>
        <row r="52">
          <cell r="B52">
            <v>2016</v>
          </cell>
          <cell r="D52">
            <v>10</v>
          </cell>
          <cell r="J52">
            <v>32816.489999999874</v>
          </cell>
          <cell r="K52">
            <v>2146923.12</v>
          </cell>
          <cell r="L52">
            <v>968689.16000000015</v>
          </cell>
        </row>
        <row r="53">
          <cell r="B53">
            <v>2016</v>
          </cell>
          <cell r="D53">
            <v>11</v>
          </cell>
          <cell r="J53">
            <v>85300.510000000009</v>
          </cell>
          <cell r="K53">
            <v>1759226.69</v>
          </cell>
          <cell r="L53">
            <v>-102498.16999999987</v>
          </cell>
        </row>
        <row r="54">
          <cell r="B54">
            <v>2016</v>
          </cell>
          <cell r="D54">
            <v>12</v>
          </cell>
          <cell r="J54">
            <v>149401.48999999993</v>
          </cell>
          <cell r="K54">
            <v>2122133.48</v>
          </cell>
          <cell r="L54">
            <v>1670294.3199999998</v>
          </cell>
        </row>
        <row r="55">
          <cell r="B55">
            <v>2017</v>
          </cell>
          <cell r="D55">
            <v>1</v>
          </cell>
          <cell r="J55">
            <v>291630.49999999994</v>
          </cell>
          <cell r="K55">
            <v>3427478.1900000004</v>
          </cell>
          <cell r="L55">
            <v>-725625.92999999982</v>
          </cell>
        </row>
        <row r="56">
          <cell r="B56">
            <v>2017</v>
          </cell>
          <cell r="D56">
            <v>2</v>
          </cell>
          <cell r="J56">
            <v>151141.25</v>
          </cell>
          <cell r="K56">
            <v>1926501.16</v>
          </cell>
          <cell r="L56">
            <v>338033.52999999991</v>
          </cell>
        </row>
        <row r="57">
          <cell r="B57">
            <v>2017</v>
          </cell>
          <cell r="D57">
            <v>3</v>
          </cell>
          <cell r="J57">
            <v>92134.049999999974</v>
          </cell>
          <cell r="K57">
            <v>2648920.3000000003</v>
          </cell>
          <cell r="L57">
            <v>-448684.41000000003</v>
          </cell>
        </row>
        <row r="58">
          <cell r="B58">
            <v>2017</v>
          </cell>
          <cell r="D58">
            <v>4</v>
          </cell>
          <cell r="J58">
            <v>257183.89000000004</v>
          </cell>
          <cell r="K58">
            <v>1985226.8600000006</v>
          </cell>
          <cell r="L58">
            <v>1261345.1299999999</v>
          </cell>
        </row>
        <row r="59">
          <cell r="B59">
            <v>2017</v>
          </cell>
          <cell r="D59">
            <v>5</v>
          </cell>
          <cell r="J59">
            <v>101721.59999999996</v>
          </cell>
          <cell r="K59">
            <v>1708922.44</v>
          </cell>
          <cell r="L59">
            <v>54173.869999999704</v>
          </cell>
        </row>
        <row r="60">
          <cell r="B60">
            <v>2017</v>
          </cell>
          <cell r="D60">
            <v>6</v>
          </cell>
          <cell r="J60">
            <v>130496.13999999998</v>
          </cell>
          <cell r="K60">
            <v>1830471.96</v>
          </cell>
          <cell r="L60">
            <v>-637935.79</v>
          </cell>
        </row>
        <row r="61">
          <cell r="B61">
            <v>2017</v>
          </cell>
          <cell r="D61">
            <v>7</v>
          </cell>
          <cell r="J61">
            <v>15337.049999999996</v>
          </cell>
          <cell r="K61">
            <v>1235391.51</v>
          </cell>
          <cell r="L61">
            <v>1257074.5699999998</v>
          </cell>
        </row>
        <row r="62">
          <cell r="B62">
            <v>2017</v>
          </cell>
          <cell r="D62">
            <v>8</v>
          </cell>
          <cell r="J62">
            <v>105034.98000000001</v>
          </cell>
          <cell r="K62">
            <v>3753895.4599999986</v>
          </cell>
          <cell r="L62">
            <v>-725547.01</v>
          </cell>
        </row>
        <row r="63">
          <cell r="B63">
            <v>2017</v>
          </cell>
          <cell r="D63">
            <v>9</v>
          </cell>
          <cell r="J63">
            <v>95622.48000000001</v>
          </cell>
          <cell r="K63">
            <v>2426904.4699999997</v>
          </cell>
          <cell r="L63">
            <v>838085.99999999988</v>
          </cell>
        </row>
        <row r="64">
          <cell r="B64">
            <v>2017</v>
          </cell>
          <cell r="D64">
            <v>10</v>
          </cell>
          <cell r="J64">
            <v>140967.46</v>
          </cell>
          <cell r="K64">
            <v>2823539.4000000004</v>
          </cell>
          <cell r="L64">
            <v>-1210940.8700000001</v>
          </cell>
        </row>
        <row r="65">
          <cell r="B65">
            <v>2017</v>
          </cell>
          <cell r="D65">
            <v>11</v>
          </cell>
          <cell r="J65">
            <v>92335.630000000019</v>
          </cell>
          <cell r="K65">
            <v>2635910.48</v>
          </cell>
          <cell r="L65">
            <v>324221.99</v>
          </cell>
        </row>
        <row r="66">
          <cell r="B66">
            <v>2017</v>
          </cell>
          <cell r="D66">
            <v>12</v>
          </cell>
          <cell r="J66">
            <v>103944.69</v>
          </cell>
          <cell r="K66">
            <v>3022509.6699999995</v>
          </cell>
          <cell r="L66">
            <v>214670.62999999998</v>
          </cell>
        </row>
        <row r="67">
          <cell r="B67">
            <v>2018</v>
          </cell>
          <cell r="D67">
            <v>1</v>
          </cell>
          <cell r="J67">
            <v>19815.479999999996</v>
          </cell>
          <cell r="K67">
            <v>3129883.3300000005</v>
          </cell>
          <cell r="L67">
            <v>360295.55000000005</v>
          </cell>
        </row>
        <row r="68">
          <cell r="B68">
            <v>2018</v>
          </cell>
          <cell r="D68">
            <v>2</v>
          </cell>
          <cell r="J68">
            <v>113474.53</v>
          </cell>
          <cell r="K68">
            <v>2869039.8999999994</v>
          </cell>
          <cell r="L68">
            <v>531511.15</v>
          </cell>
        </row>
        <row r="69">
          <cell r="B69">
            <v>2018</v>
          </cell>
          <cell r="D69">
            <v>3</v>
          </cell>
          <cell r="J69">
            <v>100093.05</v>
          </cell>
          <cell r="K69">
            <v>2743878.57</v>
          </cell>
          <cell r="L69">
            <v>194719.93999999997</v>
          </cell>
        </row>
        <row r="70">
          <cell r="B70">
            <v>2018</v>
          </cell>
          <cell r="D70">
            <v>4</v>
          </cell>
          <cell r="J70">
            <v>91597.33</v>
          </cell>
          <cell r="K70">
            <v>3778934.129999999</v>
          </cell>
          <cell r="L70">
            <v>225449.14000000004</v>
          </cell>
        </row>
        <row r="71">
          <cell r="B71">
            <v>2018</v>
          </cell>
          <cell r="D71">
            <v>5</v>
          </cell>
          <cell r="J71">
            <v>19428.23</v>
          </cell>
          <cell r="K71">
            <v>3338480.8400000008</v>
          </cell>
          <cell r="L71">
            <v>477451.81000000006</v>
          </cell>
        </row>
        <row r="72">
          <cell r="B72">
            <v>2018</v>
          </cell>
          <cell r="D72">
            <v>6</v>
          </cell>
          <cell r="J72">
            <v>43317.89</v>
          </cell>
          <cell r="K72">
            <v>3215243.4600000004</v>
          </cell>
          <cell r="L72">
            <v>333903.94999999995</v>
          </cell>
        </row>
        <row r="73">
          <cell r="B73">
            <v>2018</v>
          </cell>
          <cell r="D73">
            <v>7</v>
          </cell>
          <cell r="J73">
            <v>207560.42</v>
          </cell>
          <cell r="K73">
            <v>3005292.5100000016</v>
          </cell>
          <cell r="L73">
            <v>319465.53000000003</v>
          </cell>
        </row>
        <row r="74">
          <cell r="B74">
            <v>2018</v>
          </cell>
          <cell r="D74">
            <v>8</v>
          </cell>
          <cell r="J74">
            <v>112867</v>
          </cell>
          <cell r="K74">
            <v>2074527</v>
          </cell>
          <cell r="L74">
            <v>401134</v>
          </cell>
        </row>
        <row r="75">
          <cell r="B75">
            <v>2018</v>
          </cell>
          <cell r="D75">
            <v>9</v>
          </cell>
          <cell r="J75">
            <v>157992.36000000002</v>
          </cell>
          <cell r="K75">
            <v>3373911.25</v>
          </cell>
          <cell r="L75">
            <v>238964.29</v>
          </cell>
        </row>
        <row r="76">
          <cell r="B76">
            <v>2018</v>
          </cell>
          <cell r="D76">
            <v>10</v>
          </cell>
          <cell r="J76">
            <v>45475.360000000001</v>
          </cell>
          <cell r="K76">
            <v>4165998.4100000011</v>
          </cell>
          <cell r="L76">
            <v>453945.01999999996</v>
          </cell>
        </row>
        <row r="77">
          <cell r="B77">
            <v>2018</v>
          </cell>
          <cell r="D77">
            <v>11</v>
          </cell>
          <cell r="J77">
            <v>191044.84</v>
          </cell>
          <cell r="K77">
            <v>2201745.4300000002</v>
          </cell>
          <cell r="L77">
            <v>-305621.61</v>
          </cell>
        </row>
        <row r="78">
          <cell r="B78">
            <v>2018</v>
          </cell>
          <cell r="D78">
            <v>12</v>
          </cell>
          <cell r="J78">
            <v>166801.4</v>
          </cell>
          <cell r="K78">
            <v>2609919.8200000008</v>
          </cell>
          <cell r="L78">
            <v>266904.94</v>
          </cell>
        </row>
        <row r="79">
          <cell r="B79">
            <v>2019</v>
          </cell>
          <cell r="D79">
            <v>1</v>
          </cell>
          <cell r="J79">
            <v>42753.49</v>
          </cell>
          <cell r="K79">
            <v>2508112.5200000005</v>
          </cell>
          <cell r="L79">
            <v>522589.12</v>
          </cell>
        </row>
        <row r="80">
          <cell r="B80">
            <v>2019</v>
          </cell>
          <cell r="D80">
            <v>2</v>
          </cell>
          <cell r="J80">
            <v>70974.200000000012</v>
          </cell>
          <cell r="K80">
            <v>2759045.5</v>
          </cell>
          <cell r="L80">
            <v>251714.42999999996</v>
          </cell>
        </row>
        <row r="81">
          <cell r="B81">
            <v>2019</v>
          </cell>
          <cell r="D81">
            <v>3</v>
          </cell>
          <cell r="J81">
            <v>128058.65</v>
          </cell>
          <cell r="K81">
            <v>2339451.6</v>
          </cell>
          <cell r="L81">
            <v>376986.58</v>
          </cell>
        </row>
        <row r="82">
          <cell r="B82">
            <v>2019</v>
          </cell>
          <cell r="D82">
            <v>4</v>
          </cell>
          <cell r="J82">
            <v>66315.820000000007</v>
          </cell>
          <cell r="K82">
            <v>2327149.7100000004</v>
          </cell>
          <cell r="L82">
            <v>240333.74000000005</v>
          </cell>
        </row>
        <row r="83">
          <cell r="B83">
            <v>2019</v>
          </cell>
          <cell r="D83">
            <v>5</v>
          </cell>
          <cell r="J83">
            <v>117412.57</v>
          </cell>
          <cell r="K83">
            <v>2785876.46</v>
          </cell>
          <cell r="L83">
            <v>359375.26999999996</v>
          </cell>
        </row>
        <row r="84">
          <cell r="B84">
            <v>2019</v>
          </cell>
          <cell r="D84">
            <v>6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2019</v>
          </cell>
          <cell r="D85">
            <v>7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2019</v>
          </cell>
          <cell r="D86">
            <v>8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2019</v>
          </cell>
          <cell r="D87">
            <v>9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2019</v>
          </cell>
          <cell r="D88">
            <v>10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2019</v>
          </cell>
          <cell r="D89">
            <v>11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2019</v>
          </cell>
          <cell r="D90">
            <v>12</v>
          </cell>
          <cell r="J90">
            <v>0</v>
          </cell>
          <cell r="K90">
            <v>0</v>
          </cell>
          <cell r="L9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D16" sqref="D16"/>
    </sheetView>
  </sheetViews>
  <sheetFormatPr baseColWidth="10" defaultColWidth="11.44140625" defaultRowHeight="13.8" x14ac:dyDescent="0.25"/>
  <cols>
    <col min="1" max="1" width="2" style="2" customWidth="1"/>
    <col min="2" max="2" width="1.6640625" style="2" customWidth="1"/>
    <col min="3" max="3" width="3.44140625" style="2" customWidth="1"/>
    <col min="4" max="4" width="55" style="2" bestFit="1" customWidth="1"/>
    <col min="5" max="5" width="2.109375" style="2" customWidth="1"/>
    <col min="6" max="16384" width="11.44140625" style="2"/>
  </cols>
  <sheetData>
    <row r="2" spans="3:4" ht="19.2" x14ac:dyDescent="0.35">
      <c r="C2" s="1" t="s">
        <v>61</v>
      </c>
    </row>
    <row r="3" spans="3:4" x14ac:dyDescent="0.25">
      <c r="C3" s="3" t="s">
        <v>83</v>
      </c>
      <c r="D3" s="3"/>
    </row>
    <row r="4" spans="3:4" ht="14.4" thickBot="1" x14ac:dyDescent="0.3"/>
    <row r="5" spans="3:4" ht="15" customHeight="1" x14ac:dyDescent="0.25">
      <c r="C5" s="4"/>
      <c r="D5" s="81" t="s">
        <v>62</v>
      </c>
    </row>
    <row r="6" spans="3:4" ht="30" customHeight="1" thickBot="1" x14ac:dyDescent="0.3">
      <c r="C6" s="5"/>
      <c r="D6" s="82"/>
    </row>
    <row r="7" spans="3:4" ht="14.4" thickTop="1" x14ac:dyDescent="0.25">
      <c r="C7" s="6" t="s">
        <v>3</v>
      </c>
      <c r="D7" s="7" t="s">
        <v>78</v>
      </c>
    </row>
    <row r="8" spans="3:4" x14ac:dyDescent="0.25">
      <c r="C8" s="6" t="s">
        <v>6</v>
      </c>
      <c r="D8" s="8" t="s">
        <v>63</v>
      </c>
    </row>
    <row r="9" spans="3:4" x14ac:dyDescent="0.25">
      <c r="C9" s="6" t="s">
        <v>8</v>
      </c>
      <c r="D9" s="8" t="s">
        <v>79</v>
      </c>
    </row>
    <row r="10" spans="3:4" x14ac:dyDescent="0.25">
      <c r="C10" s="6" t="s">
        <v>17</v>
      </c>
      <c r="D10" s="7" t="s">
        <v>80</v>
      </c>
    </row>
    <row r="11" spans="3:4" x14ac:dyDescent="0.25">
      <c r="C11" s="6" t="s">
        <v>19</v>
      </c>
      <c r="D11" s="7" t="s">
        <v>81</v>
      </c>
    </row>
    <row r="12" spans="3:4" x14ac:dyDescent="0.25">
      <c r="C12" s="6" t="s">
        <v>28</v>
      </c>
      <c r="D12" s="8" t="s">
        <v>64</v>
      </c>
    </row>
    <row r="13" spans="3:4" x14ac:dyDescent="0.25">
      <c r="C13" s="6" t="s">
        <v>65</v>
      </c>
      <c r="D13" s="8" t="s">
        <v>82</v>
      </c>
    </row>
    <row r="14" spans="3:4" x14ac:dyDescent="0.25">
      <c r="C14" s="6" t="s">
        <v>66</v>
      </c>
      <c r="D14" s="8" t="s">
        <v>84</v>
      </c>
    </row>
    <row r="15" spans="3:4" x14ac:dyDescent="0.25">
      <c r="C15" s="6" t="s">
        <v>85</v>
      </c>
      <c r="D15" s="7" t="s">
        <v>67</v>
      </c>
    </row>
    <row r="16" spans="3:4" x14ac:dyDescent="0.25">
      <c r="D16" s="9" t="s">
        <v>68</v>
      </c>
    </row>
    <row r="17" spans="3:4" x14ac:dyDescent="0.25">
      <c r="D17" s="9" t="s">
        <v>69</v>
      </c>
    </row>
    <row r="18" spans="3:4" x14ac:dyDescent="0.25">
      <c r="D18" s="9" t="s">
        <v>70</v>
      </c>
    </row>
    <row r="19" spans="3:4" x14ac:dyDescent="0.25">
      <c r="D19" s="9" t="s">
        <v>71</v>
      </c>
    </row>
    <row r="20" spans="3:4" x14ac:dyDescent="0.25">
      <c r="D20" s="9" t="s">
        <v>72</v>
      </c>
    </row>
    <row r="21" spans="3:4" x14ac:dyDescent="0.25">
      <c r="D21" s="9" t="s">
        <v>73</v>
      </c>
    </row>
    <row r="22" spans="3:4" x14ac:dyDescent="0.25">
      <c r="D22" s="9" t="s">
        <v>74</v>
      </c>
    </row>
    <row r="23" spans="3:4" x14ac:dyDescent="0.25">
      <c r="D23" s="9" t="s">
        <v>75</v>
      </c>
    </row>
    <row r="24" spans="3:4" x14ac:dyDescent="0.25">
      <c r="D24" s="9" t="s">
        <v>76</v>
      </c>
    </row>
    <row r="25" spans="3:4" ht="14.4" thickBot="1" x14ac:dyDescent="0.3">
      <c r="C25" s="10"/>
      <c r="D25" s="11" t="s">
        <v>77</v>
      </c>
    </row>
    <row r="26" spans="3:4" x14ac:dyDescent="0.25">
      <c r="D26" s="12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002060"/>
  </sheetPr>
  <dimension ref="A1:EE30"/>
  <sheetViews>
    <sheetView tabSelected="1" zoomScaleNormal="100" workbookViewId="0">
      <pane xSplit="3" ySplit="4" topLeftCell="DW5" activePane="bottomRight" state="frozen"/>
      <selection pane="topRight" activeCell="D1" sqref="D1"/>
      <selection pane="bottomLeft" activeCell="A6" sqref="A6"/>
      <selection pane="bottomRight" activeCell="DZ20" sqref="DZ20"/>
    </sheetView>
  </sheetViews>
  <sheetFormatPr baseColWidth="10" defaultColWidth="12.6640625" defaultRowHeight="13.2" x14ac:dyDescent="0.25"/>
  <cols>
    <col min="1" max="1" width="3.33203125" style="13" bestFit="1" customWidth="1"/>
    <col min="2" max="2" width="29.88671875" style="14" bestFit="1" customWidth="1"/>
    <col min="3" max="3" width="15.6640625" style="13" bestFit="1" customWidth="1"/>
    <col min="4" max="27" width="12.6640625" style="13"/>
    <col min="28" max="16384" width="12.6640625" style="14"/>
  </cols>
  <sheetData>
    <row r="1" spans="1:135" ht="16.8" x14ac:dyDescent="0.25">
      <c r="A1" s="85" t="s">
        <v>61</v>
      </c>
      <c r="B1" s="85"/>
      <c r="C1" s="85"/>
    </row>
    <row r="2" spans="1:135" ht="15" customHeight="1" x14ac:dyDescent="0.25">
      <c r="A2" s="84" t="s">
        <v>0</v>
      </c>
      <c r="B2" s="84"/>
      <c r="C2" s="84"/>
    </row>
    <row r="4" spans="1:135" x14ac:dyDescent="0.25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x14ac:dyDescent="0.25">
      <c r="A5" s="19" t="s">
        <v>3</v>
      </c>
      <c r="B5" s="20" t="s">
        <v>26</v>
      </c>
      <c r="C5" s="19" t="s">
        <v>5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>
        <v>364</v>
      </c>
      <c r="DR5" s="22">
        <v>671</v>
      </c>
      <c r="DS5" s="22">
        <v>654</v>
      </c>
      <c r="DT5" s="22">
        <v>295</v>
      </c>
      <c r="DU5" s="22">
        <v>429</v>
      </c>
      <c r="DV5" s="22">
        <v>788</v>
      </c>
      <c r="DW5" s="22">
        <v>321</v>
      </c>
      <c r="DX5" s="22">
        <v>401</v>
      </c>
      <c r="DY5" s="22">
        <v>502</v>
      </c>
      <c r="DZ5" s="22">
        <v>300</v>
      </c>
      <c r="EA5" s="22"/>
      <c r="EB5" s="22"/>
      <c r="EC5" s="22"/>
      <c r="ED5" s="22"/>
      <c r="EE5" s="22"/>
    </row>
    <row r="6" spans="1:135" x14ac:dyDescent="0.25">
      <c r="A6" s="19" t="s">
        <v>6</v>
      </c>
      <c r="B6" s="20" t="s">
        <v>25</v>
      </c>
      <c r="C6" s="19" t="s">
        <v>5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>
        <v>6</v>
      </c>
      <c r="DR6" s="22">
        <v>5</v>
      </c>
      <c r="DS6" s="22">
        <v>7</v>
      </c>
      <c r="DT6" s="22">
        <v>4</v>
      </c>
      <c r="DU6" s="22">
        <v>4</v>
      </c>
      <c r="DV6" s="22">
        <v>4</v>
      </c>
      <c r="DW6" s="22">
        <v>4</v>
      </c>
      <c r="DX6" s="22">
        <v>4</v>
      </c>
      <c r="DY6" s="22">
        <v>1</v>
      </c>
      <c r="DZ6" s="22">
        <v>7</v>
      </c>
      <c r="EA6" s="22"/>
      <c r="EB6" s="22"/>
      <c r="EC6" s="22"/>
      <c r="ED6" s="22"/>
      <c r="EE6" s="22"/>
    </row>
    <row r="7" spans="1:135" ht="3" customHeight="1" x14ac:dyDescent="0.25">
      <c r="B7" s="69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135" x14ac:dyDescent="0.25">
      <c r="A8" s="15" t="s">
        <v>27</v>
      </c>
      <c r="B8" s="17" t="s">
        <v>12</v>
      </c>
      <c r="C8" s="15" t="s">
        <v>2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  <c r="DT8" s="18">
        <v>44197</v>
      </c>
      <c r="DU8" s="18">
        <v>44228</v>
      </c>
      <c r="DV8" s="18">
        <v>44256</v>
      </c>
      <c r="DW8" s="18">
        <v>44287</v>
      </c>
      <c r="DX8" s="18">
        <v>44317</v>
      </c>
      <c r="DY8" s="18">
        <v>44348</v>
      </c>
      <c r="DZ8" s="18">
        <v>44378</v>
      </c>
      <c r="EA8" s="18">
        <v>44409</v>
      </c>
      <c r="EB8" s="18">
        <v>44440</v>
      </c>
      <c r="EC8" s="18">
        <v>44470</v>
      </c>
      <c r="ED8" s="18">
        <v>44501</v>
      </c>
      <c r="EE8" s="18">
        <v>44531</v>
      </c>
    </row>
    <row r="9" spans="1:135" x14ac:dyDescent="0.25">
      <c r="A9" s="19" t="s">
        <v>3</v>
      </c>
      <c r="B9" s="20" t="s">
        <v>13</v>
      </c>
      <c r="C9" s="19" t="s">
        <v>14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>
        <v>16242</v>
      </c>
      <c r="DR9" s="22">
        <v>27867</v>
      </c>
      <c r="DS9" s="22">
        <v>12565</v>
      </c>
      <c r="DT9" s="22">
        <v>1501</v>
      </c>
      <c r="DU9" s="22">
        <v>1058</v>
      </c>
      <c r="DV9" s="22">
        <v>3059</v>
      </c>
      <c r="DW9" s="22">
        <v>10437</v>
      </c>
      <c r="DX9" s="22">
        <v>1678</v>
      </c>
      <c r="DY9" s="22">
        <v>4438</v>
      </c>
      <c r="DZ9" s="22">
        <v>1975</v>
      </c>
      <c r="EA9" s="22"/>
      <c r="EB9" s="22"/>
      <c r="EC9" s="22"/>
      <c r="ED9" s="22"/>
      <c r="EE9" s="22"/>
    </row>
    <row r="10" spans="1:135" x14ac:dyDescent="0.25">
      <c r="A10" s="19" t="s">
        <v>6</v>
      </c>
      <c r="B10" s="20" t="s">
        <v>15</v>
      </c>
      <c r="C10" s="19" t="s">
        <v>14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22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>
        <v>375</v>
      </c>
      <c r="DR10" s="22">
        <v>268</v>
      </c>
      <c r="DS10" s="22">
        <v>647</v>
      </c>
      <c r="DT10" s="22">
        <v>464</v>
      </c>
      <c r="DU10" s="22">
        <v>549</v>
      </c>
      <c r="DV10" s="22">
        <v>739</v>
      </c>
      <c r="DW10" s="22">
        <v>378</v>
      </c>
      <c r="DX10" s="22">
        <v>273</v>
      </c>
      <c r="DY10" s="22">
        <v>86</v>
      </c>
      <c r="DZ10" s="22">
        <v>215</v>
      </c>
      <c r="EA10" s="22"/>
      <c r="EB10" s="22"/>
      <c r="EC10" s="22"/>
      <c r="ED10" s="22"/>
      <c r="EE10" s="22"/>
    </row>
    <row r="11" spans="1:135" x14ac:dyDescent="0.25">
      <c r="A11" s="19" t="s">
        <v>8</v>
      </c>
      <c r="B11" s="20" t="s">
        <v>16</v>
      </c>
      <c r="C11" s="19" t="s">
        <v>14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22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>
        <v>38177</v>
      </c>
      <c r="DR11" s="22">
        <v>15868</v>
      </c>
      <c r="DS11" s="22">
        <v>32659</v>
      </c>
      <c r="DT11" s="22">
        <v>13969</v>
      </c>
      <c r="DU11" s="22">
        <v>45428</v>
      </c>
      <c r="DV11" s="22">
        <v>13676</v>
      </c>
      <c r="DW11" s="22">
        <v>0</v>
      </c>
      <c r="DX11" s="22">
        <v>40238</v>
      </c>
      <c r="DY11" s="22">
        <v>0</v>
      </c>
      <c r="DZ11" s="22">
        <v>42861</v>
      </c>
      <c r="EA11" s="22"/>
      <c r="EB11" s="22"/>
      <c r="EC11" s="22"/>
      <c r="ED11" s="22"/>
      <c r="EE11" s="22"/>
    </row>
    <row r="12" spans="1:135" x14ac:dyDescent="0.25">
      <c r="A12" s="19" t="s">
        <v>17</v>
      </c>
      <c r="B12" s="20" t="s">
        <v>18</v>
      </c>
      <c r="C12" s="19" t="s">
        <v>14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22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>
        <v>29762</v>
      </c>
      <c r="DR12" s="22">
        <v>33734</v>
      </c>
      <c r="DS12" s="22">
        <v>34525</v>
      </c>
      <c r="DT12" s="22">
        <v>42806</v>
      </c>
      <c r="DU12" s="22">
        <v>26350</v>
      </c>
      <c r="DV12" s="22">
        <v>40674</v>
      </c>
      <c r="DW12" s="22">
        <v>60321</v>
      </c>
      <c r="DX12" s="22">
        <v>36036</v>
      </c>
      <c r="DY12" s="22">
        <v>20721</v>
      </c>
      <c r="DZ12" s="22">
        <v>33841</v>
      </c>
      <c r="EA12" s="22"/>
      <c r="EB12" s="22"/>
      <c r="EC12" s="22"/>
      <c r="ED12" s="22"/>
      <c r="EE12" s="22"/>
    </row>
    <row r="13" spans="1:135" x14ac:dyDescent="0.25">
      <c r="A13" s="19" t="s">
        <v>19</v>
      </c>
      <c r="B13" s="20" t="s">
        <v>20</v>
      </c>
      <c r="C13" s="19" t="s">
        <v>14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22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>
        <v>301</v>
      </c>
      <c r="DR13" s="22">
        <v>244</v>
      </c>
      <c r="DS13" s="22">
        <v>187</v>
      </c>
      <c r="DT13" s="22">
        <v>364</v>
      </c>
      <c r="DU13" s="22">
        <v>305</v>
      </c>
      <c r="DV13" s="22">
        <v>974</v>
      </c>
      <c r="DW13" s="22">
        <v>400</v>
      </c>
      <c r="DX13" s="22">
        <v>467</v>
      </c>
      <c r="DY13" s="22">
        <v>624</v>
      </c>
      <c r="DZ13" s="22">
        <v>345</v>
      </c>
      <c r="EA13" s="22"/>
      <c r="EB13" s="22"/>
      <c r="EC13" s="22"/>
      <c r="ED13" s="22"/>
      <c r="EE13" s="22"/>
    </row>
    <row r="14" spans="1:135" x14ac:dyDescent="0.25">
      <c r="A14" s="19" t="s">
        <v>28</v>
      </c>
      <c r="B14" s="20" t="s">
        <v>10</v>
      </c>
      <c r="C14" s="19" t="s">
        <v>14</v>
      </c>
      <c r="D14" s="64">
        <f t="shared" ref="D14:AI14" si="0">+D9+D10+D11+D12+D13</f>
        <v>1303914.362</v>
      </c>
      <c r="E14" s="64">
        <f t="shared" si="0"/>
        <v>1511119.5499999998</v>
      </c>
      <c r="F14" s="64">
        <f t="shared" si="0"/>
        <v>1503705.9550000001</v>
      </c>
      <c r="G14" s="64">
        <f t="shared" si="0"/>
        <v>1458327.949</v>
      </c>
      <c r="H14" s="64">
        <f t="shared" si="0"/>
        <v>1422228.2680000002</v>
      </c>
      <c r="I14" s="64">
        <f t="shared" si="0"/>
        <v>1495288.8804000001</v>
      </c>
      <c r="J14" s="64">
        <f t="shared" si="0"/>
        <v>336245.31599999999</v>
      </c>
      <c r="K14" s="64">
        <f t="shared" si="0"/>
        <v>436821.995</v>
      </c>
      <c r="L14" s="64">
        <f t="shared" si="0"/>
        <v>434102.50699999998</v>
      </c>
      <c r="M14" s="64">
        <f t="shared" si="0"/>
        <v>399117.489</v>
      </c>
      <c r="N14" s="64">
        <f t="shared" si="0"/>
        <v>394617.73100000003</v>
      </c>
      <c r="O14" s="64">
        <f t="shared" si="0"/>
        <v>473398.90100000007</v>
      </c>
      <c r="P14" s="64">
        <f t="shared" si="0"/>
        <v>512539.42900000006</v>
      </c>
      <c r="Q14" s="64">
        <f t="shared" si="0"/>
        <v>252645.14600000001</v>
      </c>
      <c r="R14" s="64">
        <f t="shared" si="0"/>
        <v>295632.152</v>
      </c>
      <c r="S14" s="64">
        <f t="shared" si="0"/>
        <v>346119.09399999992</v>
      </c>
      <c r="T14" s="64">
        <f t="shared" si="0"/>
        <v>295942</v>
      </c>
      <c r="U14" s="64">
        <f t="shared" si="0"/>
        <v>455539</v>
      </c>
      <c r="V14" s="64">
        <f t="shared" si="0"/>
        <v>391176</v>
      </c>
      <c r="W14" s="64">
        <f t="shared" si="0"/>
        <v>318071.87</v>
      </c>
      <c r="X14" s="64">
        <f t="shared" si="0"/>
        <v>421199</v>
      </c>
      <c r="Y14" s="64">
        <f t="shared" si="0"/>
        <v>556299</v>
      </c>
      <c r="Z14" s="64">
        <f t="shared" si="0"/>
        <v>429807</v>
      </c>
      <c r="AA14" s="64">
        <f t="shared" si="0"/>
        <v>563463</v>
      </c>
      <c r="AB14" s="64">
        <f t="shared" si="0"/>
        <v>378873</v>
      </c>
      <c r="AC14" s="64">
        <f t="shared" si="0"/>
        <v>417463</v>
      </c>
      <c r="AD14" s="64">
        <f t="shared" si="0"/>
        <v>336052</v>
      </c>
      <c r="AE14" s="64">
        <f t="shared" si="0"/>
        <v>328181</v>
      </c>
      <c r="AF14" s="64">
        <f t="shared" si="0"/>
        <v>439007</v>
      </c>
      <c r="AG14" s="64">
        <f t="shared" si="0"/>
        <v>359673</v>
      </c>
      <c r="AH14" s="64">
        <f t="shared" si="0"/>
        <v>367383</v>
      </c>
      <c r="AI14" s="64">
        <f t="shared" si="0"/>
        <v>425565</v>
      </c>
      <c r="AJ14" s="64">
        <f t="shared" ref="AJ14:BO14" si="1">+AJ9+AJ10+AJ11+AJ12+AJ13</f>
        <v>264926</v>
      </c>
      <c r="AK14" s="64">
        <f t="shared" si="1"/>
        <v>440907</v>
      </c>
      <c r="AL14" s="64">
        <f t="shared" si="1"/>
        <v>419942</v>
      </c>
      <c r="AM14" s="64">
        <f t="shared" si="1"/>
        <v>397123</v>
      </c>
      <c r="AN14" s="64">
        <f t="shared" si="1"/>
        <v>333102</v>
      </c>
      <c r="AO14" s="64">
        <f t="shared" si="1"/>
        <v>502080</v>
      </c>
      <c r="AP14" s="64">
        <f t="shared" si="1"/>
        <v>551605</v>
      </c>
      <c r="AQ14" s="64">
        <f t="shared" si="1"/>
        <v>325400</v>
      </c>
      <c r="AR14" s="64">
        <f t="shared" si="1"/>
        <v>276317</v>
      </c>
      <c r="AS14" s="64">
        <f t="shared" si="1"/>
        <v>378263.5</v>
      </c>
      <c r="AT14" s="64">
        <f t="shared" si="1"/>
        <v>425766</v>
      </c>
      <c r="AU14" s="64">
        <f t="shared" si="1"/>
        <v>608116</v>
      </c>
      <c r="AV14" s="64">
        <f t="shared" si="1"/>
        <v>231136</v>
      </c>
      <c r="AW14" s="64">
        <f t="shared" si="1"/>
        <v>512482</v>
      </c>
      <c r="AX14" s="64">
        <f t="shared" si="1"/>
        <v>268245</v>
      </c>
      <c r="AY14" s="64">
        <f t="shared" si="1"/>
        <v>375249</v>
      </c>
      <c r="AZ14" s="64">
        <f t="shared" si="1"/>
        <v>275972</v>
      </c>
      <c r="BA14" s="64">
        <f t="shared" si="1"/>
        <v>225148</v>
      </c>
      <c r="BB14" s="64">
        <f t="shared" si="1"/>
        <v>184943</v>
      </c>
      <c r="BC14" s="64">
        <f t="shared" si="1"/>
        <v>242357</v>
      </c>
      <c r="BD14" s="64">
        <f t="shared" si="1"/>
        <v>329869</v>
      </c>
      <c r="BE14" s="64">
        <f t="shared" si="1"/>
        <v>164322</v>
      </c>
      <c r="BF14" s="64">
        <f t="shared" si="1"/>
        <v>354790</v>
      </c>
      <c r="BG14" s="64">
        <f t="shared" si="1"/>
        <v>241690</v>
      </c>
      <c r="BH14" s="64">
        <f t="shared" si="1"/>
        <v>275964</v>
      </c>
      <c r="BI14" s="64">
        <f t="shared" si="1"/>
        <v>256415</v>
      </c>
      <c r="BJ14" s="64">
        <f t="shared" si="1"/>
        <v>245739</v>
      </c>
      <c r="BK14" s="64">
        <f t="shared" si="1"/>
        <v>322386</v>
      </c>
      <c r="BL14" s="64">
        <f t="shared" si="1"/>
        <v>250151</v>
      </c>
      <c r="BM14" s="64">
        <f t="shared" si="1"/>
        <v>164444</v>
      </c>
      <c r="BN14" s="64">
        <f t="shared" si="1"/>
        <v>234919</v>
      </c>
      <c r="BO14" s="64">
        <f t="shared" si="1"/>
        <v>264083</v>
      </c>
      <c r="BP14" s="64">
        <f t="shared" ref="BP14:CU14" si="2">+BP9+BP10+BP11+BP12+BP13</f>
        <v>212669</v>
      </c>
      <c r="BQ14" s="64">
        <f t="shared" si="2"/>
        <v>126448</v>
      </c>
      <c r="BR14" s="64">
        <f t="shared" si="2"/>
        <v>285846</v>
      </c>
      <c r="BS14" s="64">
        <f t="shared" si="2"/>
        <v>248046</v>
      </c>
      <c r="BT14" s="64">
        <f t="shared" si="2"/>
        <v>145615</v>
      </c>
      <c r="BU14" s="64">
        <f t="shared" si="2"/>
        <v>368413</v>
      </c>
      <c r="BV14" s="64">
        <f t="shared" si="2"/>
        <v>333637</v>
      </c>
      <c r="BW14" s="64">
        <f t="shared" si="2"/>
        <v>255171</v>
      </c>
      <c r="BX14" s="64">
        <f t="shared" si="2"/>
        <v>277554</v>
      </c>
      <c r="BY14" s="64">
        <f t="shared" si="2"/>
        <v>258042</v>
      </c>
      <c r="BZ14" s="64">
        <f t="shared" si="2"/>
        <v>322262</v>
      </c>
      <c r="CA14" s="64">
        <f t="shared" si="2"/>
        <v>245227</v>
      </c>
      <c r="CB14" s="64">
        <f t="shared" si="2"/>
        <v>331320</v>
      </c>
      <c r="CC14" s="64">
        <f t="shared" si="2"/>
        <v>248646</v>
      </c>
      <c r="CD14" s="64">
        <f t="shared" si="2"/>
        <v>164699</v>
      </c>
      <c r="CE14" s="64">
        <f t="shared" si="2"/>
        <v>390351</v>
      </c>
      <c r="CF14" s="64">
        <f t="shared" si="2"/>
        <v>295096</v>
      </c>
      <c r="CG14" s="64">
        <f t="shared" si="2"/>
        <v>299568</v>
      </c>
      <c r="CH14" s="64">
        <f t="shared" si="2"/>
        <v>361951</v>
      </c>
      <c r="CI14" s="64">
        <f t="shared" si="2"/>
        <v>341881</v>
      </c>
      <c r="CJ14" s="64">
        <f t="shared" si="2"/>
        <v>282368</v>
      </c>
      <c r="CK14" s="64">
        <f t="shared" si="2"/>
        <v>288942</v>
      </c>
      <c r="CL14" s="64">
        <f t="shared" si="2"/>
        <v>211847</v>
      </c>
      <c r="CM14" s="64">
        <f t="shared" si="2"/>
        <v>190734</v>
      </c>
      <c r="CN14" s="64">
        <f t="shared" si="2"/>
        <v>317242</v>
      </c>
      <c r="CO14" s="64">
        <f t="shared" si="2"/>
        <v>263015</v>
      </c>
      <c r="CP14" s="64">
        <f t="shared" si="2"/>
        <v>294644</v>
      </c>
      <c r="CQ14" s="64">
        <f t="shared" si="2"/>
        <v>367793</v>
      </c>
      <c r="CR14" s="64">
        <f t="shared" si="2"/>
        <v>290499</v>
      </c>
      <c r="CS14" s="64">
        <f t="shared" si="2"/>
        <v>405109</v>
      </c>
      <c r="CT14" s="64">
        <f t="shared" si="2"/>
        <v>56379</v>
      </c>
      <c r="CU14" s="64">
        <f t="shared" si="2"/>
        <v>86782</v>
      </c>
      <c r="CV14" s="64">
        <f t="shared" ref="CV14:DS14" si="3">+CV9+CV10+CV11+CV12+CV13</f>
        <v>89600</v>
      </c>
      <c r="CW14" s="64">
        <f t="shared" si="3"/>
        <v>54644</v>
      </c>
      <c r="CX14" s="64">
        <f t="shared" si="3"/>
        <v>68911</v>
      </c>
      <c r="CY14" s="64">
        <f t="shared" si="3"/>
        <v>87478</v>
      </c>
      <c r="CZ14" s="64">
        <f t="shared" si="3"/>
        <v>64426.3</v>
      </c>
      <c r="DA14" s="64">
        <f t="shared" si="3"/>
        <v>43180</v>
      </c>
      <c r="DB14" s="64">
        <f t="shared" si="3"/>
        <v>101925</v>
      </c>
      <c r="DC14" s="64">
        <f t="shared" si="3"/>
        <v>105778.95999999999</v>
      </c>
      <c r="DD14" s="64">
        <f t="shared" si="3"/>
        <v>91945.23000000001</v>
      </c>
      <c r="DE14" s="64">
        <f t="shared" si="3"/>
        <v>58131</v>
      </c>
      <c r="DF14" s="64">
        <f t="shared" si="3"/>
        <v>96406</v>
      </c>
      <c r="DG14" s="64">
        <f t="shared" si="3"/>
        <v>104388</v>
      </c>
      <c r="DH14" s="64">
        <f t="shared" si="3"/>
        <v>70515</v>
      </c>
      <c r="DI14" s="64">
        <f t="shared" si="3"/>
        <v>61980</v>
      </c>
      <c r="DJ14" s="64">
        <f t="shared" si="3"/>
        <v>51538</v>
      </c>
      <c r="DK14" s="64">
        <f t="shared" si="3"/>
        <v>98574</v>
      </c>
      <c r="DL14" s="64">
        <f t="shared" si="3"/>
        <v>23691</v>
      </c>
      <c r="DM14" s="64">
        <f t="shared" si="3"/>
        <v>73468</v>
      </c>
      <c r="DN14" s="64">
        <f t="shared" si="3"/>
        <v>66913</v>
      </c>
      <c r="DO14" s="64">
        <f t="shared" si="3"/>
        <v>80980</v>
      </c>
      <c r="DP14" s="64">
        <f t="shared" si="3"/>
        <v>84413</v>
      </c>
      <c r="DQ14" s="64">
        <f t="shared" si="3"/>
        <v>84857</v>
      </c>
      <c r="DR14" s="64">
        <f t="shared" si="3"/>
        <v>77981</v>
      </c>
      <c r="DS14" s="64">
        <f t="shared" si="3"/>
        <v>80583</v>
      </c>
      <c r="DT14" s="64">
        <f t="shared" ref="DT14:EB14" si="4">+DT9+DT10+DT11+DT12+DT13</f>
        <v>59104</v>
      </c>
      <c r="DU14" s="64">
        <f t="shared" si="4"/>
        <v>73690</v>
      </c>
      <c r="DV14" s="64">
        <f t="shared" si="4"/>
        <v>59122</v>
      </c>
      <c r="DW14" s="64">
        <f t="shared" si="4"/>
        <v>71536</v>
      </c>
      <c r="DX14" s="64">
        <f t="shared" si="4"/>
        <v>78692</v>
      </c>
      <c r="DY14" s="64">
        <f t="shared" si="4"/>
        <v>25869</v>
      </c>
      <c r="DZ14" s="64">
        <f t="shared" si="4"/>
        <v>79237</v>
      </c>
      <c r="EA14" s="64">
        <f t="shared" si="4"/>
        <v>0</v>
      </c>
      <c r="EB14" s="64">
        <f t="shared" si="4"/>
        <v>0</v>
      </c>
      <c r="EC14" s="64">
        <f t="shared" ref="EC14:EE14" si="5">+EC9+EC10+EC11+EC12+EC13</f>
        <v>0</v>
      </c>
      <c r="ED14" s="64">
        <f t="shared" si="5"/>
        <v>0</v>
      </c>
      <c r="EE14" s="64">
        <f t="shared" si="5"/>
        <v>0</v>
      </c>
    </row>
    <row r="15" spans="1:135" ht="3" customHeight="1" x14ac:dyDescent="0.25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135" x14ac:dyDescent="0.25">
      <c r="A16" s="15" t="s">
        <v>29</v>
      </c>
      <c r="B16" s="17" t="s">
        <v>21</v>
      </c>
      <c r="C16" s="15" t="s">
        <v>2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  <c r="DT16" s="18">
        <v>44197</v>
      </c>
      <c r="DU16" s="18">
        <v>44228</v>
      </c>
      <c r="DV16" s="18">
        <v>44256</v>
      </c>
      <c r="DW16" s="18">
        <v>44287</v>
      </c>
      <c r="DX16" s="18">
        <v>44317</v>
      </c>
      <c r="DY16" s="18">
        <v>44348</v>
      </c>
      <c r="DZ16" s="18">
        <v>44378</v>
      </c>
      <c r="EA16" s="18">
        <v>44409</v>
      </c>
      <c r="EB16" s="18">
        <v>44440</v>
      </c>
      <c r="EC16" s="18">
        <v>44470</v>
      </c>
      <c r="ED16" s="18">
        <v>44501</v>
      </c>
      <c r="EE16" s="18">
        <v>44531</v>
      </c>
    </row>
    <row r="17" spans="1:135" x14ac:dyDescent="0.25">
      <c r="A17" s="19" t="s">
        <v>3</v>
      </c>
      <c r="B17" s="20" t="s">
        <v>21</v>
      </c>
      <c r="C17" s="19" t="s">
        <v>22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>
        <v>141</v>
      </c>
      <c r="DR17" s="22">
        <v>2364</v>
      </c>
      <c r="DS17" s="22">
        <v>1218</v>
      </c>
      <c r="DT17" s="22">
        <v>171</v>
      </c>
      <c r="DU17" s="22">
        <v>113</v>
      </c>
      <c r="DV17" s="22">
        <v>333</v>
      </c>
      <c r="DW17" s="22">
        <v>878</v>
      </c>
      <c r="DX17" s="22">
        <v>196</v>
      </c>
      <c r="DY17" s="22">
        <v>783</v>
      </c>
      <c r="DZ17" s="22">
        <v>195</v>
      </c>
      <c r="EA17" s="22"/>
      <c r="EB17" s="22"/>
      <c r="EC17" s="22"/>
      <c r="ED17" s="22"/>
      <c r="EE17" s="22"/>
    </row>
    <row r="26" spans="1:135" x14ac:dyDescent="0.25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35" x14ac:dyDescent="0.25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35" x14ac:dyDescent="0.25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35" x14ac:dyDescent="0.25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35" x14ac:dyDescent="0.25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2060"/>
  </sheetPr>
  <dimension ref="A1:DY30"/>
  <sheetViews>
    <sheetView zoomScaleNormal="100" workbookViewId="0">
      <pane xSplit="3" topLeftCell="DQ1" activePane="topRight" state="frozen"/>
      <selection pane="topRight" activeCell="DS30" sqref="DS30"/>
    </sheetView>
  </sheetViews>
  <sheetFormatPr baseColWidth="10" defaultColWidth="12.6640625" defaultRowHeight="13.2" x14ac:dyDescent="0.25"/>
  <cols>
    <col min="1" max="1" width="2.6640625" style="13" customWidth="1"/>
    <col min="2" max="2" width="37.44140625" style="14" bestFit="1" customWidth="1"/>
    <col min="3" max="3" width="15.6640625" style="13" bestFit="1" customWidth="1"/>
    <col min="4" max="21" width="12.6640625" style="13"/>
    <col min="22" max="16384" width="12.6640625" style="14"/>
  </cols>
  <sheetData>
    <row r="1" spans="1:129" ht="16.8" x14ac:dyDescent="0.25">
      <c r="A1" s="85" t="s">
        <v>61</v>
      </c>
      <c r="B1" s="85"/>
      <c r="C1" s="85"/>
    </row>
    <row r="2" spans="1:129" x14ac:dyDescent="0.25">
      <c r="A2" s="15"/>
      <c r="B2" s="84" t="s">
        <v>11</v>
      </c>
      <c r="C2" s="84"/>
    </row>
    <row r="3" spans="1:129" x14ac:dyDescent="0.25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29" x14ac:dyDescent="0.25">
      <c r="A4" s="15" t="s">
        <v>1</v>
      </c>
      <c r="B4" s="17" t="s">
        <v>50</v>
      </c>
      <c r="C4" s="15" t="s">
        <v>2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58</v>
      </c>
      <c r="BW4" s="18" t="s">
        <v>59</v>
      </c>
      <c r="BX4" s="18" t="s">
        <v>60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  <c r="DN4" s="18">
        <v>44197</v>
      </c>
      <c r="DO4" s="18">
        <v>44228</v>
      </c>
      <c r="DP4" s="18">
        <v>44256</v>
      </c>
      <c r="DQ4" s="18">
        <v>44287</v>
      </c>
      <c r="DR4" s="18">
        <v>44317</v>
      </c>
      <c r="DS4" s="18">
        <v>44348</v>
      </c>
      <c r="DT4" s="18">
        <v>44378</v>
      </c>
      <c r="DU4" s="18">
        <v>44409</v>
      </c>
      <c r="DV4" s="18">
        <v>44440</v>
      </c>
      <c r="DW4" s="18">
        <v>44470</v>
      </c>
      <c r="DX4" s="18">
        <v>44501</v>
      </c>
      <c r="DY4" s="18">
        <v>44531</v>
      </c>
    </row>
    <row r="5" spans="1:129" x14ac:dyDescent="0.25">
      <c r="A5" s="19" t="s">
        <v>3</v>
      </c>
      <c r="B5" s="20" t="s">
        <v>4</v>
      </c>
      <c r="C5" s="19" t="s">
        <v>5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>
        <v>122</v>
      </c>
      <c r="DL5" s="22">
        <v>118</v>
      </c>
      <c r="DM5" s="22">
        <v>137</v>
      </c>
      <c r="DN5" s="22">
        <v>110</v>
      </c>
      <c r="DO5" s="22">
        <v>124</v>
      </c>
      <c r="DP5" s="22">
        <v>128</v>
      </c>
      <c r="DQ5" s="22">
        <v>126</v>
      </c>
      <c r="DR5" s="22">
        <v>116</v>
      </c>
      <c r="DS5" s="22">
        <v>116</v>
      </c>
      <c r="DT5" s="22">
        <v>130</v>
      </c>
      <c r="DU5" s="22"/>
      <c r="DV5" s="22"/>
      <c r="DW5" s="22"/>
      <c r="DX5" s="22"/>
      <c r="DY5" s="22"/>
    </row>
    <row r="6" spans="1:129" ht="3" customHeight="1" x14ac:dyDescent="0.25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</row>
    <row r="7" spans="1:129" x14ac:dyDescent="0.25">
      <c r="A7" s="15" t="s">
        <v>48</v>
      </c>
      <c r="B7" s="17" t="s">
        <v>12</v>
      </c>
      <c r="C7" s="15" t="s">
        <v>2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58</v>
      </c>
      <c r="BW7" s="18" t="s">
        <v>59</v>
      </c>
      <c r="BX7" s="18" t="s">
        <v>60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  <c r="DN7" s="18">
        <v>44197</v>
      </c>
      <c r="DO7" s="18">
        <v>44228</v>
      </c>
      <c r="DP7" s="18">
        <v>44256</v>
      </c>
      <c r="DQ7" s="18">
        <v>44287</v>
      </c>
      <c r="DR7" s="18">
        <v>44317</v>
      </c>
      <c r="DS7" s="18">
        <v>44348</v>
      </c>
      <c r="DT7" s="18">
        <v>44378</v>
      </c>
      <c r="DU7" s="18">
        <v>44409</v>
      </c>
      <c r="DV7" s="18">
        <v>44440</v>
      </c>
      <c r="DW7" s="18">
        <v>44470</v>
      </c>
      <c r="DX7" s="18">
        <v>44501</v>
      </c>
      <c r="DY7" s="18">
        <v>44531</v>
      </c>
    </row>
    <row r="8" spans="1:129" x14ac:dyDescent="0.25">
      <c r="A8" s="19" t="s">
        <v>3</v>
      </c>
      <c r="B8" s="20" t="s">
        <v>13</v>
      </c>
      <c r="C8" s="19" t="s">
        <v>14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>
        <v>671028.23699999985</v>
      </c>
      <c r="DL8" s="22">
        <v>698691.17700000003</v>
      </c>
      <c r="DM8" s="22">
        <v>814560.22599999991</v>
      </c>
      <c r="DN8" s="22">
        <v>682573.96</v>
      </c>
      <c r="DO8" s="22">
        <v>779840.09500000009</v>
      </c>
      <c r="DP8" s="22">
        <v>760030.69000000018</v>
      </c>
      <c r="DQ8" s="22">
        <v>714551.45500000019</v>
      </c>
      <c r="DR8" s="22">
        <v>818850.152</v>
      </c>
      <c r="DS8" s="22">
        <v>716807.25</v>
      </c>
      <c r="DT8" s="22">
        <v>662527.92199999979</v>
      </c>
      <c r="DU8" s="22"/>
      <c r="DV8" s="22"/>
      <c r="DW8" s="22"/>
      <c r="DX8" s="22"/>
      <c r="DY8" s="22"/>
    </row>
    <row r="9" spans="1:129" x14ac:dyDescent="0.25">
      <c r="A9" s="19" t="s">
        <v>6</v>
      </c>
      <c r="B9" s="20" t="s">
        <v>15</v>
      </c>
      <c r="C9" s="19" t="s">
        <v>14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>
        <v>215222.40299999996</v>
      </c>
      <c r="DL9" s="22">
        <v>292355.99599999998</v>
      </c>
      <c r="DM9" s="22">
        <v>237522.38099999999</v>
      </c>
      <c r="DN9" s="22">
        <v>134841.39199999999</v>
      </c>
      <c r="DO9" s="22">
        <v>218436.13099999999</v>
      </c>
      <c r="DP9" s="22">
        <v>493203.3980000001</v>
      </c>
      <c r="DQ9" s="22">
        <v>145909.18900000001</v>
      </c>
      <c r="DR9" s="22">
        <v>246385.21100000007</v>
      </c>
      <c r="DS9" s="22">
        <v>151378.32</v>
      </c>
      <c r="DT9" s="22">
        <v>151378.32</v>
      </c>
      <c r="DU9" s="22"/>
      <c r="DV9" s="22"/>
      <c r="DW9" s="22"/>
      <c r="DX9" s="22"/>
      <c r="DY9" s="22"/>
    </row>
    <row r="10" spans="1:129" x14ac:dyDescent="0.25">
      <c r="A10" s="19" t="s">
        <v>8</v>
      </c>
      <c r="B10" s="20" t="s">
        <v>16</v>
      </c>
      <c r="C10" s="19" t="s">
        <v>14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>
        <v>211767.07999999996</v>
      </c>
      <c r="DL10" s="22">
        <v>502680.44000000012</v>
      </c>
      <c r="DM10" s="22">
        <v>584637.73799999978</v>
      </c>
      <c r="DN10" s="22">
        <v>508567.35999999993</v>
      </c>
      <c r="DO10" s="22">
        <v>446252.36199999996</v>
      </c>
      <c r="DP10" s="22">
        <v>288314.46999999997</v>
      </c>
      <c r="DQ10" s="22">
        <v>535087.29500000004</v>
      </c>
      <c r="DR10" s="22">
        <v>282209.75</v>
      </c>
      <c r="DS10" s="22">
        <v>535230.24</v>
      </c>
      <c r="DT10" s="22">
        <v>290603.83899999992</v>
      </c>
      <c r="DU10" s="22"/>
      <c r="DV10" s="22"/>
      <c r="DW10" s="22"/>
      <c r="DX10" s="22"/>
      <c r="DY10" s="22"/>
    </row>
    <row r="11" spans="1:129" x14ac:dyDescent="0.25">
      <c r="A11" s="19" t="s">
        <v>17</v>
      </c>
      <c r="B11" s="20" t="s">
        <v>18</v>
      </c>
      <c r="C11" s="19" t="s">
        <v>14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>
        <v>142114.27299999993</v>
      </c>
      <c r="DL11" s="22">
        <v>205470.46</v>
      </c>
      <c r="DM11" s="22">
        <v>238996.67199999993</v>
      </c>
      <c r="DN11" s="22">
        <v>196527.72399999999</v>
      </c>
      <c r="DO11" s="22">
        <v>136679.80599999998</v>
      </c>
      <c r="DP11" s="22">
        <v>304202.71902213694</v>
      </c>
      <c r="DQ11" s="22">
        <v>176394.98500000004</v>
      </c>
      <c r="DR11" s="22">
        <v>312827.46000000002</v>
      </c>
      <c r="DS11" s="22">
        <v>290603.84000000003</v>
      </c>
      <c r="DT11" s="22">
        <v>535230.23600000003</v>
      </c>
      <c r="DU11" s="22"/>
      <c r="DV11" s="22"/>
      <c r="DW11" s="22"/>
      <c r="DX11" s="22"/>
      <c r="DY11" s="22"/>
    </row>
    <row r="12" spans="1:129" x14ac:dyDescent="0.25">
      <c r="A12" s="19" t="s">
        <v>19</v>
      </c>
      <c r="B12" s="20" t="s">
        <v>20</v>
      </c>
      <c r="C12" s="19" t="s">
        <v>14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>
        <v>19416.403999999999</v>
      </c>
      <c r="DL12" s="22">
        <v>16286.791000000001</v>
      </c>
      <c r="DM12" s="22">
        <v>22771.821</v>
      </c>
      <c r="DN12" s="22">
        <v>21847.055068965514</v>
      </c>
      <c r="DO12" s="22">
        <v>37579.622000000003</v>
      </c>
      <c r="DP12" s="22">
        <v>20683.885710945251</v>
      </c>
      <c r="DQ12" s="22">
        <v>33783.941999999995</v>
      </c>
      <c r="DR12" s="22">
        <v>37525.540999999997</v>
      </c>
      <c r="DS12" s="22">
        <v>39479.160000000003</v>
      </c>
      <c r="DT12" s="22">
        <v>36477.834000000003</v>
      </c>
      <c r="DU12" s="22"/>
      <c r="DV12" s="22"/>
      <c r="DW12" s="22"/>
      <c r="DX12" s="22"/>
      <c r="DY12" s="22"/>
    </row>
    <row r="13" spans="1:129" ht="15.6" x14ac:dyDescent="0.25">
      <c r="A13" s="19" t="s">
        <v>28</v>
      </c>
      <c r="B13" s="20" t="s">
        <v>97</v>
      </c>
      <c r="C13" s="19" t="s">
        <v>14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A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>+CB8+CB9+CB10+CB11+CB12</f>
        <v>1452477.2600000002</v>
      </c>
      <c r="CC13" s="26">
        <f>+CC8+CC9+CC10+CC11+CC12</f>
        <v>1517328.6159999999</v>
      </c>
      <c r="CD13" s="26">
        <f t="shared" ref="CD13:CO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si="3"/>
        <v>1457113.8965</v>
      </c>
      <c r="CK13" s="26">
        <f t="shared" si="3"/>
        <v>1481191.2879999997</v>
      </c>
      <c r="CL13" s="26">
        <f t="shared" si="3"/>
        <v>1588529.5148999998</v>
      </c>
      <c r="CM13" s="26">
        <f t="shared" si="3"/>
        <v>1455452.7280069999</v>
      </c>
      <c r="CN13" s="26">
        <f t="shared" si="3"/>
        <v>1397604.5970000001</v>
      </c>
      <c r="CO13" s="26">
        <f t="shared" si="3"/>
        <v>1659159.2393128001</v>
      </c>
      <c r="CP13" s="26">
        <f t="shared" ref="CP13:CU13" si="4">+CP8+CP9+CP10+CP11+CP12</f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 t="shared" ref="CV13:CX13" si="5">+CV8+CV9+CV10+CV11+CV12</f>
        <v>1556276.0326</v>
      </c>
      <c r="CW13" s="26">
        <f t="shared" si="5"/>
        <v>1618954.4725000001</v>
      </c>
      <c r="CX13" s="26">
        <f t="shared" si="5"/>
        <v>1416606.0852999997</v>
      </c>
      <c r="CY13" s="26">
        <f>+CY8+CY9+CY10+CY11+CY12</f>
        <v>1667866.7840000002</v>
      </c>
      <c r="CZ13" s="26">
        <f t="shared" ref="CZ13:DM13" si="6">+CZ8+CZ9+CZ10+CZ11+CZ12</f>
        <v>1672418.7153999996</v>
      </c>
      <c r="DA13" s="26">
        <f t="shared" si="6"/>
        <v>1657366.0819999999</v>
      </c>
      <c r="DB13" s="26">
        <f t="shared" si="6"/>
        <v>1611780.90573</v>
      </c>
      <c r="DC13" s="26">
        <f t="shared" si="6"/>
        <v>1413003.9541060003</v>
      </c>
      <c r="DD13" s="26">
        <f t="shared" si="6"/>
        <v>1547751.4535000003</v>
      </c>
      <c r="DE13" s="26">
        <f t="shared" si="6"/>
        <v>1416939.9380000001</v>
      </c>
      <c r="DF13" s="26">
        <f t="shared" si="6"/>
        <v>1345986.6630000002</v>
      </c>
      <c r="DG13" s="26">
        <f t="shared" si="6"/>
        <v>1268659.8523605443</v>
      </c>
      <c r="DH13" s="26">
        <f t="shared" si="6"/>
        <v>1271893.0630000001</v>
      </c>
      <c r="DI13" s="26">
        <f t="shared" si="6"/>
        <v>1443504.4109999998</v>
      </c>
      <c r="DJ13" s="26">
        <f t="shared" si="6"/>
        <v>1600236.2392294118</v>
      </c>
      <c r="DK13" s="26">
        <f t="shared" si="6"/>
        <v>1259548.3969999999</v>
      </c>
      <c r="DL13" s="26">
        <f t="shared" si="6"/>
        <v>1715484.8640000001</v>
      </c>
      <c r="DM13" s="26">
        <f t="shared" si="6"/>
        <v>1898488.8379999998</v>
      </c>
      <c r="DN13" s="26">
        <f t="shared" ref="DN13:DU13" si="7">+DN8+DN9+DN10+DN11+DN12</f>
        <v>1544357.4910689653</v>
      </c>
      <c r="DO13" s="26">
        <f t="shared" si="7"/>
        <v>1618788.0159999998</v>
      </c>
      <c r="DP13" s="26">
        <f t="shared" si="7"/>
        <v>1866435.1627330824</v>
      </c>
      <c r="DQ13" s="26">
        <f t="shared" si="7"/>
        <v>1605726.8660000004</v>
      </c>
      <c r="DR13" s="26">
        <f t="shared" si="7"/>
        <v>1697798.1140000001</v>
      </c>
      <c r="DS13" s="26">
        <f t="shared" si="7"/>
        <v>1733498.81</v>
      </c>
      <c r="DT13" s="26">
        <f t="shared" si="7"/>
        <v>1676218.1509999998</v>
      </c>
      <c r="DU13" s="26">
        <f t="shared" si="7"/>
        <v>0</v>
      </c>
      <c r="DV13" s="26">
        <f t="shared" ref="DV13:DY13" si="8">+DV8+DV9+DV10+DV11+DV12</f>
        <v>0</v>
      </c>
      <c r="DW13" s="26">
        <f t="shared" si="8"/>
        <v>0</v>
      </c>
      <c r="DX13" s="26">
        <f t="shared" si="8"/>
        <v>0</v>
      </c>
      <c r="DY13" s="26">
        <f t="shared" si="8"/>
        <v>0</v>
      </c>
    </row>
    <row r="14" spans="1:129" s="60" customFormat="1" ht="3" customHeight="1" x14ac:dyDescent="0.25">
      <c r="A14" s="59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L14" s="14"/>
    </row>
    <row r="15" spans="1:129" x14ac:dyDescent="0.25">
      <c r="A15" s="15" t="s">
        <v>29</v>
      </c>
      <c r="B15" s="17" t="s">
        <v>21</v>
      </c>
      <c r="C15" s="15" t="s">
        <v>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J15" s="61"/>
      <c r="CO15" s="61"/>
      <c r="CP15" s="61"/>
      <c r="CV15" s="61"/>
      <c r="DA15" s="61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  <c r="DN15" s="18">
        <v>44197</v>
      </c>
      <c r="DO15" s="18">
        <v>44228</v>
      </c>
      <c r="DP15" s="18">
        <v>44256</v>
      </c>
      <c r="DQ15" s="18">
        <v>44287</v>
      </c>
      <c r="DR15" s="18">
        <v>44317</v>
      </c>
      <c r="DS15" s="18">
        <v>44348</v>
      </c>
      <c r="DT15" s="18">
        <v>44378</v>
      </c>
      <c r="DU15" s="18">
        <v>44409</v>
      </c>
      <c r="DV15" s="18">
        <v>44440</v>
      </c>
      <c r="DW15" s="18">
        <v>44470</v>
      </c>
      <c r="DX15" s="18">
        <v>44501</v>
      </c>
      <c r="DY15" s="18">
        <v>44531</v>
      </c>
    </row>
    <row r="16" spans="1:129" ht="15.6" x14ac:dyDescent="0.25">
      <c r="A16" s="19" t="s">
        <v>3</v>
      </c>
      <c r="B16" s="20" t="s">
        <v>98</v>
      </c>
      <c r="C16" s="19" t="s">
        <v>22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>
        <v>74264</v>
      </c>
      <c r="DL16" s="22">
        <v>86397</v>
      </c>
      <c r="DM16" s="22">
        <v>91413</v>
      </c>
      <c r="DN16" s="22">
        <v>78616</v>
      </c>
      <c r="DO16" s="22">
        <v>79491</v>
      </c>
      <c r="DP16" s="22">
        <v>80763</v>
      </c>
      <c r="DQ16" s="22">
        <v>76506</v>
      </c>
      <c r="DR16" s="22">
        <v>87551</v>
      </c>
      <c r="DS16" s="22">
        <v>79786</v>
      </c>
      <c r="DT16" s="22">
        <v>73433</v>
      </c>
      <c r="DU16" s="27"/>
      <c r="DV16" s="27"/>
      <c r="DW16" s="27"/>
      <c r="DX16" s="27"/>
      <c r="DY16" s="27"/>
    </row>
    <row r="17" spans="1:129" x14ac:dyDescent="0.25">
      <c r="A17" s="19" t="s">
        <v>6</v>
      </c>
      <c r="B17" s="20" t="s">
        <v>54</v>
      </c>
      <c r="C17" s="19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48994</v>
      </c>
      <c r="BV17" s="22">
        <v>51888</v>
      </c>
      <c r="BW17" s="22">
        <v>42131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>
        <v>46027</v>
      </c>
      <c r="DL17" s="22">
        <v>51707</v>
      </c>
      <c r="DM17" s="22">
        <v>55396</v>
      </c>
      <c r="DN17" s="22">
        <v>46858</v>
      </c>
      <c r="DO17" s="22">
        <v>48122</v>
      </c>
      <c r="DP17" s="22">
        <v>50080</v>
      </c>
      <c r="DQ17" s="22">
        <v>46803</v>
      </c>
      <c r="DR17" s="22">
        <v>54098</v>
      </c>
      <c r="DS17" s="22">
        <v>48215</v>
      </c>
      <c r="DT17" s="22">
        <v>44397</v>
      </c>
      <c r="DU17" s="22"/>
      <c r="DV17" s="22"/>
      <c r="DW17" s="22"/>
      <c r="DX17" s="22"/>
      <c r="DY17" s="22"/>
    </row>
    <row r="18" spans="1:129" x14ac:dyDescent="0.25">
      <c r="A18" s="19" t="s">
        <v>8</v>
      </c>
      <c r="B18" s="20" t="s">
        <v>55</v>
      </c>
      <c r="C18" s="19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72424</v>
      </c>
      <c r="BT18" s="22">
        <v>74846</v>
      </c>
      <c r="BU18" s="22">
        <v>76220</v>
      </c>
      <c r="BV18" s="22">
        <v>82870</v>
      </c>
      <c r="BW18" s="22">
        <v>67666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>
        <v>78757</v>
      </c>
      <c r="DL18" s="22">
        <v>88301</v>
      </c>
      <c r="DM18" s="22">
        <v>95647</v>
      </c>
      <c r="DN18" s="22">
        <v>81516</v>
      </c>
      <c r="DO18" s="22">
        <v>81143</v>
      </c>
      <c r="DP18" s="22">
        <v>84049</v>
      </c>
      <c r="DQ18" s="22">
        <v>78042</v>
      </c>
      <c r="DR18" s="22">
        <v>91371</v>
      </c>
      <c r="DS18" s="22">
        <v>82996</v>
      </c>
      <c r="DT18" s="22">
        <v>76509</v>
      </c>
      <c r="DU18" s="22"/>
      <c r="DV18" s="22"/>
      <c r="DW18" s="22"/>
      <c r="DX18" s="22"/>
      <c r="DY18" s="22"/>
    </row>
    <row r="19" spans="1:129" ht="3" customHeight="1" x14ac:dyDescent="0.25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29" x14ac:dyDescent="0.25">
      <c r="A20" s="30" t="s">
        <v>49</v>
      </c>
      <c r="B20" s="17" t="s">
        <v>39</v>
      </c>
      <c r="C20" s="15" t="s">
        <v>2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58</v>
      </c>
      <c r="BW20" s="18" t="s">
        <v>59</v>
      </c>
      <c r="BX20" s="18" t="s">
        <v>60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  <c r="DN20" s="18">
        <v>44197</v>
      </c>
      <c r="DO20" s="18">
        <v>44228</v>
      </c>
      <c r="DP20" s="18">
        <v>44256</v>
      </c>
      <c r="DQ20" s="18">
        <v>44287</v>
      </c>
      <c r="DR20" s="18">
        <v>44317</v>
      </c>
      <c r="DS20" s="18">
        <v>44348</v>
      </c>
      <c r="DT20" s="18">
        <v>44378</v>
      </c>
      <c r="DU20" s="18">
        <v>44409</v>
      </c>
      <c r="DV20" s="18">
        <v>44440</v>
      </c>
      <c r="DW20" s="18">
        <v>44470</v>
      </c>
      <c r="DX20" s="18">
        <v>44501</v>
      </c>
      <c r="DY20" s="18">
        <v>44531</v>
      </c>
    </row>
    <row r="21" spans="1:129" x14ac:dyDescent="0.25">
      <c r="A21" s="19" t="s">
        <v>3</v>
      </c>
      <c r="B21" s="20" t="s">
        <v>10</v>
      </c>
      <c r="C21" s="19" t="s">
        <v>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9">+W22+W23+W24+W25</f>
        <v>8300691.2699999921</v>
      </c>
      <c r="X21" s="26">
        <f t="shared" si="9"/>
        <v>8091325.6999999825</v>
      </c>
      <c r="Y21" s="26">
        <f t="shared" si="9"/>
        <v>8302890.9399999864</v>
      </c>
      <c r="Z21" s="26">
        <f t="shared" si="9"/>
        <v>9127780.8599999752</v>
      </c>
      <c r="AA21" s="26">
        <f t="shared" si="9"/>
        <v>8723491.1899999976</v>
      </c>
      <c r="AB21" s="26">
        <f t="shared" si="9"/>
        <v>8625433.4999999907</v>
      </c>
      <c r="AC21" s="26">
        <f t="shared" si="9"/>
        <v>9968614.7399999481</v>
      </c>
      <c r="AD21" s="26">
        <f t="shared" si="9"/>
        <v>9044993.0900000036</v>
      </c>
      <c r="AE21" s="26">
        <f t="shared" si="9"/>
        <v>9163489.3999999706</v>
      </c>
      <c r="AF21" s="26">
        <f t="shared" si="9"/>
        <v>8573948.209999999</v>
      </c>
      <c r="AG21" s="26">
        <f t="shared" si="9"/>
        <v>8544739.1999999937</v>
      </c>
      <c r="AH21" s="26">
        <f t="shared" si="9"/>
        <v>9229791.4399999995</v>
      </c>
      <c r="AI21" s="26">
        <f t="shared" si="9"/>
        <v>8282750.4500000123</v>
      </c>
      <c r="AJ21" s="26">
        <f t="shared" si="9"/>
        <v>8555554.0399999749</v>
      </c>
      <c r="AK21" s="26">
        <f t="shared" si="9"/>
        <v>8122494.2500000065</v>
      </c>
      <c r="AL21" s="26">
        <f t="shared" si="9"/>
        <v>9106731.8000000082</v>
      </c>
      <c r="AM21" s="26">
        <f t="shared" si="9"/>
        <v>8445003.5600000098</v>
      </c>
      <c r="AN21" s="26">
        <f t="shared" si="9"/>
        <v>8706283.1300000083</v>
      </c>
      <c r="AO21" s="26">
        <f t="shared" si="9"/>
        <v>8602917.4100000039</v>
      </c>
      <c r="AP21" s="26">
        <f t="shared" si="9"/>
        <v>8413721.3399999961</v>
      </c>
      <c r="AQ21" s="26">
        <f t="shared" si="9"/>
        <v>8080377.0100000007</v>
      </c>
      <c r="AR21" s="26">
        <f t="shared" si="9"/>
        <v>8743731.8199999984</v>
      </c>
      <c r="AS21" s="26">
        <f t="shared" si="9"/>
        <v>9541796.4800000023</v>
      </c>
      <c r="AT21" s="26">
        <f t="shared" si="9"/>
        <v>8530600.8800000045</v>
      </c>
      <c r="AU21" s="26">
        <f t="shared" si="9"/>
        <v>7458065.0700000012</v>
      </c>
      <c r="AV21" s="26">
        <f t="shared" si="9"/>
        <v>9168894.9599999972</v>
      </c>
      <c r="AW21" s="26">
        <f t="shared" si="9"/>
        <v>8621646.3199999984</v>
      </c>
      <c r="AX21" s="26">
        <f t="shared" si="9"/>
        <v>6167632.6199999973</v>
      </c>
      <c r="AY21" s="26">
        <f t="shared" si="9"/>
        <v>10522694.769999979</v>
      </c>
      <c r="AZ21" s="26">
        <f t="shared" si="9"/>
        <v>11667756.209999992</v>
      </c>
      <c r="BA21" s="26">
        <f t="shared" si="9"/>
        <v>11382830.299999988</v>
      </c>
      <c r="BB21" s="26">
        <f t="shared" si="9"/>
        <v>11080013.039999986</v>
      </c>
      <c r="BC21" s="26">
        <f t="shared" si="9"/>
        <v>11548741.599999977</v>
      </c>
      <c r="BD21" s="26">
        <f t="shared" si="9"/>
        <v>11714641.380000001</v>
      </c>
      <c r="BE21" s="26">
        <f t="shared" si="9"/>
        <v>10815511.409999993</v>
      </c>
      <c r="BF21" s="26">
        <f t="shared" si="9"/>
        <v>9338519.0299999956</v>
      </c>
      <c r="BG21" s="26">
        <f t="shared" si="9"/>
        <v>9077145.8399999961</v>
      </c>
      <c r="BH21" s="26">
        <f t="shared" si="9"/>
        <v>9947690.5399999879</v>
      </c>
      <c r="BI21" s="26">
        <f t="shared" si="9"/>
        <v>10619733.679999979</v>
      </c>
      <c r="BJ21" s="26">
        <f t="shared" si="9"/>
        <v>9722231.8799999859</v>
      </c>
      <c r="BK21" s="26">
        <f t="shared" si="9"/>
        <v>9848737.1999999993</v>
      </c>
      <c r="BL21" s="26">
        <f t="shared" si="9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10">+SUM(BR22:BR25)</f>
        <v>12110402.139999958</v>
      </c>
      <c r="BS21" s="26">
        <f t="shared" si="10"/>
        <v>11777585.689999986</v>
      </c>
      <c r="BT21" s="26">
        <f t="shared" si="10"/>
        <v>13050660.649999972</v>
      </c>
      <c r="BU21" s="26">
        <f t="shared" si="10"/>
        <v>12433688.299999967</v>
      </c>
      <c r="BV21" s="26">
        <f t="shared" si="10"/>
        <v>12133355.809999971</v>
      </c>
      <c r="BW21" s="26">
        <f t="shared" si="10"/>
        <v>11410199.57999998</v>
      </c>
      <c r="BX21" s="26">
        <f t="shared" si="10"/>
        <v>13240554.909999993</v>
      </c>
      <c r="BY21" s="26">
        <f t="shared" si="10"/>
        <v>15565470.349999994</v>
      </c>
      <c r="BZ21" s="26">
        <f t="shared" si="10"/>
        <v>14805022.289999999</v>
      </c>
      <c r="CA21" s="26">
        <f t="shared" si="10"/>
        <v>15154122.050000004</v>
      </c>
      <c r="CB21" s="26">
        <f t="shared" si="10"/>
        <v>14933790.699999999</v>
      </c>
      <c r="CC21" s="26">
        <f t="shared" si="10"/>
        <v>15037182.199999999</v>
      </c>
      <c r="CD21" s="26">
        <f t="shared" ref="CD21:CI21" si="11">+SUM(CD22:CD25)</f>
        <v>15557831.209999995</v>
      </c>
      <c r="CE21" s="26">
        <f t="shared" si="11"/>
        <v>14235500.4</v>
      </c>
      <c r="CF21" s="26">
        <f t="shared" si="11"/>
        <v>15123847.349999998</v>
      </c>
      <c r="CG21" s="26">
        <f t="shared" si="11"/>
        <v>16412125.799999999</v>
      </c>
      <c r="CH21" s="26">
        <f t="shared" si="11"/>
        <v>15848149.699999999</v>
      </c>
      <c r="CI21" s="26">
        <f t="shared" si="11"/>
        <v>14642701.75</v>
      </c>
      <c r="CJ21" s="26">
        <f t="shared" ref="CJ21:CU21" si="12">+SUM(CJ22:CJ25)</f>
        <v>17212825.290000003</v>
      </c>
      <c r="CK21" s="26">
        <f t="shared" si="12"/>
        <v>16439403</v>
      </c>
      <c r="CL21" s="26">
        <f t="shared" si="12"/>
        <v>17809693.039999988</v>
      </c>
      <c r="CM21" s="26">
        <f t="shared" si="12"/>
        <v>17862460.800000004</v>
      </c>
      <c r="CN21" s="26">
        <f t="shared" si="12"/>
        <v>14529131.629999973</v>
      </c>
      <c r="CO21" s="26">
        <f t="shared" si="12"/>
        <v>16640244.909999968</v>
      </c>
      <c r="CP21" s="26">
        <f t="shared" si="12"/>
        <v>16827632.89000003</v>
      </c>
      <c r="CQ21" s="26">
        <f t="shared" si="12"/>
        <v>14956036.729999997</v>
      </c>
      <c r="CR21" s="26">
        <f t="shared" si="12"/>
        <v>15566222.329999994</v>
      </c>
      <c r="CS21" s="26">
        <f t="shared" si="12"/>
        <v>15522849.510000033</v>
      </c>
      <c r="CT21" s="26">
        <f t="shared" si="12"/>
        <v>16692982.410000039</v>
      </c>
      <c r="CU21" s="26">
        <f t="shared" si="12"/>
        <v>15553606.190000037</v>
      </c>
      <c r="CV21" s="26">
        <f t="shared" ref="CV21:DA21" si="13">+SUM(CV22:CV25)</f>
        <v>15813079.529999997</v>
      </c>
      <c r="CW21" s="26">
        <f t="shared" si="13"/>
        <v>17545668.729999997</v>
      </c>
      <c r="CX21" s="26">
        <f t="shared" si="13"/>
        <v>16085436.699999996</v>
      </c>
      <c r="CY21" s="26">
        <f t="shared" si="13"/>
        <v>16419361.749999998</v>
      </c>
      <c r="CZ21" s="26">
        <f t="shared" si="13"/>
        <v>16783761.239999998</v>
      </c>
      <c r="DA21" s="26">
        <f t="shared" si="13"/>
        <v>17844340.899999995</v>
      </c>
      <c r="DB21" s="26">
        <f>+SUM(DB22:DB25)</f>
        <v>17397885.739999998</v>
      </c>
      <c r="DC21" s="26">
        <f>+SUM(DC22:DC25)</f>
        <v>15024557.789999999</v>
      </c>
      <c r="DD21" s="26">
        <f>+SUM(DD22:DD25)</f>
        <v>16044767.860000003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M21" si="14">+DH22+DH23+DH24+DH25</f>
        <v>13455656.280000001</v>
      </c>
      <c r="DI21" s="26">
        <f t="shared" si="14"/>
        <v>14627321.729999999</v>
      </c>
      <c r="DJ21" s="26">
        <f t="shared" si="14"/>
        <v>15131881.439999999</v>
      </c>
      <c r="DK21" s="26">
        <f t="shared" si="14"/>
        <v>14707633.619999999</v>
      </c>
      <c r="DL21" s="26">
        <f t="shared" si="14"/>
        <v>18126014.84</v>
      </c>
      <c r="DM21" s="26">
        <f t="shared" si="14"/>
        <v>19871672.869999997</v>
      </c>
      <c r="DN21" s="26">
        <f>+SUM(DN22:DN25)</f>
        <v>19028851.749999989</v>
      </c>
      <c r="DO21" s="26">
        <f>+SUM(DO22:DO25)</f>
        <v>18082470.499999996</v>
      </c>
      <c r="DP21" s="26">
        <f>+SUM(DP22:DP25)</f>
        <v>20148406.219999991</v>
      </c>
      <c r="DQ21" s="26">
        <f>+SUM(DQ22:DQ25)</f>
        <v>19334426.27</v>
      </c>
      <c r="DR21" s="79">
        <f>+SUM(DR22:DR25)</f>
        <v>21924473.930000003</v>
      </c>
      <c r="DS21" s="26">
        <f>+DS22+DS23+DS24+DS25</f>
        <v>21264216.719999999</v>
      </c>
      <c r="DT21" s="26">
        <f t="shared" ref="DT21:DU21" si="15">+DT22+DT23+DT24+DT25</f>
        <v>20384298.910000023</v>
      </c>
      <c r="DU21" s="26">
        <f t="shared" si="15"/>
        <v>0</v>
      </c>
      <c r="DV21" s="26">
        <f t="shared" ref="DV21:DY21" si="16">+DV22+DV23+DV24+DV25</f>
        <v>0</v>
      </c>
      <c r="DW21" s="26">
        <f t="shared" si="16"/>
        <v>0</v>
      </c>
      <c r="DX21" s="26">
        <f t="shared" si="16"/>
        <v>0</v>
      </c>
      <c r="DY21" s="26">
        <f t="shared" si="16"/>
        <v>0</v>
      </c>
    </row>
    <row r="22" spans="1:129" ht="15.6" x14ac:dyDescent="0.25">
      <c r="A22" s="19" t="s">
        <v>6</v>
      </c>
      <c r="B22" s="20" t="s">
        <v>101</v>
      </c>
      <c r="C22" s="19" t="s">
        <v>45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11994243.289999997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12067051.229999999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13183340.990000004</v>
      </c>
      <c r="DE22" s="25">
        <v>11607530.550000003</v>
      </c>
      <c r="DF22" s="25">
        <v>11956291.060000002</v>
      </c>
      <c r="DG22" s="25">
        <v>10030692.65</v>
      </c>
      <c r="DH22" s="25">
        <v>9842401.7400000021</v>
      </c>
      <c r="DI22" s="25">
        <v>11310396.829999998</v>
      </c>
      <c r="DJ22" s="25">
        <v>11795084.99</v>
      </c>
      <c r="DK22" s="25">
        <v>11079494.93</v>
      </c>
      <c r="DL22" s="25">
        <v>14928797.66</v>
      </c>
      <c r="DM22" s="25">
        <v>15384485.599999998</v>
      </c>
      <c r="DN22" s="25">
        <v>14740402.929999989</v>
      </c>
      <c r="DO22" s="25">
        <v>13550995.91</v>
      </c>
      <c r="DP22" s="25">
        <v>15761282.209999992</v>
      </c>
      <c r="DQ22" s="25">
        <v>15104039.419999998</v>
      </c>
      <c r="DR22" s="25">
        <v>16770227.110000001</v>
      </c>
      <c r="DS22" s="25">
        <v>15886388.989999996</v>
      </c>
      <c r="DT22" s="25">
        <v>16495184.769999998</v>
      </c>
      <c r="DU22" s="25"/>
      <c r="DV22" s="25"/>
      <c r="DW22" s="25"/>
      <c r="DX22" s="25"/>
      <c r="DY22" s="25"/>
    </row>
    <row r="23" spans="1:129" x14ac:dyDescent="0.25">
      <c r="A23" s="19" t="s">
        <v>8</v>
      </c>
      <c r="B23" s="20" t="s">
        <v>43</v>
      </c>
      <c r="C23" s="19" t="s">
        <v>45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100093.05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161632.09000000003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>
        <v>147333.48000000004</v>
      </c>
      <c r="DL23" s="25">
        <v>162925.46</v>
      </c>
      <c r="DM23" s="25">
        <v>330883.17999999953</v>
      </c>
      <c r="DN23" s="25">
        <v>289332.59000000003</v>
      </c>
      <c r="DO23" s="25">
        <v>159471.20000000001</v>
      </c>
      <c r="DP23" s="25">
        <v>113501.35</v>
      </c>
      <c r="DQ23" s="25">
        <v>132264</v>
      </c>
      <c r="DR23" s="25">
        <v>202257.85</v>
      </c>
      <c r="DS23" s="25">
        <v>168039.34999999998</v>
      </c>
      <c r="DT23" s="25">
        <v>119024.08999999998</v>
      </c>
      <c r="DU23" s="25"/>
      <c r="DV23" s="25"/>
      <c r="DW23" s="25"/>
      <c r="DX23" s="25"/>
      <c r="DY23" s="25"/>
    </row>
    <row r="24" spans="1:129" x14ac:dyDescent="0.25">
      <c r="A24" s="19" t="s">
        <v>17</v>
      </c>
      <c r="B24" s="20" t="s">
        <v>44</v>
      </c>
      <c r="C24" s="19" t="s">
        <v>45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2743878.57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3128687.42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2415385.8599999989</v>
      </c>
      <c r="DE24" s="25">
        <v>3465511.1500000004</v>
      </c>
      <c r="DF24" s="25">
        <v>3705429.8600000008</v>
      </c>
      <c r="DG24" s="25">
        <v>2043561.0000000002</v>
      </c>
      <c r="DH24" s="25">
        <v>3280685.5999999996</v>
      </c>
      <c r="DI24" s="25">
        <v>3039086.3800000004</v>
      </c>
      <c r="DJ24" s="25">
        <v>2968646.5500000003</v>
      </c>
      <c r="DK24" s="25">
        <v>3240684.9699999997</v>
      </c>
      <c r="DL24" s="25">
        <v>2795868.02</v>
      </c>
      <c r="DM24" s="25">
        <v>3799266.9099999997</v>
      </c>
      <c r="DN24" s="25">
        <v>3678751.25</v>
      </c>
      <c r="DO24" s="25">
        <v>4088112.76</v>
      </c>
      <c r="DP24" s="25">
        <v>3950346.2600000002</v>
      </c>
      <c r="DQ24" s="25">
        <v>3758870.6399999997</v>
      </c>
      <c r="DR24" s="25">
        <v>4596655.28</v>
      </c>
      <c r="DS24" s="25">
        <v>4947402.87</v>
      </c>
      <c r="DT24" s="25">
        <v>3441910.6700000241</v>
      </c>
      <c r="DU24" s="25"/>
      <c r="DV24" s="25"/>
      <c r="DW24" s="25"/>
      <c r="DX24" s="25"/>
      <c r="DY24" s="25"/>
    </row>
    <row r="25" spans="1:129" ht="15.6" x14ac:dyDescent="0.25">
      <c r="A25" s="19" t="s">
        <v>19</v>
      </c>
      <c r="B25" s="20" t="s">
        <v>105</v>
      </c>
      <c r="C25" s="19" t="s">
        <v>45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391652.57000000007</v>
      </c>
      <c r="CE25" s="25">
        <v>597861.69000000006</v>
      </c>
      <c r="CF25" s="25">
        <v>285632.43999999994</v>
      </c>
      <c r="CG25" s="25">
        <v>233532.56000000006</v>
      </c>
      <c r="CH25" s="25">
        <v>477815.46000000008</v>
      </c>
      <c r="CI25" s="25">
        <v>334724.75999999995</v>
      </c>
      <c r="CJ25" s="25">
        <v>320824.98000000004</v>
      </c>
      <c r="CK25" s="25">
        <v>404306</v>
      </c>
      <c r="CL25" s="25">
        <v>293684.53000000003</v>
      </c>
      <c r="CM25" s="25">
        <v>453290.94</v>
      </c>
      <c r="CN25" s="25">
        <v>-292925.44999999995</v>
      </c>
      <c r="CO25" s="25">
        <v>274964.14</v>
      </c>
      <c r="CP25" s="25">
        <v>587296.32000000007</v>
      </c>
      <c r="CQ25" s="25">
        <v>300965.84999999998</v>
      </c>
      <c r="CR25" s="25">
        <v>500782.8299999999</v>
      </c>
      <c r="CS25" s="25">
        <v>279625.26000000007</v>
      </c>
      <c r="CT25" s="25">
        <v>362902.62999999995</v>
      </c>
      <c r="CU25" s="25">
        <v>531647.07999999996</v>
      </c>
      <c r="CV25" s="25">
        <v>438720.76</v>
      </c>
      <c r="CW25" s="25">
        <v>654928.59999999986</v>
      </c>
      <c r="CX25" s="25">
        <v>296223.12</v>
      </c>
      <c r="CY25" s="25">
        <v>328076.38</v>
      </c>
      <c r="CZ25" s="25">
        <v>362824.68999999994</v>
      </c>
      <c r="DA25" s="25">
        <v>759941.7699999999</v>
      </c>
      <c r="DB25" s="25">
        <v>459444.14999999997</v>
      </c>
      <c r="DC25" s="25">
        <v>508637.45000000007</v>
      </c>
      <c r="DD25" s="25">
        <v>284408.92</v>
      </c>
      <c r="DE25" s="25">
        <v>270173.13</v>
      </c>
      <c r="DF25" s="25">
        <v>264636.37</v>
      </c>
      <c r="DG25" s="25">
        <v>216251.69999999995</v>
      </c>
      <c r="DH25" s="25">
        <v>256057.75999999995</v>
      </c>
      <c r="DI25" s="25">
        <v>199623.61000000002</v>
      </c>
      <c r="DJ25" s="25">
        <v>246404.02999999997</v>
      </c>
      <c r="DK25" s="25">
        <v>240120.24</v>
      </c>
      <c r="DL25" s="25">
        <v>238423.70000000004</v>
      </c>
      <c r="DM25" s="25">
        <v>357037.17999999988</v>
      </c>
      <c r="DN25" s="25">
        <v>320364.98</v>
      </c>
      <c r="DO25" s="25">
        <v>283890.63</v>
      </c>
      <c r="DP25" s="25">
        <v>323276.40000000002</v>
      </c>
      <c r="DQ25" s="25">
        <v>339252.21000000008</v>
      </c>
      <c r="DR25" s="25">
        <v>355333.69000000006</v>
      </c>
      <c r="DS25" s="25">
        <v>262385.51</v>
      </c>
      <c r="DT25" s="25">
        <v>328179.38</v>
      </c>
      <c r="DU25" s="25"/>
      <c r="DV25" s="25"/>
      <c r="DW25" s="25"/>
      <c r="DX25" s="25"/>
      <c r="DY25" s="25"/>
    </row>
    <row r="26" spans="1:129" ht="10.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29" x14ac:dyDescent="0.25">
      <c r="A27" s="86" t="s">
        <v>99</v>
      </c>
      <c r="B27" s="86"/>
      <c r="C27" s="86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29" ht="15.6" x14ac:dyDescent="0.25">
      <c r="A28" s="83" t="s">
        <v>100</v>
      </c>
      <c r="B28" s="83"/>
      <c r="C28" s="83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29" ht="15.6" x14ac:dyDescent="0.25">
      <c r="A29" s="83" t="s">
        <v>106</v>
      </c>
      <c r="B29" s="83"/>
      <c r="C29" s="14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29" x14ac:dyDescent="0.25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</sheetData>
  <mergeCells count="5">
    <mergeCell ref="A28:C28"/>
    <mergeCell ref="B2:C2"/>
    <mergeCell ref="A1:C1"/>
    <mergeCell ref="A27:C27"/>
    <mergeCell ref="A29:B29"/>
  </mergeCells>
  <conditionalFormatting sqref="CH22:CT22">
    <cfRule type="duplicateValues" dxfId="43" priority="10"/>
  </conditionalFormatting>
  <conditionalFormatting sqref="BR22:CV22">
    <cfRule type="duplicateValues" dxfId="42" priority="9"/>
  </conditionalFormatting>
  <conditionalFormatting sqref="AD22:DA25">
    <cfRule type="duplicateValues" dxfId="41" priority="8"/>
  </conditionalFormatting>
  <conditionalFormatting sqref="DB22:DD22 DF22 DN22:DP22 DR22">
    <cfRule type="duplicateValues" dxfId="40" priority="7"/>
  </conditionalFormatting>
  <conditionalFormatting sqref="DB22:DD22 DF22:DH22 DN22:DP22 DR22:DT22">
    <cfRule type="duplicateValues" dxfId="39" priority="6"/>
  </conditionalFormatting>
  <conditionalFormatting sqref="DE22 DQ22">
    <cfRule type="duplicateValues" dxfId="38" priority="4"/>
  </conditionalFormatting>
  <conditionalFormatting sqref="DE22 DQ22">
    <cfRule type="duplicateValues" dxfId="37" priority="3"/>
  </conditionalFormatting>
  <conditionalFormatting sqref="DE22:DE25 DQ22:DQ25">
    <cfRule type="duplicateValues" dxfId="36" priority="2"/>
  </conditionalFormatting>
  <conditionalFormatting sqref="DL22:DL25">
    <cfRule type="duplicateValues" dxfId="35" priority="1"/>
  </conditionalFormatting>
  <conditionalFormatting sqref="DB22:DD25 DF22:DK25 DM22:DP25 DR22:DY25">
    <cfRule type="duplicateValues" dxfId="34" priority="16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002060"/>
  </sheetPr>
  <dimension ref="A1:EL37"/>
  <sheetViews>
    <sheetView zoomScaleNormal="100" workbookViewId="0">
      <pane xSplit="3" ySplit="4" topLeftCell="EC5" activePane="bottomRight" state="frozen"/>
      <selection pane="topRight" activeCell="D1" sqref="D1"/>
      <selection pane="bottomLeft" activeCell="A6" sqref="A6"/>
      <selection pane="bottomRight" activeCell="EG29" sqref="EG29"/>
    </sheetView>
  </sheetViews>
  <sheetFormatPr baseColWidth="10" defaultColWidth="12.6640625" defaultRowHeight="13.2" x14ac:dyDescent="0.25"/>
  <cols>
    <col min="1" max="1" width="2.6640625" style="13" customWidth="1"/>
    <col min="2" max="2" width="29.88671875" style="14" customWidth="1"/>
    <col min="3" max="3" width="15.6640625" style="13" bestFit="1" customWidth="1"/>
    <col min="4" max="34" width="12.6640625" style="13"/>
    <col min="35" max="16384" width="12.6640625" style="14"/>
  </cols>
  <sheetData>
    <row r="1" spans="1:142" ht="16.8" x14ac:dyDescent="0.25">
      <c r="A1" s="85" t="s">
        <v>61</v>
      </c>
      <c r="B1" s="85"/>
      <c r="C1" s="85"/>
    </row>
    <row r="2" spans="1:142" x14ac:dyDescent="0.25">
      <c r="A2" s="84" t="s">
        <v>23</v>
      </c>
      <c r="B2" s="84"/>
      <c r="C2" s="84"/>
    </row>
    <row r="4" spans="1:142" x14ac:dyDescent="0.25">
      <c r="A4" s="15" t="s">
        <v>1</v>
      </c>
      <c r="B4" s="17" t="s">
        <v>50</v>
      </c>
      <c r="C4" s="15" t="s">
        <v>2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  <c r="EA4" s="18">
        <v>44197</v>
      </c>
      <c r="EB4" s="18">
        <v>44228</v>
      </c>
      <c r="EC4" s="18">
        <v>44256</v>
      </c>
      <c r="ED4" s="18">
        <v>44287</v>
      </c>
      <c r="EE4" s="18">
        <v>44317</v>
      </c>
      <c r="EF4" s="18">
        <v>44348</v>
      </c>
      <c r="EG4" s="18">
        <v>44378</v>
      </c>
      <c r="EH4" s="18">
        <v>44409</v>
      </c>
      <c r="EI4" s="18">
        <v>44440</v>
      </c>
      <c r="EJ4" s="18">
        <v>44470</v>
      </c>
      <c r="EK4" s="18">
        <v>44501</v>
      </c>
      <c r="EL4" s="18">
        <v>44531</v>
      </c>
    </row>
    <row r="5" spans="1:142" x14ac:dyDescent="0.25">
      <c r="A5" s="19" t="s">
        <v>6</v>
      </c>
      <c r="B5" s="20" t="s">
        <v>7</v>
      </c>
      <c r="C5" s="19" t="s">
        <v>5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>
        <v>58</v>
      </c>
      <c r="DY5" s="36">
        <v>60</v>
      </c>
      <c r="DZ5" s="36">
        <v>57</v>
      </c>
      <c r="EA5" s="36">
        <v>62</v>
      </c>
      <c r="EB5" s="36">
        <v>53</v>
      </c>
      <c r="EC5" s="36">
        <v>63</v>
      </c>
      <c r="ED5" s="36">
        <v>55</v>
      </c>
      <c r="EE5" s="36">
        <v>54</v>
      </c>
      <c r="EF5" s="36">
        <v>49</v>
      </c>
      <c r="EG5" s="36">
        <v>55</v>
      </c>
      <c r="EH5" s="36"/>
      <c r="EI5" s="36"/>
      <c r="EJ5" s="36"/>
      <c r="EK5" s="36"/>
      <c r="EL5" s="36"/>
    </row>
    <row r="6" spans="1:142" ht="3" customHeight="1" x14ac:dyDescent="0.25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</row>
    <row r="7" spans="1:142" x14ac:dyDescent="0.25">
      <c r="A7" s="15" t="s">
        <v>48</v>
      </c>
      <c r="B7" s="17" t="s">
        <v>12</v>
      </c>
      <c r="C7" s="15" t="s">
        <v>2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  <c r="EA7" s="18">
        <v>44197</v>
      </c>
      <c r="EB7" s="18">
        <v>44228</v>
      </c>
      <c r="EC7" s="18">
        <v>44256</v>
      </c>
      <c r="ED7" s="18">
        <v>44287</v>
      </c>
      <c r="EE7" s="18">
        <v>44317</v>
      </c>
      <c r="EF7" s="18">
        <v>44348</v>
      </c>
      <c r="EG7" s="18">
        <v>44378</v>
      </c>
      <c r="EH7" s="18">
        <v>44409</v>
      </c>
      <c r="EI7" s="18">
        <v>44440</v>
      </c>
      <c r="EJ7" s="18">
        <v>44470</v>
      </c>
      <c r="EK7" s="18">
        <v>44501</v>
      </c>
      <c r="EL7" s="18">
        <v>44531</v>
      </c>
    </row>
    <row r="8" spans="1:142" x14ac:dyDescent="0.25">
      <c r="A8" s="19" t="s">
        <v>3</v>
      </c>
      <c r="B8" s="20" t="s">
        <v>32</v>
      </c>
      <c r="C8" s="19" t="s">
        <v>14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502131.98700000002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>
        <v>699019.49599999993</v>
      </c>
      <c r="DY8" s="22">
        <v>593605.91700000013</v>
      </c>
      <c r="DZ8" s="22">
        <v>609052.50094000017</v>
      </c>
      <c r="EA8" s="22">
        <v>595.53398600000003</v>
      </c>
      <c r="EB8" s="22">
        <v>605153.451</v>
      </c>
      <c r="EC8" s="22">
        <v>593899.64500000002</v>
      </c>
      <c r="ED8" s="22">
        <v>556682.42799999996</v>
      </c>
      <c r="EE8" s="22">
        <v>624460.89000000013</v>
      </c>
      <c r="EF8" s="22">
        <v>528297.12968999997</v>
      </c>
      <c r="EG8" s="22">
        <v>608551.84000000008</v>
      </c>
      <c r="EH8" s="22"/>
      <c r="EI8" s="22"/>
      <c r="EJ8" s="22"/>
      <c r="EK8" s="22"/>
      <c r="EL8" s="22"/>
    </row>
    <row r="9" spans="1:142" x14ac:dyDescent="0.25">
      <c r="A9" s="19" t="s">
        <v>6</v>
      </c>
      <c r="B9" s="20" t="s">
        <v>33</v>
      </c>
      <c r="C9" s="19" t="s">
        <v>14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>
        <v>363269.9220000002</v>
      </c>
      <c r="DY9" s="22">
        <v>403675.89500000002</v>
      </c>
      <c r="DZ9" s="22">
        <v>439146.89800000004</v>
      </c>
      <c r="EA9" s="22">
        <v>489.37038199999989</v>
      </c>
      <c r="EB9" s="22">
        <v>462128.4219999999</v>
      </c>
      <c r="EC9" s="22">
        <v>459962.86599999998</v>
      </c>
      <c r="ED9" s="22">
        <v>495859.21899999998</v>
      </c>
      <c r="EE9" s="22">
        <v>504786.69099999999</v>
      </c>
      <c r="EF9" s="22">
        <v>480160.45200000005</v>
      </c>
      <c r="EG9" s="22">
        <v>492396.73100000015</v>
      </c>
      <c r="EH9" s="22"/>
      <c r="EI9" s="22"/>
      <c r="EJ9" s="22"/>
      <c r="EK9" s="22"/>
      <c r="EL9" s="22"/>
    </row>
    <row r="10" spans="1:142" x14ac:dyDescent="0.25">
      <c r="A10" s="19" t="s">
        <v>8</v>
      </c>
      <c r="B10" s="20" t="s">
        <v>34</v>
      </c>
      <c r="C10" s="19" t="s">
        <v>14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>
        <v>308776.33199999999</v>
      </c>
      <c r="DY10" s="22">
        <v>354482.16496000002</v>
      </c>
      <c r="DZ10" s="22">
        <v>332628.98210000002</v>
      </c>
      <c r="EA10" s="22">
        <v>328.393192</v>
      </c>
      <c r="EB10" s="22">
        <v>341898.58800000005</v>
      </c>
      <c r="EC10" s="22">
        <v>390168.45699999999</v>
      </c>
      <c r="ED10" s="22">
        <v>262826.054</v>
      </c>
      <c r="EE10" s="22">
        <v>325739.63899999991</v>
      </c>
      <c r="EF10" s="22">
        <v>304566.64900000003</v>
      </c>
      <c r="EG10" s="22">
        <v>382047.23129000008</v>
      </c>
      <c r="EH10" s="22"/>
      <c r="EI10" s="22"/>
      <c r="EJ10" s="22"/>
      <c r="EK10" s="22"/>
      <c r="EL10" s="22"/>
    </row>
    <row r="11" spans="1:142" x14ac:dyDescent="0.25">
      <c r="A11" s="19" t="s">
        <v>17</v>
      </c>
      <c r="B11" s="20" t="s">
        <v>10</v>
      </c>
      <c r="C11" s="19" t="s">
        <v>14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>+CS8+CS9+CS10</f>
        <v>1048564</v>
      </c>
      <c r="CT11" s="26">
        <f>+CT8+CT9+CT10</f>
        <v>1099307.6419999998</v>
      </c>
      <c r="CU11" s="26">
        <f>+CU8+CU9+CU10</f>
        <v>1254126.0590000001</v>
      </c>
      <c r="CV11" s="26">
        <f>+CV8+CV9+CV10</f>
        <v>1332873.1340000003</v>
      </c>
      <c r="CW11" s="26">
        <f t="shared" ref="CW11:CX11" si="3">+CW8+CW9+CW10</f>
        <v>1298982.87256</v>
      </c>
      <c r="CX11" s="26">
        <f t="shared" si="3"/>
        <v>1343397.0644700001</v>
      </c>
      <c r="CY11" s="26">
        <f>+CY8+CY9+CY10</f>
        <v>1369330.85934</v>
      </c>
      <c r="CZ11" s="26">
        <f>+CZ8+CZ9+CZ10</f>
        <v>1224590.9995000002</v>
      </c>
      <c r="DA11" s="26">
        <f>+DA8+DA9+DA10</f>
        <v>1227570.9619199997</v>
      </c>
      <c r="DB11" s="26">
        <f>+DB8+DB9+DB10</f>
        <v>1332284.5279999999</v>
      </c>
      <c r="DC11" s="26">
        <f t="shared" ref="DC11:DD11" si="4">+DC8+DC9+DC10</f>
        <v>1271616.4063167563</v>
      </c>
      <c r="DD11" s="26">
        <f t="shared" si="4"/>
        <v>1237160.9183999998</v>
      </c>
      <c r="DE11" s="26">
        <f>+DE8+DE9+DE10</f>
        <v>1309927.7702299999</v>
      </c>
      <c r="DF11" s="26">
        <f>+DF8+DF9+DF10</f>
        <v>1255025.8812566297</v>
      </c>
      <c r="DG11" s="26">
        <f>+DG8+DG9+DG10</f>
        <v>1163316.2187399999</v>
      </c>
      <c r="DH11" s="26">
        <f>+DH8+DH9+DH10</f>
        <v>1360842.1298700001</v>
      </c>
      <c r="DI11" s="26">
        <f t="shared" ref="DI11:DJ11" si="5">+DI8+DI9+DI10</f>
        <v>1313102.6796499998</v>
      </c>
      <c r="DJ11" s="26">
        <f t="shared" si="5"/>
        <v>1188562.0090900001</v>
      </c>
      <c r="DK11" s="26">
        <f t="shared" ref="DK11:DZ11" si="6">+DK8+DK9+DK10</f>
        <v>1231741.8854224603</v>
      </c>
      <c r="DL11" s="26">
        <f t="shared" si="6"/>
        <v>1160219.3970000001</v>
      </c>
      <c r="DM11" s="26">
        <f t="shared" si="6"/>
        <v>1209349.327</v>
      </c>
      <c r="DN11" s="26">
        <f t="shared" si="6"/>
        <v>1339432.081</v>
      </c>
      <c r="DO11" s="26">
        <f t="shared" si="6"/>
        <v>1215133.648</v>
      </c>
      <c r="DP11" s="26">
        <f t="shared" si="6"/>
        <v>1357967.7749999999</v>
      </c>
      <c r="DQ11" s="26">
        <f t="shared" si="6"/>
        <v>1191753.952</v>
      </c>
      <c r="DR11" s="26">
        <f t="shared" si="6"/>
        <v>1107231.527</v>
      </c>
      <c r="DS11" s="26">
        <f t="shared" si="6"/>
        <v>1109658.9580000001</v>
      </c>
      <c r="DT11" s="26">
        <f t="shared" si="6"/>
        <v>1024823.6</v>
      </c>
      <c r="DU11" s="26">
        <f t="shared" si="6"/>
        <v>1349548.4800000002</v>
      </c>
      <c r="DV11" s="26">
        <f t="shared" si="6"/>
        <v>1417565.4079999998</v>
      </c>
      <c r="DW11" s="26">
        <f t="shared" si="6"/>
        <v>1273048.8289999999</v>
      </c>
      <c r="DX11" s="26">
        <f t="shared" si="6"/>
        <v>1371065.75</v>
      </c>
      <c r="DY11" s="26">
        <f t="shared" si="6"/>
        <v>1351763.9769600001</v>
      </c>
      <c r="DZ11" s="26">
        <f t="shared" si="6"/>
        <v>1380828.3810400004</v>
      </c>
      <c r="EA11" s="26">
        <f t="shared" ref="EA11:EL11" si="7">+EA8+EA9+EA10</f>
        <v>1413.29756</v>
      </c>
      <c r="EB11" s="26">
        <f t="shared" si="7"/>
        <v>1409180.4609999999</v>
      </c>
      <c r="EC11" s="26">
        <f t="shared" si="7"/>
        <v>1444030.9679999999</v>
      </c>
      <c r="ED11" s="26">
        <f t="shared" si="7"/>
        <v>1315367.7009999999</v>
      </c>
      <c r="EE11" s="26">
        <f t="shared" si="7"/>
        <v>1454987.2200000002</v>
      </c>
      <c r="EF11" s="26">
        <f t="shared" si="7"/>
        <v>1313024.2306900001</v>
      </c>
      <c r="EG11" s="26">
        <f t="shared" si="7"/>
        <v>1482995.8022900003</v>
      </c>
      <c r="EH11" s="26">
        <f t="shared" si="7"/>
        <v>0</v>
      </c>
      <c r="EI11" s="26">
        <f t="shared" si="7"/>
        <v>0</v>
      </c>
      <c r="EJ11" s="26">
        <f t="shared" si="7"/>
        <v>0</v>
      </c>
      <c r="EK11" s="26">
        <f t="shared" si="7"/>
        <v>0</v>
      </c>
      <c r="EL11" s="26">
        <f t="shared" si="7"/>
        <v>0</v>
      </c>
    </row>
    <row r="12" spans="1:142" s="60" customFormat="1" ht="3" customHeight="1" x14ac:dyDescent="0.25">
      <c r="A12" s="59"/>
      <c r="B12" s="58"/>
      <c r="C12" s="5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42" x14ac:dyDescent="0.25">
      <c r="A13" s="15" t="s">
        <v>29</v>
      </c>
      <c r="B13" s="17" t="s">
        <v>21</v>
      </c>
      <c r="C13" s="15" t="s">
        <v>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W13" s="61"/>
      <c r="DC13" s="61"/>
      <c r="DI13" s="61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  <c r="EA13" s="18">
        <v>44197</v>
      </c>
      <c r="EB13" s="18">
        <v>44228</v>
      </c>
      <c r="EC13" s="18">
        <v>44256</v>
      </c>
      <c r="ED13" s="18">
        <v>44287</v>
      </c>
      <c r="EE13" s="18">
        <v>44317</v>
      </c>
      <c r="EF13" s="18">
        <v>44348</v>
      </c>
      <c r="EG13" s="18">
        <v>44378</v>
      </c>
      <c r="EH13" s="18">
        <v>44409</v>
      </c>
      <c r="EI13" s="18">
        <v>44440</v>
      </c>
      <c r="EJ13" s="18">
        <v>44470</v>
      </c>
      <c r="EK13" s="18">
        <v>44501</v>
      </c>
      <c r="EL13" s="18">
        <v>44531</v>
      </c>
    </row>
    <row r="14" spans="1:142" x14ac:dyDescent="0.25">
      <c r="A14" s="19" t="s">
        <v>3</v>
      </c>
      <c r="B14" s="20" t="s">
        <v>21</v>
      </c>
      <c r="C14" s="19" t="s">
        <v>22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>
        <v>164612</v>
      </c>
      <c r="DY14" s="22">
        <v>126799</v>
      </c>
      <c r="DZ14" s="22">
        <v>122741</v>
      </c>
      <c r="EA14" s="22">
        <v>125837</v>
      </c>
      <c r="EB14" s="22">
        <v>114199</v>
      </c>
      <c r="EC14" s="22">
        <v>126223</v>
      </c>
      <c r="ED14" s="22">
        <v>122242</v>
      </c>
      <c r="EE14" s="22">
        <v>130380</v>
      </c>
      <c r="EF14" s="22">
        <v>120577</v>
      </c>
      <c r="EG14" s="22">
        <v>128834</v>
      </c>
      <c r="EH14" s="22"/>
      <c r="EI14" s="22"/>
      <c r="EJ14" s="22"/>
      <c r="EK14" s="22"/>
      <c r="EL14" s="22"/>
    </row>
    <row r="15" spans="1:142" s="38" customFormat="1" x14ac:dyDescent="0.25">
      <c r="A15" s="19" t="s">
        <v>6</v>
      </c>
      <c r="B15" s="20" t="s">
        <v>21</v>
      </c>
      <c r="C15" s="19" t="s">
        <v>5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>
        <v>98568</v>
      </c>
      <c r="DY15" s="22">
        <v>76874</v>
      </c>
      <c r="DZ15" s="22">
        <v>74455</v>
      </c>
      <c r="EA15" s="22">
        <v>74692</v>
      </c>
      <c r="EB15" s="22">
        <v>68216</v>
      </c>
      <c r="EC15" s="22">
        <v>74549</v>
      </c>
      <c r="ED15" s="22">
        <v>71846</v>
      </c>
      <c r="EE15" s="22">
        <v>76276</v>
      </c>
      <c r="EF15" s="22">
        <v>69298</v>
      </c>
      <c r="EG15" s="22">
        <v>74303</v>
      </c>
      <c r="EH15" s="22"/>
      <c r="EI15" s="22"/>
      <c r="EJ15" s="22"/>
      <c r="EK15" s="22"/>
      <c r="EL15" s="22"/>
    </row>
    <row r="16" spans="1:142" ht="3" customHeight="1" x14ac:dyDescent="0.25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</row>
    <row r="17" spans="1:142" x14ac:dyDescent="0.25">
      <c r="A17" s="28"/>
      <c r="B17" s="29" t="s">
        <v>23</v>
      </c>
      <c r="C17" s="2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W17" s="13"/>
      <c r="DC17" s="13"/>
      <c r="DI17" s="13"/>
    </row>
    <row r="18" spans="1:142" x14ac:dyDescent="0.25">
      <c r="A18" s="30" t="s">
        <v>49</v>
      </c>
      <c r="B18" s="17" t="s">
        <v>39</v>
      </c>
      <c r="C18" s="15" t="s">
        <v>2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  <c r="EA18" s="18">
        <v>44197</v>
      </c>
      <c r="EB18" s="18">
        <v>44228</v>
      </c>
      <c r="EC18" s="18">
        <v>44256</v>
      </c>
      <c r="ED18" s="18">
        <v>44287</v>
      </c>
      <c r="EE18" s="18">
        <v>44317</v>
      </c>
      <c r="EF18" s="18">
        <v>44348</v>
      </c>
      <c r="EG18" s="18">
        <v>44378</v>
      </c>
      <c r="EH18" s="18">
        <v>44409</v>
      </c>
      <c r="EI18" s="18">
        <v>44440</v>
      </c>
      <c r="EJ18" s="18">
        <v>44470</v>
      </c>
      <c r="EK18" s="18">
        <v>44501</v>
      </c>
      <c r="EL18" s="18">
        <v>44531</v>
      </c>
    </row>
    <row r="19" spans="1:142" x14ac:dyDescent="0.25">
      <c r="A19" s="19" t="s">
        <v>3</v>
      </c>
      <c r="B19" s="20" t="s">
        <v>10</v>
      </c>
      <c r="C19" s="19" t="s">
        <v>45</v>
      </c>
      <c r="D19" s="26">
        <f t="shared" ref="D19:AI19" si="8">SUM(D20:D22)</f>
        <v>2113676.7999999993</v>
      </c>
      <c r="E19" s="26">
        <f t="shared" si="8"/>
        <v>3450275.7800000007</v>
      </c>
      <c r="F19" s="26">
        <f t="shared" si="8"/>
        <v>4266506.6999999993</v>
      </c>
      <c r="G19" s="26">
        <f t="shared" si="8"/>
        <v>5303727.3499999996</v>
      </c>
      <c r="H19" s="26">
        <f t="shared" si="8"/>
        <v>6011490.8500000043</v>
      </c>
      <c r="I19" s="26">
        <f t="shared" si="8"/>
        <v>7041414.3199999947</v>
      </c>
      <c r="J19" s="26">
        <f t="shared" si="8"/>
        <v>6892605.7899999972</v>
      </c>
      <c r="K19" s="26">
        <f t="shared" si="8"/>
        <v>6244207.6699999943</v>
      </c>
      <c r="L19" s="26">
        <f t="shared" si="8"/>
        <v>6489276.1599999992</v>
      </c>
      <c r="M19" s="26">
        <f t="shared" si="8"/>
        <v>7011917.620000001</v>
      </c>
      <c r="N19" s="26">
        <f t="shared" si="8"/>
        <v>7240074.8699999992</v>
      </c>
      <c r="O19" s="26">
        <f t="shared" si="8"/>
        <v>7778842.1700000092</v>
      </c>
      <c r="P19" s="26">
        <f t="shared" si="8"/>
        <v>8572588.1732147839</v>
      </c>
      <c r="Q19" s="26">
        <f t="shared" si="8"/>
        <v>7936214.5099999951</v>
      </c>
      <c r="R19" s="26">
        <f t="shared" si="8"/>
        <v>8510316.619032979</v>
      </c>
      <c r="S19" s="26">
        <f t="shared" si="8"/>
        <v>7996393.9076827774</v>
      </c>
      <c r="T19" s="26">
        <f t="shared" si="8"/>
        <v>7945909.1794639984</v>
      </c>
      <c r="U19" s="26">
        <f t="shared" si="8"/>
        <v>7884447.3262386676</v>
      </c>
      <c r="V19" s="26">
        <f t="shared" si="8"/>
        <v>9507716.4900000114</v>
      </c>
      <c r="W19" s="26">
        <f t="shared" si="8"/>
        <v>10009082.900000015</v>
      </c>
      <c r="X19" s="26">
        <f t="shared" si="8"/>
        <v>8846707.8200000059</v>
      </c>
      <c r="Y19" s="26">
        <f t="shared" si="8"/>
        <v>9622189.1402528174</v>
      </c>
      <c r="Z19" s="26">
        <f t="shared" si="8"/>
        <v>9709938.4280180316</v>
      </c>
      <c r="AA19" s="26">
        <f t="shared" si="8"/>
        <v>10751555.765558423</v>
      </c>
      <c r="AB19" s="26">
        <f t="shared" si="8"/>
        <v>10700152.409999991</v>
      </c>
      <c r="AC19" s="26">
        <f t="shared" si="8"/>
        <v>12050810.549999975</v>
      </c>
      <c r="AD19" s="26">
        <f t="shared" si="8"/>
        <v>11962754.643146884</v>
      </c>
      <c r="AE19" s="26">
        <f t="shared" si="8"/>
        <v>10338304.415619813</v>
      </c>
      <c r="AF19" s="26">
        <f t="shared" si="8"/>
        <v>11620275.497287054</v>
      </c>
      <c r="AG19" s="26">
        <f t="shared" si="8"/>
        <v>10871622.722455841</v>
      </c>
      <c r="AH19" s="26">
        <f t="shared" si="8"/>
        <v>11376083.857374707</v>
      </c>
      <c r="AI19" s="26">
        <f t="shared" si="8"/>
        <v>12086039.86343983</v>
      </c>
      <c r="AJ19" s="26">
        <f t="shared" ref="AJ19:BO19" si="9">SUM(AJ20:AJ22)</f>
        <v>9383231.958484387</v>
      </c>
      <c r="AK19" s="26">
        <f t="shared" si="9"/>
        <v>9928677.410217151</v>
      </c>
      <c r="AL19" s="26">
        <f t="shared" si="9"/>
        <v>10716103.990195358</v>
      </c>
      <c r="AM19" s="26">
        <f t="shared" si="9"/>
        <v>11085511.832724212</v>
      </c>
      <c r="AN19" s="26">
        <f t="shared" si="9"/>
        <v>10490267.713359535</v>
      </c>
      <c r="AO19" s="26">
        <f t="shared" si="9"/>
        <v>11275179.381958568</v>
      </c>
      <c r="AP19" s="26">
        <f t="shared" si="9"/>
        <v>11791351.394327197</v>
      </c>
      <c r="AQ19" s="26">
        <f t="shared" si="9"/>
        <v>10591170.600654589</v>
      </c>
      <c r="AR19" s="26">
        <f t="shared" si="9"/>
        <v>10474779.02522737</v>
      </c>
      <c r="AS19" s="26">
        <f t="shared" si="9"/>
        <v>10659052.801505696</v>
      </c>
      <c r="AT19" s="26">
        <f t="shared" si="9"/>
        <v>11275160.129649889</v>
      </c>
      <c r="AU19" s="26">
        <f t="shared" si="9"/>
        <v>11235635.008360183</v>
      </c>
      <c r="AV19" s="26">
        <f t="shared" si="9"/>
        <v>11479505</v>
      </c>
      <c r="AW19" s="26">
        <f t="shared" si="9"/>
        <v>12314599.286867015</v>
      </c>
      <c r="AX19" s="26">
        <f t="shared" si="9"/>
        <v>12356013.99999997</v>
      </c>
      <c r="AY19" s="26">
        <f t="shared" si="9"/>
        <v>12863575.252344418</v>
      </c>
      <c r="AZ19" s="26">
        <f t="shared" si="9"/>
        <v>13246254</v>
      </c>
      <c r="BA19" s="26">
        <f t="shared" si="9"/>
        <v>12733715</v>
      </c>
      <c r="BB19" s="26">
        <f t="shared" si="9"/>
        <v>12505898</v>
      </c>
      <c r="BC19" s="26">
        <f t="shared" si="9"/>
        <v>12748193.999999931</v>
      </c>
      <c r="BD19" s="26">
        <f t="shared" si="9"/>
        <v>12186208</v>
      </c>
      <c r="BE19" s="26">
        <f t="shared" si="9"/>
        <v>12299994</v>
      </c>
      <c r="BF19" s="26">
        <f t="shared" si="9"/>
        <v>13156989</v>
      </c>
      <c r="BG19" s="26">
        <f t="shared" si="9"/>
        <v>13123209</v>
      </c>
      <c r="BH19" s="26">
        <f t="shared" si="9"/>
        <v>11401016</v>
      </c>
      <c r="BI19" s="26">
        <f t="shared" si="9"/>
        <v>10744786.772769826</v>
      </c>
      <c r="BJ19" s="26">
        <f t="shared" si="9"/>
        <v>10046839</v>
      </c>
      <c r="BK19" s="26">
        <f t="shared" si="9"/>
        <v>12511014.592058234</v>
      </c>
      <c r="BL19" s="26">
        <f t="shared" si="9"/>
        <v>12355388.48</v>
      </c>
      <c r="BM19" s="26">
        <f t="shared" si="9"/>
        <v>11821798.387820924</v>
      </c>
      <c r="BN19" s="26">
        <f t="shared" si="9"/>
        <v>12617655.520000001</v>
      </c>
      <c r="BO19" s="26">
        <f t="shared" si="9"/>
        <v>10929568.693391319</v>
      </c>
      <c r="BP19" s="26">
        <f t="shared" ref="BP19:CB19" si="10">SUM(BP20:BP22)</f>
        <v>11371526.955391865</v>
      </c>
      <c r="BQ19" s="26">
        <f t="shared" si="10"/>
        <v>9747641.1250645667</v>
      </c>
      <c r="BR19" s="26">
        <f t="shared" si="10"/>
        <v>11530369.988840286</v>
      </c>
      <c r="BS19" s="26">
        <f t="shared" si="10"/>
        <v>10853903.415392855</v>
      </c>
      <c r="BT19" s="26">
        <f t="shared" si="10"/>
        <v>9883750.5453993678</v>
      </c>
      <c r="BU19" s="26">
        <f t="shared" si="10"/>
        <v>9532048.2219563201</v>
      </c>
      <c r="BV19" s="26">
        <f t="shared" si="10"/>
        <v>9735518.340936061</v>
      </c>
      <c r="BW19" s="26">
        <f t="shared" si="10"/>
        <v>9655747.0606786795</v>
      </c>
      <c r="BX19" s="26">
        <f t="shared" si="10"/>
        <v>9652159.1389287971</v>
      </c>
      <c r="BY19" s="26">
        <f t="shared" si="10"/>
        <v>10781413.218520481</v>
      </c>
      <c r="BZ19" s="26">
        <f t="shared" si="10"/>
        <v>11406984.818073245</v>
      </c>
      <c r="CA19" s="26">
        <f t="shared" si="10"/>
        <v>10573500.572068712</v>
      </c>
      <c r="CB19" s="26">
        <f t="shared" si="10"/>
        <v>10755432.548470637</v>
      </c>
      <c r="CC19" s="26">
        <f t="shared" ref="CC19:CR19" si="11">+CC20+CC21+CC22</f>
        <v>9904068.0029681325</v>
      </c>
      <c r="CD19" s="26">
        <f t="shared" si="11"/>
        <v>11582582.598489562</v>
      </c>
      <c r="CE19" s="26">
        <f t="shared" si="11"/>
        <v>12372748.391313583</v>
      </c>
      <c r="CF19" s="26">
        <f t="shared" si="11"/>
        <v>10463683.194608469</v>
      </c>
      <c r="CG19" s="26">
        <f t="shared" si="11"/>
        <v>11500778.872269241</v>
      </c>
      <c r="CH19" s="26">
        <f t="shared" si="11"/>
        <v>10401789.595468761</v>
      </c>
      <c r="CI19" s="26">
        <f t="shared" si="11"/>
        <v>11257415.797864279</v>
      </c>
      <c r="CJ19" s="26">
        <f t="shared" si="11"/>
        <v>11979313.716393474</v>
      </c>
      <c r="CK19" s="26">
        <f t="shared" si="11"/>
        <v>13156068.338882253</v>
      </c>
      <c r="CL19" s="26">
        <f t="shared" si="11"/>
        <v>12590703.230545007</v>
      </c>
      <c r="CM19" s="26">
        <f t="shared" si="11"/>
        <v>11599469.020109611</v>
      </c>
      <c r="CN19" s="26">
        <f t="shared" si="11"/>
        <v>11462732.535555821</v>
      </c>
      <c r="CO19" s="26">
        <f t="shared" si="11"/>
        <v>10963844.858349159</v>
      </c>
      <c r="CP19" s="26">
        <f t="shared" si="11"/>
        <v>11955410.126133269</v>
      </c>
      <c r="CQ19" s="26">
        <f t="shared" si="11"/>
        <v>11473263.62073075</v>
      </c>
      <c r="CR19" s="26">
        <f t="shared" si="11"/>
        <v>10028602.324658312</v>
      </c>
      <c r="CS19" s="26">
        <f>+CS20+CS21+CS22</f>
        <v>10959872.468883531</v>
      </c>
      <c r="CT19" s="26">
        <f>+CT20+CT21+CT22</f>
        <v>10931908.624439118</v>
      </c>
      <c r="CU19" s="26">
        <f>+CU20+CU21+CU22</f>
        <v>12265334.368071113</v>
      </c>
      <c r="CV19" s="26">
        <f>+CV20+CV21+CV22</f>
        <v>12670265.384024212</v>
      </c>
      <c r="CW19" s="26">
        <f t="shared" ref="CW19:CX19" si="12">+CW20+CW21+CW22</f>
        <v>13008596.931628736</v>
      </c>
      <c r="CX19" s="26">
        <f t="shared" si="12"/>
        <v>13362969.862105591</v>
      </c>
      <c r="CY19" s="26">
        <f>+CY20+CY21+CY22</f>
        <v>13481188.844631566</v>
      </c>
      <c r="CZ19" s="26">
        <f>+CZ20+CZ21+CZ22</f>
        <v>12785031.44427005</v>
      </c>
      <c r="DA19" s="26">
        <f>+DA20+DA21+DA22</f>
        <v>12960294.788951403</v>
      </c>
      <c r="DB19" s="26">
        <f>+DB20+DB21+DB22</f>
        <v>13474941.269970747</v>
      </c>
      <c r="DC19" s="26">
        <f t="shared" ref="DC19:DD19" si="13">+DC20+DC21+DC22</f>
        <v>13788500.140215833</v>
      </c>
      <c r="DD19" s="26">
        <f t="shared" si="13"/>
        <v>11940622.817105558</v>
      </c>
      <c r="DE19" s="26">
        <f>+DE20+DE21+DE22</f>
        <v>12842876.983550886</v>
      </c>
      <c r="DF19" s="26">
        <f>+DF20+DF21+DF22</f>
        <v>12690433.380430963</v>
      </c>
      <c r="DG19" s="26">
        <f>+DG20+DG21+DG22</f>
        <v>12164101.874769086</v>
      </c>
      <c r="DH19" s="26">
        <f>+DH20+DH21+DH22</f>
        <v>13913217.814214556</v>
      </c>
      <c r="DI19" s="26">
        <f t="shared" ref="DI19:DJ19" si="14">+DI20+DI21+DI22</f>
        <v>13551261.201586643</v>
      </c>
      <c r="DJ19" s="26">
        <f t="shared" si="14"/>
        <v>12004802.618732508</v>
      </c>
      <c r="DK19" s="26">
        <f t="shared" ref="DK19:DZ19" si="15">+DK20+DK21+DK22</f>
        <v>12272684.932109419</v>
      </c>
      <c r="DL19" s="26">
        <f t="shared" si="15"/>
        <v>12293440.555147506</v>
      </c>
      <c r="DM19" s="26">
        <f t="shared" si="15"/>
        <v>12470341.299999947</v>
      </c>
      <c r="DN19" s="26">
        <f t="shared" si="15"/>
        <v>13803995.007788967</v>
      </c>
      <c r="DO19" s="26">
        <f t="shared" si="15"/>
        <v>12446942.712097539</v>
      </c>
      <c r="DP19" s="26">
        <f t="shared" si="15"/>
        <v>13405803.610314894</v>
      </c>
      <c r="DQ19" s="26">
        <f t="shared" si="15"/>
        <v>10821514.443402264</v>
      </c>
      <c r="DR19" s="26">
        <f t="shared" si="15"/>
        <v>11462512.429999977</v>
      </c>
      <c r="DS19" s="26">
        <f t="shared" si="15"/>
        <v>12235169.48227299</v>
      </c>
      <c r="DT19" s="26">
        <f t="shared" si="15"/>
        <v>10425383.598018741</v>
      </c>
      <c r="DU19" s="26">
        <f t="shared" si="15"/>
        <v>12334005.308960596</v>
      </c>
      <c r="DV19" s="26">
        <f t="shared" si="15"/>
        <v>13358706.342358107</v>
      </c>
      <c r="DW19" s="26">
        <f t="shared" si="15"/>
        <v>12113593.203090796</v>
      </c>
      <c r="DX19" s="26">
        <f t="shared" si="15"/>
        <v>14174734.274886135</v>
      </c>
      <c r="DY19" s="26">
        <f t="shared" si="15"/>
        <v>13636846.910587078</v>
      </c>
      <c r="DZ19" s="26">
        <f t="shared" si="15"/>
        <v>14212699.470121205</v>
      </c>
      <c r="EA19" s="26">
        <f t="shared" ref="EA19:EL19" si="16">+EA20+EA21+EA22</f>
        <v>14953727.020886939</v>
      </c>
      <c r="EB19" s="26">
        <f t="shared" si="16"/>
        <v>14174575.658770585</v>
      </c>
      <c r="EC19" s="26">
        <f t="shared" si="16"/>
        <v>15613711.176643899</v>
      </c>
      <c r="ED19" s="26">
        <f t="shared" si="16"/>
        <v>14313633.849055087</v>
      </c>
      <c r="EE19" s="26">
        <f t="shared" si="16"/>
        <v>15051017.095549077</v>
      </c>
      <c r="EF19" s="26">
        <f t="shared" si="16"/>
        <v>14366032.723972587</v>
      </c>
      <c r="EG19" s="26">
        <f t="shared" si="16"/>
        <v>15583563</v>
      </c>
      <c r="EH19" s="26">
        <f t="shared" si="16"/>
        <v>0</v>
      </c>
      <c r="EI19" s="26">
        <f t="shared" si="16"/>
        <v>0</v>
      </c>
      <c r="EJ19" s="26">
        <f t="shared" si="16"/>
        <v>0</v>
      </c>
      <c r="EK19" s="26">
        <f t="shared" si="16"/>
        <v>0</v>
      </c>
      <c r="EL19" s="26">
        <f t="shared" si="16"/>
        <v>0</v>
      </c>
    </row>
    <row r="20" spans="1:142" x14ac:dyDescent="0.25">
      <c r="A20" s="19" t="s">
        <v>6</v>
      </c>
      <c r="B20" s="20" t="s">
        <v>42</v>
      </c>
      <c r="C20" s="19" t="s">
        <v>45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>
        <v>8800157.6199998911</v>
      </c>
      <c r="DY20" s="22">
        <v>8369701.3399998881</v>
      </c>
      <c r="DZ20" s="22">
        <v>8297612.1499999147</v>
      </c>
      <c r="EA20" s="22">
        <v>8350336.9399998188</v>
      </c>
      <c r="EB20" s="22">
        <v>8067749.9000000106</v>
      </c>
      <c r="EC20" s="22">
        <v>8623669.4100000449</v>
      </c>
      <c r="ED20" s="22">
        <v>8636800.6499999389</v>
      </c>
      <c r="EE20" s="22">
        <v>8855369.3099999987</v>
      </c>
      <c r="EF20" s="22">
        <v>8365004.4699999802</v>
      </c>
      <c r="EG20" s="22">
        <v>8750718</v>
      </c>
      <c r="EH20" s="22"/>
      <c r="EI20" s="22"/>
      <c r="EJ20" s="22"/>
      <c r="EK20" s="22"/>
      <c r="EL20" s="22"/>
    </row>
    <row r="21" spans="1:142" x14ac:dyDescent="0.25">
      <c r="A21" s="19" t="s">
        <v>8</v>
      </c>
      <c r="B21" s="20" t="s">
        <v>40</v>
      </c>
      <c r="C21" s="19" t="s">
        <v>45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>
        <v>5159761.8460678458</v>
      </c>
      <c r="DY21" s="22">
        <v>5045690.0499999886</v>
      </c>
      <c r="DZ21" s="22">
        <v>5603189.3401212888</v>
      </c>
      <c r="EA21" s="22">
        <v>6380203.4013886349</v>
      </c>
      <c r="EB21" s="22">
        <v>5856217.1463759998</v>
      </c>
      <c r="EC21" s="22">
        <v>6744167.4366438547</v>
      </c>
      <c r="ED21" s="22">
        <v>5464393.6386551624</v>
      </c>
      <c r="EE21" s="22">
        <v>5975077.2155490778</v>
      </c>
      <c r="EF21" s="22">
        <v>5769240.1939726053</v>
      </c>
      <c r="EG21" s="22">
        <v>6564141</v>
      </c>
      <c r="EH21" s="22"/>
      <c r="EI21" s="22"/>
      <c r="EJ21" s="22"/>
      <c r="EK21" s="22"/>
      <c r="EL21" s="22"/>
    </row>
    <row r="22" spans="1:142" x14ac:dyDescent="0.25">
      <c r="A22" s="19" t="s">
        <v>17</v>
      </c>
      <c r="B22" s="20" t="s">
        <v>41</v>
      </c>
      <c r="C22" s="19" t="s">
        <v>45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>
        <v>214814.80881839775</v>
      </c>
      <c r="DY22" s="22">
        <v>221455.52058720027</v>
      </c>
      <c r="DZ22" s="22">
        <v>311897.98000000004</v>
      </c>
      <c r="EA22" s="22">
        <v>223186.67949848619</v>
      </c>
      <c r="EB22" s="22">
        <v>250608.61239457523</v>
      </c>
      <c r="EC22" s="22">
        <v>245874.33000000002</v>
      </c>
      <c r="ED22" s="22">
        <v>212439.56039998436</v>
      </c>
      <c r="EE22" s="22">
        <v>220570.57000000004</v>
      </c>
      <c r="EF22" s="22">
        <v>231788.06</v>
      </c>
      <c r="EG22" s="22">
        <v>268704</v>
      </c>
      <c r="EH22" s="22"/>
      <c r="EI22" s="22"/>
      <c r="EJ22" s="22"/>
      <c r="EK22" s="22"/>
      <c r="EL22" s="22"/>
    </row>
    <row r="23" spans="1:142" ht="3" customHeight="1" x14ac:dyDescent="0.25">
      <c r="CG23" s="38"/>
    </row>
    <row r="24" spans="1:142" ht="22.5" customHeight="1" x14ac:dyDescent="0.25">
      <c r="A24" s="87" t="s">
        <v>96</v>
      </c>
      <c r="B24" s="87"/>
      <c r="C24" s="87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</row>
    <row r="25" spans="1:142" ht="36" customHeight="1" x14ac:dyDescent="0.25">
      <c r="A25" s="87"/>
      <c r="B25" s="87"/>
      <c r="C25" s="87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42" x14ac:dyDescent="0.25">
      <c r="A26" s="72"/>
      <c r="B26" s="72"/>
      <c r="C26" s="72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42" x14ac:dyDescent="0.25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42" x14ac:dyDescent="0.25">
      <c r="BG30" s="35"/>
    </row>
    <row r="31" spans="1:142" x14ac:dyDescent="0.25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42" x14ac:dyDescent="0.25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 x14ac:dyDescent="0.25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 x14ac:dyDescent="0.25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 x14ac:dyDescent="0.25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 x14ac:dyDescent="0.25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CG20:DH20">
    <cfRule type="duplicateValues" dxfId="33" priority="7"/>
  </conditionalFormatting>
  <conditionalFormatting sqref="CH19:DI20">
    <cfRule type="duplicateValues" dxfId="32" priority="6"/>
  </conditionalFormatting>
  <conditionalFormatting sqref="BY20:DN22 BY19:DI19">
    <cfRule type="duplicateValues" dxfId="31" priority="5"/>
  </conditionalFormatting>
  <conditionalFormatting sqref="DO20:DT20 EA20:EF20">
    <cfRule type="duplicateValues" dxfId="30" priority="11"/>
  </conditionalFormatting>
  <conditionalFormatting sqref="DO20:DU20 EA20:EG20">
    <cfRule type="duplicateValues" dxfId="29" priority="13"/>
  </conditionalFormatting>
  <conditionalFormatting sqref="DO20:EL22">
    <cfRule type="duplicateValues" dxfId="28" priority="15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2060"/>
  </sheetPr>
  <dimension ref="A1:CQ26"/>
  <sheetViews>
    <sheetView workbookViewId="0">
      <pane xSplit="3" topLeftCell="CI1" activePane="topRight" state="frozen"/>
      <selection pane="topRight" activeCell="C46" sqref="C46"/>
    </sheetView>
  </sheetViews>
  <sheetFormatPr baseColWidth="10" defaultColWidth="12.6640625" defaultRowHeight="13.2" x14ac:dyDescent="0.25"/>
  <cols>
    <col min="1" max="1" width="3" style="13" bestFit="1" customWidth="1"/>
    <col min="2" max="2" width="34" style="14" bestFit="1" customWidth="1"/>
    <col min="3" max="3" width="15.6640625" style="13" bestFit="1" customWidth="1"/>
    <col min="4" max="16384" width="12.6640625" style="14"/>
  </cols>
  <sheetData>
    <row r="1" spans="1:95" ht="16.8" x14ac:dyDescent="0.25">
      <c r="A1" s="85" t="s">
        <v>61</v>
      </c>
      <c r="B1" s="85"/>
      <c r="C1" s="85"/>
    </row>
    <row r="2" spans="1:95" x14ac:dyDescent="0.25">
      <c r="A2" s="84" t="s">
        <v>24</v>
      </c>
      <c r="B2" s="84"/>
      <c r="C2" s="84"/>
    </row>
    <row r="4" spans="1:95" x14ac:dyDescent="0.25">
      <c r="A4" s="15" t="s">
        <v>1</v>
      </c>
      <c r="B4" s="17" t="s">
        <v>50</v>
      </c>
      <c r="C4" s="15" t="s">
        <v>2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  <c r="CF4" s="18">
        <v>44197</v>
      </c>
      <c r="CG4" s="18">
        <v>44228</v>
      </c>
      <c r="CH4" s="18">
        <v>44256</v>
      </c>
      <c r="CI4" s="18">
        <v>44287</v>
      </c>
      <c r="CJ4" s="18">
        <v>44317</v>
      </c>
      <c r="CK4" s="18">
        <v>44348</v>
      </c>
      <c r="CL4" s="18">
        <v>44378</v>
      </c>
      <c r="CM4" s="18">
        <v>44409</v>
      </c>
      <c r="CN4" s="18">
        <v>44440</v>
      </c>
      <c r="CO4" s="18">
        <v>44470</v>
      </c>
      <c r="CP4" s="18">
        <v>44501</v>
      </c>
      <c r="CQ4" s="18">
        <v>44531</v>
      </c>
    </row>
    <row r="5" spans="1:95" x14ac:dyDescent="0.25">
      <c r="A5" s="19"/>
      <c r="B5" s="70" t="s">
        <v>9</v>
      </c>
      <c r="C5" s="19" t="s">
        <v>5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>
        <v>16</v>
      </c>
      <c r="CD5" s="22">
        <v>12</v>
      </c>
      <c r="CE5" s="22">
        <v>19</v>
      </c>
      <c r="CF5" s="22">
        <v>14</v>
      </c>
      <c r="CG5" s="22">
        <v>16</v>
      </c>
      <c r="CH5" s="22">
        <v>12</v>
      </c>
      <c r="CI5" s="22">
        <v>13</v>
      </c>
      <c r="CJ5" s="22">
        <v>12</v>
      </c>
      <c r="CK5" s="22">
        <v>11</v>
      </c>
      <c r="CL5" s="22">
        <v>14</v>
      </c>
      <c r="CM5" s="22"/>
      <c r="CN5" s="22"/>
      <c r="CO5" s="22"/>
      <c r="CP5" s="22"/>
      <c r="CQ5" s="22"/>
    </row>
    <row r="6" spans="1:95" ht="3" customHeight="1" x14ac:dyDescent="0.25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95" x14ac:dyDescent="0.25">
      <c r="A7" s="15" t="s">
        <v>48</v>
      </c>
      <c r="B7" s="17" t="s">
        <v>51</v>
      </c>
      <c r="C7" s="15" t="s">
        <v>2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  <c r="CF7" s="18">
        <v>44197</v>
      </c>
      <c r="CG7" s="18">
        <v>44228</v>
      </c>
      <c r="CH7" s="18">
        <v>44256</v>
      </c>
      <c r="CI7" s="18">
        <v>44287</v>
      </c>
      <c r="CJ7" s="18">
        <v>44317</v>
      </c>
      <c r="CK7" s="18">
        <v>44348</v>
      </c>
      <c r="CL7" s="18">
        <v>44378</v>
      </c>
      <c r="CM7" s="18">
        <v>44409</v>
      </c>
      <c r="CN7" s="18">
        <v>44440</v>
      </c>
      <c r="CO7" s="18">
        <v>44470</v>
      </c>
      <c r="CP7" s="18">
        <v>44501</v>
      </c>
      <c r="CQ7" s="18">
        <v>44531</v>
      </c>
    </row>
    <row r="8" spans="1:95" x14ac:dyDescent="0.25">
      <c r="A8" s="19" t="s">
        <v>3</v>
      </c>
      <c r="B8" s="70" t="s">
        <v>16</v>
      </c>
      <c r="C8" s="19" t="s">
        <v>14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F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276215.25</v>
      </c>
      <c r="BT8" s="26">
        <f t="shared" si="4"/>
        <v>232494.37999999998</v>
      </c>
      <c r="BU8" s="26">
        <f t="shared" si="4"/>
        <v>198139.64</v>
      </c>
      <c r="BV8" s="26">
        <f t="shared" si="4"/>
        <v>281032.37999999983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221686.36000000002</v>
      </c>
      <c r="CB8" s="26">
        <f t="shared" si="4"/>
        <v>226772.98</v>
      </c>
      <c r="CC8" s="26">
        <f t="shared" si="4"/>
        <v>264059.45999999996</v>
      </c>
      <c r="CD8" s="26">
        <f t="shared" si="4"/>
        <v>185088.59999999986</v>
      </c>
      <c r="CE8" s="26">
        <f t="shared" si="4"/>
        <v>244057.22</v>
      </c>
      <c r="CF8" s="26">
        <f t="shared" si="4"/>
        <v>250901.26</v>
      </c>
      <c r="CG8" s="26">
        <f>+SUM(CG9:CG12)</f>
        <v>238455.58000000002</v>
      </c>
      <c r="CH8" s="26">
        <f t="shared" ref="CH8:CL8" si="5">+SUM(CH9:CH12)</f>
        <v>198328.61000000002</v>
      </c>
      <c r="CI8" s="26">
        <f t="shared" si="5"/>
        <v>222491.60000000003</v>
      </c>
      <c r="CJ8" s="26">
        <f t="shared" si="5"/>
        <v>249325.81999999998</v>
      </c>
      <c r="CK8" s="79">
        <f t="shared" si="5"/>
        <v>229829.73</v>
      </c>
      <c r="CL8" s="79">
        <f t="shared" si="5"/>
        <v>306991.37999999989</v>
      </c>
      <c r="CM8" s="26"/>
      <c r="CN8" s="26"/>
      <c r="CO8" s="26"/>
      <c r="CP8" s="26"/>
      <c r="CQ8" s="26"/>
    </row>
    <row r="9" spans="1:95" x14ac:dyDescent="0.25">
      <c r="A9" s="19" t="s">
        <v>6</v>
      </c>
      <c r="B9" s="70" t="s">
        <v>87</v>
      </c>
      <c r="C9" s="19" t="s">
        <v>14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130335.98000000001</v>
      </c>
      <c r="BT9" s="22">
        <v>93763.829999999987</v>
      </c>
      <c r="BU9" s="22">
        <v>53513.52</v>
      </c>
      <c r="BV9" s="22">
        <v>141059.3299999999</v>
      </c>
      <c r="BW9" s="22">
        <v>119550.56999999991</v>
      </c>
      <c r="BX9" s="22">
        <v>26018.2</v>
      </c>
      <c r="BY9" s="22">
        <v>39487.07</v>
      </c>
      <c r="BZ9" s="22">
        <v>39847.599999999999</v>
      </c>
      <c r="CA9" s="22">
        <v>95915.86</v>
      </c>
      <c r="CB9" s="22">
        <v>91472.1</v>
      </c>
      <c r="CC9" s="22">
        <v>90073.95</v>
      </c>
      <c r="CD9" s="22">
        <v>45490.749999999898</v>
      </c>
      <c r="CE9" s="22">
        <v>112934.96999999999</v>
      </c>
      <c r="CF9" s="22">
        <v>74991.12</v>
      </c>
      <c r="CG9" s="22">
        <v>108549.92</v>
      </c>
      <c r="CH9" s="22">
        <v>62494.17</v>
      </c>
      <c r="CI9" s="22">
        <v>67609.83</v>
      </c>
      <c r="CJ9" s="22">
        <v>77282.87</v>
      </c>
      <c r="CK9" s="22">
        <v>108571.26000000001</v>
      </c>
      <c r="CL9" s="22">
        <v>90223.07</v>
      </c>
      <c r="CM9" s="22"/>
      <c r="CN9" s="22"/>
      <c r="CO9" s="22"/>
      <c r="CP9" s="22"/>
      <c r="CQ9" s="22"/>
    </row>
    <row r="10" spans="1:95" x14ac:dyDescent="0.25">
      <c r="A10" s="19" t="s">
        <v>8</v>
      </c>
      <c r="B10" s="70" t="s">
        <v>88</v>
      </c>
      <c r="C10" s="19" t="s">
        <v>14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112985.9599999999</v>
      </c>
      <c r="BW10" s="22">
        <v>96534.2699999998</v>
      </c>
      <c r="BX10" s="22">
        <v>157066.82999999999</v>
      </c>
      <c r="BY10" s="22">
        <v>61305.12999999999</v>
      </c>
      <c r="BZ10" s="22">
        <v>65394.59</v>
      </c>
      <c r="CA10" s="22">
        <v>99145.400000000009</v>
      </c>
      <c r="CB10" s="22">
        <v>116801.54</v>
      </c>
      <c r="CC10" s="22">
        <v>153026.54</v>
      </c>
      <c r="CD10" s="22">
        <v>119592.93</v>
      </c>
      <c r="CE10" s="22">
        <v>108995.40000000001</v>
      </c>
      <c r="CF10" s="22">
        <v>154259.75</v>
      </c>
      <c r="CG10" s="22">
        <v>122709.15</v>
      </c>
      <c r="CH10" s="22">
        <v>108246.45999999999</v>
      </c>
      <c r="CI10" s="22">
        <v>134336.64000000001</v>
      </c>
      <c r="CJ10" s="22">
        <v>137663.72999999998</v>
      </c>
      <c r="CK10" s="22">
        <v>103487.50000000001</v>
      </c>
      <c r="CL10" s="22">
        <v>171008.84999999989</v>
      </c>
      <c r="CM10" s="22"/>
      <c r="CN10" s="22"/>
      <c r="CO10" s="22"/>
      <c r="CP10" s="22"/>
      <c r="CQ10" s="22"/>
    </row>
    <row r="11" spans="1:95" x14ac:dyDescent="0.25">
      <c r="A11" s="19" t="s">
        <v>17</v>
      </c>
      <c r="B11" s="70" t="s">
        <v>89</v>
      </c>
      <c r="C11" s="19" t="s">
        <v>14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>
        <v>0</v>
      </c>
      <c r="BZ11" s="22">
        <v>10525.55</v>
      </c>
      <c r="CA11" s="22">
        <v>26625.1</v>
      </c>
      <c r="CB11" s="22">
        <v>18499.34</v>
      </c>
      <c r="CC11" s="22">
        <v>20958.97</v>
      </c>
      <c r="CD11" s="22">
        <v>20004.919999999998</v>
      </c>
      <c r="CE11" s="22">
        <v>22126.85</v>
      </c>
      <c r="CF11" s="22">
        <v>21650.39</v>
      </c>
      <c r="CG11" s="22">
        <v>7196.51</v>
      </c>
      <c r="CH11" s="22">
        <v>27587.98</v>
      </c>
      <c r="CI11" s="22">
        <v>20545.13</v>
      </c>
      <c r="CJ11" s="22">
        <v>34379.22</v>
      </c>
      <c r="CK11" s="22">
        <v>10036.91</v>
      </c>
      <c r="CL11" s="22">
        <v>31371.63</v>
      </c>
      <c r="CM11" s="22"/>
      <c r="CN11" s="22"/>
      <c r="CO11" s="22"/>
      <c r="CP11" s="22"/>
      <c r="CQ11" s="22"/>
    </row>
    <row r="12" spans="1:95" ht="12" customHeight="1" x14ac:dyDescent="0.25">
      <c r="A12" s="19" t="s">
        <v>19</v>
      </c>
      <c r="B12" s="70" t="s">
        <v>90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4307.76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/>
      <c r="CG12" s="22">
        <v>0</v>
      </c>
      <c r="CH12" s="22">
        <v>0</v>
      </c>
      <c r="CI12" s="22">
        <v>0</v>
      </c>
      <c r="CJ12" s="22">
        <v>0</v>
      </c>
      <c r="CK12" s="22">
        <v>7734.06</v>
      </c>
      <c r="CL12" s="22">
        <v>14387.83</v>
      </c>
      <c r="CM12" s="22"/>
      <c r="CN12" s="22"/>
      <c r="CO12" s="22"/>
      <c r="CP12" s="22"/>
      <c r="CQ12" s="22"/>
    </row>
    <row r="13" spans="1:95" ht="3" customHeight="1" x14ac:dyDescent="0.25">
      <c r="A13" s="73"/>
      <c r="B13" s="73"/>
      <c r="C13" s="7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95" ht="15.6" x14ac:dyDescent="0.25">
      <c r="A14" s="30" t="s">
        <v>29</v>
      </c>
      <c r="B14" s="17" t="s">
        <v>107</v>
      </c>
      <c r="C14" s="15" t="s">
        <v>2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  <c r="CF14" s="18">
        <v>44197</v>
      </c>
      <c r="CG14" s="18">
        <v>44228</v>
      </c>
      <c r="CH14" s="18">
        <v>44256</v>
      </c>
      <c r="CI14" s="18">
        <v>44287</v>
      </c>
      <c r="CJ14" s="18">
        <v>44317</v>
      </c>
      <c r="CK14" s="18">
        <v>44348</v>
      </c>
      <c r="CL14" s="18">
        <v>44378</v>
      </c>
      <c r="CM14" s="18">
        <v>44409</v>
      </c>
      <c r="CN14" s="18">
        <v>44440</v>
      </c>
      <c r="CO14" s="18">
        <v>44470</v>
      </c>
      <c r="CP14" s="18">
        <v>44501</v>
      </c>
      <c r="CQ14" s="18">
        <v>44531</v>
      </c>
    </row>
    <row r="15" spans="1:95" x14ac:dyDescent="0.25">
      <c r="A15" s="19" t="s">
        <v>3</v>
      </c>
      <c r="B15" s="70" t="s">
        <v>10</v>
      </c>
      <c r="C15" s="19" t="s">
        <v>92</v>
      </c>
      <c r="D15" s="26">
        <f t="shared" ref="D15:I15" si="6">+D16+D17+D18</f>
        <v>697358.19980000006</v>
      </c>
      <c r="E15" s="26">
        <f t="shared" si="6"/>
        <v>4393661.08763</v>
      </c>
      <c r="F15" s="26">
        <f t="shared" si="6"/>
        <v>4179095.3108000001</v>
      </c>
      <c r="G15" s="26">
        <f t="shared" si="6"/>
        <v>6495651.6800000006</v>
      </c>
      <c r="H15" s="26">
        <f t="shared" si="6"/>
        <v>4315512.76</v>
      </c>
      <c r="I15" s="26">
        <f t="shared" si="6"/>
        <v>5187861.3482299997</v>
      </c>
      <c r="J15" s="26">
        <f>+J16+J17+J18</f>
        <v>4618977.1071800003</v>
      </c>
      <c r="K15" s="44">
        <f t="shared" ref="K15:AI15" si="7">+K16+K17+K18</f>
        <v>6323156.5417900002</v>
      </c>
      <c r="L15" s="26">
        <f t="shared" si="7"/>
        <v>7322938.8690900002</v>
      </c>
      <c r="M15" s="26">
        <f t="shared" si="7"/>
        <v>5349255.5049999999</v>
      </c>
      <c r="N15" s="26">
        <f t="shared" si="7"/>
        <v>5288441.0873560002</v>
      </c>
      <c r="O15" s="26">
        <f t="shared" si="7"/>
        <v>5595041.2421199996</v>
      </c>
      <c r="P15" s="26">
        <f t="shared" si="7"/>
        <v>5586561.2131499993</v>
      </c>
      <c r="Q15" s="26">
        <f t="shared" si="7"/>
        <v>7561866.1768300002</v>
      </c>
      <c r="R15" s="26">
        <f t="shared" si="7"/>
        <v>6267738.3079940006</v>
      </c>
      <c r="S15" s="26">
        <f t="shared" si="7"/>
        <v>8183978.1699200002</v>
      </c>
      <c r="T15" s="26">
        <f t="shared" si="7"/>
        <v>6954714.9485599995</v>
      </c>
      <c r="U15" s="26">
        <f t="shared" si="7"/>
        <v>4929814.60891</v>
      </c>
      <c r="V15" s="26">
        <f t="shared" si="7"/>
        <v>7306001.5170499999</v>
      </c>
      <c r="W15" s="44">
        <f t="shared" si="7"/>
        <v>10522575.731534699</v>
      </c>
      <c r="X15" s="26">
        <f t="shared" si="7"/>
        <v>5522080.0872499999</v>
      </c>
      <c r="Y15" s="26">
        <f t="shared" si="7"/>
        <v>5971379.8705699993</v>
      </c>
      <c r="Z15" s="26">
        <f t="shared" si="7"/>
        <v>5822865.1800000006</v>
      </c>
      <c r="AA15" s="26">
        <f t="shared" si="7"/>
        <v>6706178.5342800012</v>
      </c>
      <c r="AB15" s="26">
        <f t="shared" si="7"/>
        <v>6445076.6653708005</v>
      </c>
      <c r="AC15" s="26">
        <f t="shared" si="7"/>
        <v>8067581.0404223697</v>
      </c>
      <c r="AD15" s="26">
        <f t="shared" si="7"/>
        <v>6136900.6400000006</v>
      </c>
      <c r="AE15" s="26">
        <f t="shared" si="7"/>
        <v>8559947.7000000011</v>
      </c>
      <c r="AF15" s="26">
        <f t="shared" si="7"/>
        <v>7087940.9822800001</v>
      </c>
      <c r="AG15" s="26">
        <f>+AG16+AG17+AG18</f>
        <v>6502495.2649299996</v>
      </c>
      <c r="AH15" s="26">
        <f t="shared" si="7"/>
        <v>7600872.7287299996</v>
      </c>
      <c r="AI15" s="26">
        <f t="shared" si="7"/>
        <v>8505045.9952020403</v>
      </c>
      <c r="AJ15" s="26">
        <f t="shared" ref="AJ15:AU15" si="8">+AJ16+AJ17+AJ18</f>
        <v>5577082.2033400005</v>
      </c>
      <c r="AK15" s="26">
        <f t="shared" si="8"/>
        <v>7883634.0320699997</v>
      </c>
      <c r="AL15" s="26">
        <f t="shared" si="8"/>
        <v>4739975.9344300004</v>
      </c>
      <c r="AM15" s="26">
        <f t="shared" si="8"/>
        <v>5432260.36601</v>
      </c>
      <c r="AN15" s="26">
        <f t="shared" si="8"/>
        <v>7961657.7973000007</v>
      </c>
      <c r="AO15" s="26">
        <f t="shared" si="8"/>
        <v>7162213.1404799996</v>
      </c>
      <c r="AP15" s="26">
        <f t="shared" si="8"/>
        <v>5067540.9443600001</v>
      </c>
      <c r="AQ15" s="26">
        <f t="shared" si="8"/>
        <v>4866044.2100900002</v>
      </c>
      <c r="AR15" s="26">
        <f t="shared" si="8"/>
        <v>8616374.1573500019</v>
      </c>
      <c r="AS15" s="26">
        <f t="shared" si="8"/>
        <v>5303498.1744499998</v>
      </c>
      <c r="AT15" s="26">
        <f t="shared" si="8"/>
        <v>6481305.0679599997</v>
      </c>
      <c r="AU15" s="26">
        <f t="shared" si="8"/>
        <v>7634228.57859</v>
      </c>
      <c r="AV15" s="26">
        <f t="shared" ref="AV15:BA15" si="9">+AV16+AV17+AV18</f>
        <v>4920781.4790500002</v>
      </c>
      <c r="AW15" s="26">
        <f t="shared" si="9"/>
        <v>5902623.4778800001</v>
      </c>
      <c r="AX15" s="26">
        <f t="shared" si="9"/>
        <v>7919900.5999999996</v>
      </c>
      <c r="AY15" s="26">
        <f t="shared" si="9"/>
        <v>5680343.7228600001</v>
      </c>
      <c r="AZ15" s="26">
        <f t="shared" si="9"/>
        <v>6964166.3014399987</v>
      </c>
      <c r="BA15" s="26">
        <f t="shared" si="9"/>
        <v>8304801.2583152559</v>
      </c>
      <c r="BB15" s="26">
        <f t="shared" ref="BB15:BM15" si="10">+BB16+BB17+BB18</f>
        <v>4152642.9643064411</v>
      </c>
      <c r="BC15" s="26">
        <f t="shared" si="10"/>
        <v>6339010.7608099999</v>
      </c>
      <c r="BD15" s="26">
        <f t="shared" si="10"/>
        <v>6646922.0899999999</v>
      </c>
      <c r="BE15" s="26">
        <f t="shared" si="10"/>
        <v>7033952.8700000001</v>
      </c>
      <c r="BF15" s="26">
        <f t="shared" si="10"/>
        <v>6877375.5999999996</v>
      </c>
      <c r="BG15" s="26">
        <f t="shared" si="10"/>
        <v>6375204.5899999999</v>
      </c>
      <c r="BH15" s="26">
        <f t="shared" si="10"/>
        <v>6126137.3200000003</v>
      </c>
      <c r="BI15" s="26">
        <f t="shared" si="10"/>
        <v>7296499.4900000002</v>
      </c>
      <c r="BJ15" s="26">
        <f t="shared" si="10"/>
        <v>7269153.5300000003</v>
      </c>
      <c r="BK15" s="26">
        <f t="shared" si="10"/>
        <v>6635351.0199999996</v>
      </c>
      <c r="BL15" s="26">
        <f t="shared" si="10"/>
        <v>6381071.7400000002</v>
      </c>
      <c r="BM15" s="26">
        <f t="shared" si="10"/>
        <v>7981340.9699999997</v>
      </c>
      <c r="BN15" s="26">
        <f t="shared" ref="BN15:CL15" si="11">+BN16+BN17+BN18</f>
        <v>6904417.1299999999</v>
      </c>
      <c r="BO15" s="26">
        <f t="shared" si="11"/>
        <v>7523519.9099999992</v>
      </c>
      <c r="BP15" s="26">
        <f t="shared" si="11"/>
        <v>5350043.8199999994</v>
      </c>
      <c r="BQ15" s="26">
        <f t="shared" si="11"/>
        <v>8833375.8300000019</v>
      </c>
      <c r="BR15" s="26">
        <f t="shared" si="11"/>
        <v>4258940.0599999996</v>
      </c>
      <c r="BS15" s="26">
        <f t="shared" si="11"/>
        <v>7364992.1400000006</v>
      </c>
      <c r="BT15" s="26">
        <f t="shared" si="11"/>
        <v>6367569.5999999996</v>
      </c>
      <c r="BU15" s="26">
        <f t="shared" si="11"/>
        <v>5532605.5600000005</v>
      </c>
      <c r="BV15" s="26">
        <f t="shared" si="11"/>
        <v>8064549.7499999991</v>
      </c>
      <c r="BW15" s="26">
        <f t="shared" si="11"/>
        <v>6404858.3500000006</v>
      </c>
      <c r="BX15" s="26">
        <f t="shared" si="11"/>
        <v>5728229.7199999997</v>
      </c>
      <c r="BY15" s="26">
        <f t="shared" si="11"/>
        <v>2981636.2699999996</v>
      </c>
      <c r="BZ15" s="26">
        <f t="shared" si="11"/>
        <v>3341686.53</v>
      </c>
      <c r="CA15" s="26">
        <f t="shared" si="11"/>
        <v>6430952.4700000007</v>
      </c>
      <c r="CB15" s="26">
        <f t="shared" si="11"/>
        <v>6627343.6299999999</v>
      </c>
      <c r="CC15" s="26">
        <f t="shared" si="11"/>
        <v>2154048.8699999996</v>
      </c>
      <c r="CD15" s="26">
        <f t="shared" si="11"/>
        <v>1523650.5999999999</v>
      </c>
      <c r="CE15" s="26">
        <f t="shared" si="11"/>
        <v>1662934.95</v>
      </c>
      <c r="CF15" s="26">
        <f t="shared" si="11"/>
        <v>2070989.9899999998</v>
      </c>
      <c r="CG15" s="26">
        <f t="shared" si="11"/>
        <v>1943990.77</v>
      </c>
      <c r="CH15" s="26">
        <f t="shared" si="11"/>
        <v>1620946.93</v>
      </c>
      <c r="CI15" s="26">
        <f t="shared" si="11"/>
        <v>1848192.82</v>
      </c>
      <c r="CJ15" s="79">
        <f t="shared" si="11"/>
        <v>2052866.59</v>
      </c>
      <c r="CK15" s="79">
        <f t="shared" si="11"/>
        <v>1918753.8800000001</v>
      </c>
      <c r="CL15" s="79">
        <f t="shared" si="11"/>
        <v>2560766.27</v>
      </c>
      <c r="CM15" s="26"/>
      <c r="CN15" s="26"/>
      <c r="CO15" s="26"/>
      <c r="CP15" s="26"/>
      <c r="CQ15" s="26"/>
    </row>
    <row r="16" spans="1:95" x14ac:dyDescent="0.25">
      <c r="A16" s="19" t="s">
        <v>6</v>
      </c>
      <c r="B16" s="70" t="s">
        <v>46</v>
      </c>
      <c r="C16" s="19" t="s">
        <v>92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>
        <v>58767.26</v>
      </c>
      <c r="CD16" s="25">
        <v>55088.07</v>
      </c>
      <c r="CE16" s="25">
        <v>65593.45</v>
      </c>
      <c r="CF16" s="78">
        <v>57820.43</v>
      </c>
      <c r="CG16" s="78">
        <v>52022.23</v>
      </c>
      <c r="CH16" s="78">
        <v>47640.68</v>
      </c>
      <c r="CI16" s="78">
        <v>60990.05</v>
      </c>
      <c r="CJ16" s="25">
        <v>58272.79</v>
      </c>
      <c r="CK16" s="25">
        <v>46165.25</v>
      </c>
      <c r="CL16" s="25">
        <v>65008.11</v>
      </c>
      <c r="CM16" s="25"/>
      <c r="CN16" s="25"/>
      <c r="CO16" s="25"/>
      <c r="CP16" s="25"/>
      <c r="CQ16" s="25"/>
    </row>
    <row r="17" spans="1:95" x14ac:dyDescent="0.25">
      <c r="A17" s="19" t="s">
        <v>8</v>
      </c>
      <c r="B17" s="70" t="s">
        <v>47</v>
      </c>
      <c r="C17" s="19" t="s">
        <v>92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>
        <v>2089502.52</v>
      </c>
      <c r="CD17" s="25">
        <v>1464606.13</v>
      </c>
      <c r="CE17" s="25">
        <v>1581444.08</v>
      </c>
      <c r="CF17" s="78">
        <v>1985381.67</v>
      </c>
      <c r="CG17" s="78">
        <v>1886899.01</v>
      </c>
      <c r="CH17" s="78">
        <v>1569374.26</v>
      </c>
      <c r="CI17" s="78">
        <v>1760576.02</v>
      </c>
      <c r="CJ17" s="25">
        <v>1990668.57</v>
      </c>
      <c r="CK17" s="25">
        <v>1868056.06</v>
      </c>
      <c r="CL17" s="25">
        <v>2495225.92</v>
      </c>
      <c r="CM17" s="25"/>
      <c r="CN17" s="25"/>
      <c r="CO17" s="25"/>
      <c r="CP17" s="25"/>
      <c r="CQ17" s="25"/>
    </row>
    <row r="18" spans="1:95" x14ac:dyDescent="0.25">
      <c r="A18" s="19" t="s">
        <v>17</v>
      </c>
      <c r="B18" s="70" t="s">
        <v>41</v>
      </c>
      <c r="C18" s="19" t="s">
        <v>92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21225.119999999999</v>
      </c>
      <c r="K18" s="41">
        <v>10883.6</v>
      </c>
      <c r="L18" s="25">
        <v>13641.6</v>
      </c>
      <c r="M18" s="25">
        <v>11049.15</v>
      </c>
      <c r="N18" s="25">
        <v>9535.68</v>
      </c>
      <c r="O18" s="25">
        <v>12261.76</v>
      </c>
      <c r="P18" s="25">
        <v>11495.12</v>
      </c>
      <c r="Q18" s="25">
        <v>15991.92</v>
      </c>
      <c r="R18" s="25">
        <v>21327.93</v>
      </c>
      <c r="S18" s="25">
        <v>23492.16</v>
      </c>
      <c r="T18" s="25">
        <v>14664.572499999998</v>
      </c>
      <c r="U18" s="25">
        <v>16402.13</v>
      </c>
      <c r="V18" s="25">
        <v>13241.76</v>
      </c>
      <c r="W18" s="41">
        <v>58312.47</v>
      </c>
      <c r="X18" s="25">
        <v>12096.44</v>
      </c>
      <c r="Y18" s="25">
        <v>17113.88</v>
      </c>
      <c r="Z18" s="25">
        <v>15066.24</v>
      </c>
      <c r="AA18" s="25">
        <v>21837.579999999998</v>
      </c>
      <c r="AB18" s="25">
        <v>16478.7</v>
      </c>
      <c r="AC18" s="25">
        <v>16662.240000000002</v>
      </c>
      <c r="AD18" s="25">
        <v>20076</v>
      </c>
      <c r="AE18" s="25">
        <v>17933.72</v>
      </c>
      <c r="AF18" s="25">
        <v>20014.61</v>
      </c>
      <c r="AG18" s="25">
        <v>14595.42</v>
      </c>
      <c r="AH18" s="25">
        <v>6544.58</v>
      </c>
      <c r="AI18" s="25">
        <v>19756.8</v>
      </c>
      <c r="AJ18" s="25">
        <v>15660.4</v>
      </c>
      <c r="AK18" s="25">
        <v>20012</v>
      </c>
      <c r="AL18" s="25">
        <v>12720.4</v>
      </c>
      <c r="AM18" s="25">
        <v>10906.56</v>
      </c>
      <c r="AN18" s="25">
        <v>16878.75</v>
      </c>
      <c r="AO18" s="25">
        <v>18228</v>
      </c>
      <c r="AP18" s="25">
        <v>14218.75</v>
      </c>
      <c r="AQ18" s="25">
        <v>9973.0400000000009</v>
      </c>
      <c r="AR18" s="25">
        <v>15550.92</v>
      </c>
      <c r="AS18" s="25">
        <v>11840.92</v>
      </c>
      <c r="AT18" s="25">
        <v>15070.44</v>
      </c>
      <c r="AU18" s="25">
        <v>43837.86</v>
      </c>
      <c r="AV18" s="25">
        <v>19599.52</v>
      </c>
      <c r="AW18" s="25">
        <v>13650</v>
      </c>
      <c r="AX18" s="25">
        <v>14465.92</v>
      </c>
      <c r="AY18" s="25">
        <v>12704.720000000001</v>
      </c>
      <c r="AZ18" s="25">
        <v>14429.52</v>
      </c>
      <c r="BA18" s="25">
        <v>15518.76</v>
      </c>
      <c r="BB18" s="25">
        <v>10993.92</v>
      </c>
      <c r="BC18" s="25">
        <v>16490</v>
      </c>
      <c r="BD18" s="25">
        <v>15717.52</v>
      </c>
      <c r="BE18" s="25">
        <v>15052.8</v>
      </c>
      <c r="BF18" s="25">
        <v>17995.14</v>
      </c>
      <c r="BG18" s="25">
        <v>47730.67</v>
      </c>
      <c r="BH18" s="25">
        <v>9394</v>
      </c>
      <c r="BI18" s="25">
        <v>14810.88</v>
      </c>
      <c r="BJ18" s="25">
        <v>13018.32</v>
      </c>
      <c r="BK18" s="25">
        <v>14860.16</v>
      </c>
      <c r="BL18" s="25">
        <v>42406.32</v>
      </c>
      <c r="BM18" s="25">
        <v>20649.39</v>
      </c>
      <c r="BN18" s="25">
        <v>12072.14</v>
      </c>
      <c r="BO18" s="25">
        <v>82819.520000000004</v>
      </c>
      <c r="BP18" s="25">
        <v>10456.6</v>
      </c>
      <c r="BQ18" s="25">
        <v>16878.96</v>
      </c>
      <c r="BR18" s="25">
        <v>8552.8799999999992</v>
      </c>
      <c r="BS18" s="25">
        <v>49177.479999999996</v>
      </c>
      <c r="BT18" s="25">
        <v>13954.92</v>
      </c>
      <c r="BU18" s="25">
        <v>12561.64</v>
      </c>
      <c r="BV18" s="25">
        <v>15633.269999999999</v>
      </c>
      <c r="BW18" s="25">
        <v>12541.23</v>
      </c>
      <c r="BX18" s="25">
        <v>14652.15</v>
      </c>
      <c r="BY18" s="25">
        <v>10041.67</v>
      </c>
      <c r="BZ18" s="25">
        <v>10997.59</v>
      </c>
      <c r="CA18" s="25">
        <v>15037.99</v>
      </c>
      <c r="CB18" s="25">
        <v>16000.84</v>
      </c>
      <c r="CC18" s="25">
        <v>5779.09</v>
      </c>
      <c r="CD18" s="25">
        <v>3956.4</v>
      </c>
      <c r="CE18" s="25">
        <v>15897.419999999998</v>
      </c>
      <c r="CF18" s="78">
        <v>27787.89</v>
      </c>
      <c r="CG18" s="78">
        <v>5069.53</v>
      </c>
      <c r="CH18" s="78">
        <v>3931.99</v>
      </c>
      <c r="CI18" s="78">
        <v>26626.75</v>
      </c>
      <c r="CJ18" s="25">
        <v>3925.23</v>
      </c>
      <c r="CK18" s="25">
        <v>4532.57</v>
      </c>
      <c r="CL18" s="25">
        <v>532.24</v>
      </c>
      <c r="CM18" s="25"/>
      <c r="CN18" s="25"/>
      <c r="CO18" s="25"/>
      <c r="CP18" s="25"/>
      <c r="CQ18" s="25"/>
    </row>
    <row r="19" spans="1:95" ht="3" customHeight="1" x14ac:dyDescent="0.25">
      <c r="A19" s="19"/>
      <c r="B19" s="20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95" ht="23.25" customHeight="1" x14ac:dyDescent="0.25">
      <c r="A20" s="87" t="s">
        <v>102</v>
      </c>
      <c r="B20" s="87"/>
      <c r="C20" s="87"/>
      <c r="T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95" ht="26.25" customHeight="1" x14ac:dyDescent="0.25">
      <c r="A21" s="87" t="s">
        <v>116</v>
      </c>
      <c r="B21" s="87"/>
      <c r="C21" s="87"/>
      <c r="T21" s="34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95" x14ac:dyDescent="0.25">
      <c r="B22" s="42"/>
      <c r="T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95" x14ac:dyDescent="0.25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95" x14ac:dyDescent="0.25">
      <c r="T24" s="34"/>
      <c r="AD24" s="35"/>
      <c r="AE24" s="35"/>
      <c r="AF24" s="35"/>
      <c r="AG24" s="35"/>
      <c r="AL24" s="47"/>
    </row>
    <row r="25" spans="1:95" x14ac:dyDescent="0.25">
      <c r="AD25" s="35"/>
      <c r="AE25" s="35"/>
      <c r="AF25" s="35"/>
      <c r="AG25" s="35"/>
    </row>
    <row r="26" spans="1:95" x14ac:dyDescent="0.25">
      <c r="AD26" s="35"/>
      <c r="AE26" s="35"/>
      <c r="AF26" s="35"/>
      <c r="AG26" s="35"/>
    </row>
  </sheetData>
  <mergeCells count="4">
    <mergeCell ref="A20:C20"/>
    <mergeCell ref="A2:C2"/>
    <mergeCell ref="A1:C1"/>
    <mergeCell ref="A21:C21"/>
  </mergeCells>
  <conditionalFormatting sqref="AY16:BS16">
    <cfRule type="duplicateValues" dxfId="27" priority="8"/>
  </conditionalFormatting>
  <conditionalFormatting sqref="AS16:BS18">
    <cfRule type="duplicateValues" dxfId="26" priority="7"/>
  </conditionalFormatting>
  <conditionalFormatting sqref="BT16:CE16">
    <cfRule type="duplicateValues" dxfId="25" priority="6"/>
  </conditionalFormatting>
  <conditionalFormatting sqref="BT16:CE18">
    <cfRule type="duplicateValues" dxfId="24" priority="5"/>
  </conditionalFormatting>
  <conditionalFormatting sqref="CF16 CH16:CQ16">
    <cfRule type="duplicateValues" dxfId="23" priority="4"/>
  </conditionalFormatting>
  <conditionalFormatting sqref="CF16:CF18 CH16:CQ18">
    <cfRule type="duplicateValues" dxfId="22" priority="3"/>
  </conditionalFormatting>
  <conditionalFormatting sqref="CG16">
    <cfRule type="duplicateValues" dxfId="21" priority="2"/>
  </conditionalFormatting>
  <conditionalFormatting sqref="CG16:CG18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2060"/>
  </sheetPr>
  <dimension ref="A1:FC34"/>
  <sheetViews>
    <sheetView zoomScaleNormal="100" workbookViewId="0">
      <pane xSplit="3" ySplit="4" topLeftCell="ET5" activePane="bottomRight" state="frozen"/>
      <selection pane="topRight" activeCell="D1" sqref="D1"/>
      <selection pane="bottomLeft" activeCell="A6" sqref="A6"/>
      <selection pane="bottomRight" activeCell="EW30" sqref="EW30"/>
    </sheetView>
  </sheetViews>
  <sheetFormatPr baseColWidth="10" defaultColWidth="12.6640625" defaultRowHeight="13.2" x14ac:dyDescent="0.25"/>
  <cols>
    <col min="1" max="1" width="3.33203125" style="53" bestFit="1" customWidth="1"/>
    <col min="2" max="2" width="29.88671875" style="14" bestFit="1" customWidth="1"/>
    <col min="3" max="3" width="15.6640625" style="13" bestFit="1" customWidth="1"/>
    <col min="4" max="51" width="12.6640625" style="13"/>
    <col min="52" max="16384" width="12.6640625" style="14"/>
  </cols>
  <sheetData>
    <row r="1" spans="1:159" ht="16.8" x14ac:dyDescent="0.25">
      <c r="A1" s="85" t="s">
        <v>61</v>
      </c>
      <c r="B1" s="85"/>
      <c r="C1" s="85"/>
    </row>
    <row r="2" spans="1:159" x14ac:dyDescent="0.25">
      <c r="A2" s="84" t="s">
        <v>56</v>
      </c>
      <c r="B2" s="84"/>
      <c r="C2" s="84"/>
    </row>
    <row r="4" spans="1:159" x14ac:dyDescent="0.25">
      <c r="A4" s="48" t="s">
        <v>1</v>
      </c>
      <c r="B4" s="17" t="s">
        <v>50</v>
      </c>
      <c r="C4" s="15" t="s">
        <v>2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  <c r="ER4" s="18">
        <v>44197</v>
      </c>
      <c r="ES4" s="18">
        <v>44228</v>
      </c>
      <c r="ET4" s="18">
        <v>44256</v>
      </c>
      <c r="EU4" s="18">
        <v>44287</v>
      </c>
      <c r="EV4" s="18">
        <v>44317</v>
      </c>
      <c r="EW4" s="18">
        <v>44348</v>
      </c>
      <c r="EX4" s="18">
        <v>44378</v>
      </c>
      <c r="EY4" s="18">
        <v>44409</v>
      </c>
      <c r="EZ4" s="18">
        <v>44440</v>
      </c>
      <c r="FA4" s="18">
        <v>44470</v>
      </c>
      <c r="FB4" s="18">
        <v>44501</v>
      </c>
      <c r="FC4" s="18">
        <v>44531</v>
      </c>
    </row>
    <row r="5" spans="1:159" x14ac:dyDescent="0.25">
      <c r="A5" s="49"/>
      <c r="B5" s="20" t="s">
        <v>30</v>
      </c>
      <c r="C5" s="19" t="s">
        <v>5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>
        <v>42</v>
      </c>
      <c r="EP5" s="22">
        <v>33</v>
      </c>
      <c r="EQ5" s="22">
        <v>49</v>
      </c>
      <c r="ER5" s="22">
        <v>37</v>
      </c>
      <c r="ES5" s="22">
        <v>35</v>
      </c>
      <c r="ET5" s="22">
        <v>37</v>
      </c>
      <c r="EU5" s="22">
        <v>38</v>
      </c>
      <c r="EV5" s="22">
        <v>31</v>
      </c>
      <c r="EW5" s="22">
        <v>42</v>
      </c>
      <c r="EX5" s="22">
        <v>32</v>
      </c>
      <c r="EY5" s="22"/>
      <c r="EZ5" s="22"/>
      <c r="FA5" s="22"/>
      <c r="FB5" s="22"/>
      <c r="FC5" s="22"/>
    </row>
    <row r="6" spans="1:159" ht="3" customHeight="1" x14ac:dyDescent="0.25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</row>
    <row r="7" spans="1:159" x14ac:dyDescent="0.25">
      <c r="A7" s="48" t="s">
        <v>48</v>
      </c>
      <c r="B7" s="17" t="s">
        <v>12</v>
      </c>
      <c r="C7" s="15" t="s">
        <v>2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  <c r="ER7" s="18">
        <v>44197</v>
      </c>
      <c r="ES7" s="18">
        <v>44228</v>
      </c>
      <c r="ET7" s="18">
        <v>44256</v>
      </c>
      <c r="EU7" s="18">
        <v>44287</v>
      </c>
      <c r="EV7" s="18">
        <v>44317</v>
      </c>
      <c r="EW7" s="18">
        <v>44348</v>
      </c>
      <c r="EX7" s="18">
        <v>44378</v>
      </c>
      <c r="EY7" s="18">
        <v>44409</v>
      </c>
      <c r="EZ7" s="18">
        <v>44440</v>
      </c>
      <c r="FA7" s="18">
        <v>44470</v>
      </c>
      <c r="FB7" s="18">
        <v>44501</v>
      </c>
      <c r="FC7" s="18">
        <v>44531</v>
      </c>
    </row>
    <row r="8" spans="1:159" x14ac:dyDescent="0.25">
      <c r="A8" s="49" t="s">
        <v>3</v>
      </c>
      <c r="B8" s="20" t="s">
        <v>13</v>
      </c>
      <c r="C8" s="19" t="s">
        <v>14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19105.430999999982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21885.885000000002</v>
      </c>
      <c r="ED8" s="22">
        <v>19637.970000000005</v>
      </c>
      <c r="EE8" s="22">
        <v>17194.142499999998</v>
      </c>
      <c r="EF8" s="22">
        <v>22870.640000000036</v>
      </c>
      <c r="EG8" s="22">
        <v>15921.229999999994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>
        <v>13294.164999999986</v>
      </c>
      <c r="EP8" s="22">
        <v>18194.37</v>
      </c>
      <c r="EQ8" s="22">
        <v>22292.354540000022</v>
      </c>
      <c r="ER8" s="22">
        <v>20602.816999999992</v>
      </c>
      <c r="ES8" s="22">
        <v>12288.083000000002</v>
      </c>
      <c r="ET8" s="22">
        <v>11528.10500000001</v>
      </c>
      <c r="EU8" s="22">
        <v>9827.4799999999977</v>
      </c>
      <c r="EV8" s="22">
        <v>7193</v>
      </c>
      <c r="EW8" s="22">
        <v>11654.4</v>
      </c>
      <c r="EX8" s="22">
        <v>2390.9300000000003</v>
      </c>
      <c r="EY8" s="22"/>
      <c r="EZ8" s="22"/>
      <c r="FA8" s="22"/>
      <c r="FB8" s="22"/>
      <c r="FC8" s="22"/>
    </row>
    <row r="9" spans="1:159" x14ac:dyDescent="0.25">
      <c r="A9" s="49" t="s">
        <v>6</v>
      </c>
      <c r="B9" s="20" t="s">
        <v>15</v>
      </c>
      <c r="C9" s="19" t="s">
        <v>14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19351.800000000003</v>
      </c>
      <c r="CW9" s="22">
        <v>22968.242999999999</v>
      </c>
      <c r="CX9" s="22">
        <v>18962.319</v>
      </c>
      <c r="CY9" s="22">
        <v>5384.8180000000002</v>
      </c>
      <c r="CZ9" s="22">
        <v>19935.338</v>
      </c>
      <c r="DA9" s="22">
        <v>4047.5860000000002</v>
      </c>
      <c r="DB9" s="22">
        <v>24160.011000000002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9157.7980000000007</v>
      </c>
      <c r="DY9" s="22">
        <v>12757.648999999999</v>
      </c>
      <c r="DZ9" s="22">
        <v>23772.879999999997</v>
      </c>
      <c r="EA9" s="22">
        <v>13000.437000000002</v>
      </c>
      <c r="EB9" s="22">
        <v>29345.053</v>
      </c>
      <c r="EC9" s="22">
        <v>18932.481000000003</v>
      </c>
      <c r="ED9" s="22">
        <v>19771.218999999997</v>
      </c>
      <c r="EE9" s="22">
        <v>16123.173000000001</v>
      </c>
      <c r="EF9" s="22">
        <v>31154.689000000002</v>
      </c>
      <c r="EG9" s="22">
        <v>14990.3</v>
      </c>
      <c r="EH9" s="22">
        <v>11130.875999999998</v>
      </c>
      <c r="EI9" s="22">
        <v>12506.887000000001</v>
      </c>
      <c r="EJ9" s="22">
        <v>13332.208000000001</v>
      </c>
      <c r="EK9" s="22">
        <v>17825.763999999999</v>
      </c>
      <c r="EL9" s="22">
        <v>15450.606</v>
      </c>
      <c r="EM9" s="22">
        <v>20565.705999999998</v>
      </c>
      <c r="EN9" s="22">
        <v>6801.4750000000004</v>
      </c>
      <c r="EO9" s="22">
        <v>36947.764000000003</v>
      </c>
      <c r="EP9" s="22">
        <v>12020.522999999999</v>
      </c>
      <c r="EQ9" s="22">
        <v>18741.954999999998</v>
      </c>
      <c r="ER9" s="22">
        <v>4248.9880000000003</v>
      </c>
      <c r="ES9" s="22">
        <v>24039.308000000001</v>
      </c>
      <c r="ET9" s="22">
        <v>17435.112000000001</v>
      </c>
      <c r="EU9" s="22">
        <v>18639.339</v>
      </c>
      <c r="EV9" s="22">
        <v>13180</v>
      </c>
      <c r="EW9" s="22">
        <v>26049.8</v>
      </c>
      <c r="EX9" s="22">
        <v>30997.993000000002</v>
      </c>
      <c r="EY9" s="22"/>
      <c r="EZ9" s="22"/>
      <c r="FA9" s="22"/>
      <c r="FB9" s="22"/>
      <c r="FC9" s="22"/>
    </row>
    <row r="10" spans="1:159" x14ac:dyDescent="0.25">
      <c r="A10" s="49" t="s">
        <v>8</v>
      </c>
      <c r="B10" s="20" t="s">
        <v>16</v>
      </c>
      <c r="C10" s="19" t="s">
        <v>14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502802.37999999995</v>
      </c>
      <c r="CV10" s="22">
        <v>441515.85</v>
      </c>
      <c r="CW10" s="22">
        <v>543181.49</v>
      </c>
      <c r="CX10" s="22">
        <v>464108.88000000006</v>
      </c>
      <c r="CY10" s="22">
        <v>486414.85</v>
      </c>
      <c r="CZ10" s="22">
        <v>497381.62999999995</v>
      </c>
      <c r="DA10" s="22">
        <v>537238.87</v>
      </c>
      <c r="DB10" s="22">
        <v>390854.55</v>
      </c>
      <c r="DC10" s="22">
        <v>609422.19999999995</v>
      </c>
      <c r="DD10" s="22">
        <v>549091.81000000006</v>
      </c>
      <c r="DE10" s="22">
        <v>500806.85999999987</v>
      </c>
      <c r="DF10" s="22">
        <v>649078.02999999991</v>
      </c>
      <c r="DG10" s="22">
        <v>519793.54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473933.23999999993</v>
      </c>
      <c r="DY10" s="22">
        <v>497200.59</v>
      </c>
      <c r="DZ10" s="22">
        <v>367741.13000000006</v>
      </c>
      <c r="EA10" s="22">
        <v>484618.01</v>
      </c>
      <c r="EB10" s="22">
        <v>508760.56</v>
      </c>
      <c r="EC10" s="22">
        <v>502682.4</v>
      </c>
      <c r="ED10" s="22">
        <v>538695.09</v>
      </c>
      <c r="EE10" s="22">
        <v>642488.85</v>
      </c>
      <c r="EF10" s="22">
        <v>391725.03000000014</v>
      </c>
      <c r="EG10" s="22">
        <v>477821.18999999971</v>
      </c>
      <c r="EH10" s="22">
        <v>349532.99</v>
      </c>
      <c r="EI10" s="22">
        <v>198514.71</v>
      </c>
      <c r="EJ10" s="22">
        <v>356209.6</v>
      </c>
      <c r="EK10" s="22">
        <v>472759.63000000006</v>
      </c>
      <c r="EL10" s="22">
        <v>422753.08</v>
      </c>
      <c r="EM10" s="22">
        <v>360299.33000000007</v>
      </c>
      <c r="EN10" s="22">
        <v>544542.41000000015</v>
      </c>
      <c r="EO10" s="22">
        <v>548477.63</v>
      </c>
      <c r="EP10" s="22">
        <v>436047.64000000007</v>
      </c>
      <c r="EQ10" s="22">
        <v>519015.33000000019</v>
      </c>
      <c r="ER10" s="22">
        <v>370945.87999999995</v>
      </c>
      <c r="ES10" s="22">
        <v>487279.32</v>
      </c>
      <c r="ET10" s="22">
        <v>546056.37299999991</v>
      </c>
      <c r="EU10" s="22">
        <v>339156.32100000005</v>
      </c>
      <c r="EV10" s="22">
        <v>544654</v>
      </c>
      <c r="EW10" s="22">
        <v>407027.20000000001</v>
      </c>
      <c r="EX10" s="22">
        <v>396830.27999999991</v>
      </c>
      <c r="EY10" s="22"/>
      <c r="EZ10" s="22"/>
      <c r="FA10" s="22"/>
      <c r="FB10" s="22"/>
      <c r="FC10" s="22"/>
    </row>
    <row r="11" spans="1:159" x14ac:dyDescent="0.25">
      <c r="A11" s="49" t="s">
        <v>17</v>
      </c>
      <c r="B11" s="20" t="s">
        <v>18</v>
      </c>
      <c r="C11" s="19" t="s">
        <v>14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21061.182999999997</v>
      </c>
      <c r="CV11" s="22">
        <v>19832.46</v>
      </c>
      <c r="CW11" s="22">
        <v>37422.270000000004</v>
      </c>
      <c r="CX11" s="22">
        <v>34911.339999999997</v>
      </c>
      <c r="CY11" s="22">
        <v>38911.399999999994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57027.933000000005</v>
      </c>
      <c r="DF11" s="22">
        <v>27478</v>
      </c>
      <c r="DG11" s="22">
        <v>19598.88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82015.334000000003</v>
      </c>
      <c r="DY11" s="22">
        <v>48510.404999999977</v>
      </c>
      <c r="DZ11" s="22">
        <v>17145.579999999998</v>
      </c>
      <c r="EA11" s="22">
        <v>83173.963999999978</v>
      </c>
      <c r="EB11" s="22">
        <v>43415.250000000015</v>
      </c>
      <c r="EC11" s="22">
        <v>71585.650999999998</v>
      </c>
      <c r="ED11" s="22">
        <v>56397.148999999998</v>
      </c>
      <c r="EE11" s="22">
        <v>29441.110000000008</v>
      </c>
      <c r="EF11" s="22">
        <v>33923.873</v>
      </c>
      <c r="EG11" s="22">
        <v>69790.599999999991</v>
      </c>
      <c r="EH11" s="22">
        <v>58040.98000000001</v>
      </c>
      <c r="EI11" s="22">
        <v>49585.7</v>
      </c>
      <c r="EJ11" s="22">
        <v>33198.211000000003</v>
      </c>
      <c r="EK11" s="22">
        <v>16320.191000000004</v>
      </c>
      <c r="EL11" s="22">
        <v>34038.535999999986</v>
      </c>
      <c r="EM11" s="22">
        <v>50158.73</v>
      </c>
      <c r="EN11" s="22">
        <v>32948.397000000004</v>
      </c>
      <c r="EO11" s="22">
        <v>59654.809999999983</v>
      </c>
      <c r="EP11" s="22">
        <v>47221.352000000014</v>
      </c>
      <c r="EQ11" s="22">
        <v>104670.14200000004</v>
      </c>
      <c r="ER11" s="22">
        <v>59382.367000000013</v>
      </c>
      <c r="ES11" s="22">
        <v>11266.03</v>
      </c>
      <c r="ET11" s="22">
        <v>16309.785000000005</v>
      </c>
      <c r="EU11" s="22">
        <v>75873.76999999999</v>
      </c>
      <c r="EV11" s="22">
        <v>43513</v>
      </c>
      <c r="EW11" s="22">
        <v>64576.4</v>
      </c>
      <c r="EX11" s="22">
        <v>24609.739999999998</v>
      </c>
      <c r="EY11" s="22"/>
      <c r="EZ11" s="22"/>
      <c r="FA11" s="22"/>
      <c r="FB11" s="22"/>
      <c r="FC11" s="22"/>
    </row>
    <row r="12" spans="1:159" x14ac:dyDescent="0.25">
      <c r="A12" s="49" t="s">
        <v>19</v>
      </c>
      <c r="B12" s="20" t="s">
        <v>20</v>
      </c>
      <c r="C12" s="19" t="s">
        <v>14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6.47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>
        <v>0</v>
      </c>
      <c r="EW12" s="22">
        <v>0</v>
      </c>
      <c r="EX12" s="22">
        <v>0</v>
      </c>
      <c r="EY12" s="22"/>
      <c r="EZ12" s="22"/>
      <c r="FA12" s="22"/>
      <c r="FB12" s="22"/>
      <c r="FC12" s="22"/>
    </row>
    <row r="13" spans="1:159" x14ac:dyDescent="0.25">
      <c r="A13" s="49" t="s">
        <v>28</v>
      </c>
      <c r="B13" s="20" t="s">
        <v>10</v>
      </c>
      <c r="C13" s="19" t="s">
        <v>14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561014.63899999985</v>
      </c>
      <c r="CV13" s="26">
        <f t="shared" si="2"/>
        <v>494909.28100000002</v>
      </c>
      <c r="CW13" s="26">
        <f t="shared" si="2"/>
        <v>619140.83799999999</v>
      </c>
      <c r="CX13" s="26">
        <f t="shared" si="2"/>
        <v>537792.53900000011</v>
      </c>
      <c r="CY13" s="26">
        <f t="shared" ref="CY13:DF13" si="3">SUM(CY8:CY12)</f>
        <v>552232.72699999996</v>
      </c>
      <c r="CZ13" s="26">
        <f t="shared" si="3"/>
        <v>575366.24300000002</v>
      </c>
      <c r="DA13" s="26">
        <f t="shared" si="3"/>
        <v>575365.83100000001</v>
      </c>
      <c r="DB13" s="26">
        <f t="shared" si="3"/>
        <v>450059.13199999998</v>
      </c>
      <c r="DC13" s="26">
        <f t="shared" si="3"/>
        <v>665242.65</v>
      </c>
      <c r="DD13" s="26">
        <f t="shared" si="3"/>
        <v>603187.58000000007</v>
      </c>
      <c r="DE13" s="26">
        <f t="shared" si="3"/>
        <v>586486.72699999984</v>
      </c>
      <c r="DF13" s="26">
        <f t="shared" si="3"/>
        <v>708115.90999999992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584997.92100000009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705247.27549999999</v>
      </c>
      <c r="EF13" s="26">
        <f t="shared" si="6"/>
        <v>479674.23200000019</v>
      </c>
      <c r="EG13" s="26">
        <f t="shared" si="6"/>
        <v>578529.78999999969</v>
      </c>
      <c r="EH13" s="26">
        <f t="shared" si="6"/>
        <v>436636.75099999993</v>
      </c>
      <c r="EI13" s="26">
        <f t="shared" si="6"/>
        <v>276904.234</v>
      </c>
      <c r="EJ13" s="26">
        <f t="shared" si="6"/>
        <v>414281.50423000002</v>
      </c>
      <c r="EK13" s="26">
        <f t="shared" si="6"/>
        <v>520867.23600000003</v>
      </c>
      <c r="EL13" s="26">
        <f t="shared" si="6"/>
        <v>481483.55299999996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658374.36899999995</v>
      </c>
      <c r="EP13" s="26">
        <f t="shared" si="6"/>
        <v>513483.88500000007</v>
      </c>
      <c r="EQ13" s="26">
        <f t="shared" si="6"/>
        <v>664719.78154000023</v>
      </c>
      <c r="ER13" s="26">
        <f t="shared" ref="ER13:FA13" si="7">+ER8+ER9+ER10+ER11+ER12</f>
        <v>455180.05199999997</v>
      </c>
      <c r="ES13" s="26">
        <f t="shared" si="7"/>
        <v>534872.74100000004</v>
      </c>
      <c r="ET13" s="26">
        <f t="shared" si="7"/>
        <v>591329.375</v>
      </c>
      <c r="EU13" s="26">
        <f t="shared" si="7"/>
        <v>443496.91000000003</v>
      </c>
      <c r="EV13" s="26">
        <f t="shared" si="7"/>
        <v>608540</v>
      </c>
      <c r="EW13" s="26">
        <f t="shared" si="7"/>
        <v>509307.80000000005</v>
      </c>
      <c r="EX13" s="26">
        <f t="shared" si="7"/>
        <v>454828.94299999991</v>
      </c>
      <c r="EY13" s="26">
        <f t="shared" si="7"/>
        <v>0</v>
      </c>
      <c r="EZ13" s="26">
        <f t="shared" si="7"/>
        <v>0</v>
      </c>
      <c r="FA13" s="26">
        <f t="shared" si="7"/>
        <v>0</v>
      </c>
      <c r="FB13" s="26">
        <f t="shared" ref="FB13:FC13" si="8">+FB8+FB9+FB10+FB11+FB12</f>
        <v>0</v>
      </c>
      <c r="FC13" s="26">
        <f t="shared" si="8"/>
        <v>0</v>
      </c>
    </row>
    <row r="14" spans="1:159" ht="3" customHeight="1" x14ac:dyDescent="0.25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59" x14ac:dyDescent="0.25">
      <c r="A15" s="48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  <c r="ER15" s="18">
        <v>44197</v>
      </c>
      <c r="ES15" s="18">
        <v>44228</v>
      </c>
      <c r="ET15" s="18">
        <v>44256</v>
      </c>
      <c r="EU15" s="18">
        <v>44287</v>
      </c>
      <c r="EV15" s="18">
        <v>44317</v>
      </c>
      <c r="EW15" s="18">
        <v>44348</v>
      </c>
      <c r="EX15" s="18">
        <v>44378</v>
      </c>
      <c r="EY15" s="18">
        <v>44409</v>
      </c>
      <c r="EZ15" s="18">
        <v>44440</v>
      </c>
      <c r="FA15" s="18">
        <v>44470</v>
      </c>
      <c r="FB15" s="18">
        <v>44501</v>
      </c>
      <c r="FC15" s="18">
        <v>44531</v>
      </c>
    </row>
    <row r="16" spans="1:159" x14ac:dyDescent="0.25">
      <c r="A16" s="49" t="s">
        <v>3</v>
      </c>
      <c r="B16" s="20" t="s">
        <v>21</v>
      </c>
      <c r="C16" s="19" t="s">
        <v>22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1791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>
        <v>1100</v>
      </c>
      <c r="EP16" s="22">
        <v>1480</v>
      </c>
      <c r="EQ16" s="22">
        <v>2658</v>
      </c>
      <c r="ER16" s="22">
        <v>1855</v>
      </c>
      <c r="ES16" s="22">
        <v>1311</v>
      </c>
      <c r="ET16" s="22">
        <v>1665</v>
      </c>
      <c r="EU16" s="22">
        <v>926</v>
      </c>
      <c r="EV16" s="22">
        <v>531</v>
      </c>
      <c r="EW16" s="22">
        <v>746</v>
      </c>
      <c r="EX16" s="22">
        <v>404</v>
      </c>
      <c r="EY16" s="22"/>
      <c r="EZ16" s="22"/>
      <c r="FA16" s="22"/>
      <c r="FB16" s="22"/>
      <c r="FC16" s="22"/>
    </row>
    <row r="17" spans="1:159" x14ac:dyDescent="0.25">
      <c r="A17" s="49" t="s">
        <v>6</v>
      </c>
      <c r="B17" s="20" t="s">
        <v>21</v>
      </c>
      <c r="C17" s="19" t="s">
        <v>5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>
        <v>765</v>
      </c>
      <c r="EP17" s="22">
        <v>1094</v>
      </c>
      <c r="EQ17" s="22">
        <v>1689</v>
      </c>
      <c r="ER17" s="22">
        <v>1223</v>
      </c>
      <c r="ES17" s="22">
        <v>865</v>
      </c>
      <c r="ET17" s="22">
        <v>1012</v>
      </c>
      <c r="EU17" s="22">
        <v>641</v>
      </c>
      <c r="EV17" s="22">
        <v>389</v>
      </c>
      <c r="EW17" s="22">
        <v>291</v>
      </c>
      <c r="EX17" s="22">
        <v>224</v>
      </c>
      <c r="EY17" s="22"/>
      <c r="EZ17" s="22"/>
      <c r="FA17" s="22"/>
      <c r="FB17" s="22"/>
      <c r="FC17" s="22"/>
    </row>
    <row r="18" spans="1:159" ht="3" customHeight="1" x14ac:dyDescent="0.25">
      <c r="B18" s="20"/>
      <c r="C18" s="19"/>
      <c r="EW18" s="80"/>
    </row>
    <row r="19" spans="1:159" ht="15.6" x14ac:dyDescent="0.25">
      <c r="A19" s="30" t="s">
        <v>49</v>
      </c>
      <c r="B19" s="17" t="s">
        <v>109</v>
      </c>
      <c r="C19" s="15" t="s">
        <v>2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  <c r="ER19" s="18">
        <v>44197</v>
      </c>
      <c r="ES19" s="18">
        <v>44228</v>
      </c>
      <c r="ET19" s="18">
        <v>44256</v>
      </c>
      <c r="EU19" s="18">
        <v>44287</v>
      </c>
      <c r="EV19" s="18">
        <v>44317</v>
      </c>
      <c r="EW19" s="18">
        <v>44348</v>
      </c>
      <c r="EX19" s="18">
        <v>44378</v>
      </c>
      <c r="EY19" s="18">
        <v>44409</v>
      </c>
      <c r="EZ19" s="18">
        <v>44440</v>
      </c>
      <c r="FA19" s="18">
        <v>44470</v>
      </c>
      <c r="FB19" s="18">
        <v>44501</v>
      </c>
      <c r="FC19" s="18">
        <v>44531</v>
      </c>
    </row>
    <row r="20" spans="1:159" x14ac:dyDescent="0.25">
      <c r="A20" s="49" t="s">
        <v>3</v>
      </c>
      <c r="B20" s="20" t="s">
        <v>10</v>
      </c>
      <c r="C20" s="19" t="s">
        <v>92</v>
      </c>
      <c r="D20" s="26">
        <f>+SUM(D21:D23)</f>
        <v>5560094.9479999989</v>
      </c>
      <c r="E20" s="26">
        <f t="shared" ref="E20:BP20" si="9">+SUM(E21:E23)</f>
        <v>5039073.1219990002</v>
      </c>
      <c r="F20" s="26">
        <f t="shared" si="9"/>
        <v>5884990.9944469407</v>
      </c>
      <c r="G20" s="26">
        <f t="shared" si="9"/>
        <v>5655218.2599999988</v>
      </c>
      <c r="H20" s="26">
        <f t="shared" si="9"/>
        <v>5469731.964999998</v>
      </c>
      <c r="I20" s="26">
        <f t="shared" si="9"/>
        <v>5365651.3580000047</v>
      </c>
      <c r="J20" s="26">
        <f t="shared" si="9"/>
        <v>4624155.5560000045</v>
      </c>
      <c r="K20" s="26">
        <f t="shared" si="9"/>
        <v>5158774.972000001</v>
      </c>
      <c r="L20" s="26">
        <f t="shared" si="9"/>
        <v>4885677.8940000013</v>
      </c>
      <c r="M20" s="26">
        <f t="shared" si="9"/>
        <v>5093436.12</v>
      </c>
      <c r="N20" s="26">
        <f t="shared" si="9"/>
        <v>5024583.194000002</v>
      </c>
      <c r="O20" s="26">
        <f t="shared" si="9"/>
        <v>5382597.398</v>
      </c>
      <c r="P20" s="26">
        <f t="shared" si="9"/>
        <v>5302213.2600000007</v>
      </c>
      <c r="Q20" s="26">
        <f t="shared" si="9"/>
        <v>5070983.371000004</v>
      </c>
      <c r="R20" s="26">
        <f t="shared" si="9"/>
        <v>5321863.8890000014</v>
      </c>
      <c r="S20" s="26">
        <f t="shared" si="9"/>
        <v>4758779.5699999994</v>
      </c>
      <c r="T20" s="26">
        <f t="shared" si="9"/>
        <v>5279941.9700000025</v>
      </c>
      <c r="U20" s="26">
        <f t="shared" si="9"/>
        <v>5568730.0449999981</v>
      </c>
      <c r="V20" s="26">
        <f t="shared" si="9"/>
        <v>5872553.3589999964</v>
      </c>
      <c r="W20" s="26">
        <f t="shared" si="9"/>
        <v>6103146.9790000012</v>
      </c>
      <c r="X20" s="26">
        <f t="shared" si="9"/>
        <v>6026718.8830000032</v>
      </c>
      <c r="Y20" s="26">
        <f t="shared" si="9"/>
        <v>5717209.8380000014</v>
      </c>
      <c r="Z20" s="26">
        <f t="shared" si="9"/>
        <v>6247768.3389999978</v>
      </c>
      <c r="AA20" s="26">
        <f t="shared" si="9"/>
        <v>7366152.758000005</v>
      </c>
      <c r="AB20" s="26">
        <f t="shared" si="9"/>
        <v>4887267</v>
      </c>
      <c r="AC20" s="26">
        <f t="shared" si="9"/>
        <v>7222268.4200000009</v>
      </c>
      <c r="AD20" s="26">
        <f t="shared" si="9"/>
        <v>7040474.1100000003</v>
      </c>
      <c r="AE20" s="26">
        <f t="shared" si="9"/>
        <v>6892993.1199999955</v>
      </c>
      <c r="AF20" s="26">
        <f t="shared" si="9"/>
        <v>7417621.5100000054</v>
      </c>
      <c r="AG20" s="26">
        <f t="shared" si="9"/>
        <v>6541176.6600000001</v>
      </c>
      <c r="AH20" s="26">
        <f t="shared" si="9"/>
        <v>5658503.7000000002</v>
      </c>
      <c r="AI20" s="26">
        <f t="shared" si="9"/>
        <v>5975126.7599999988</v>
      </c>
      <c r="AJ20" s="26">
        <f t="shared" si="9"/>
        <v>6480994.9300000053</v>
      </c>
      <c r="AK20" s="26">
        <f t="shared" si="9"/>
        <v>5907374.4899999965</v>
      </c>
      <c r="AL20" s="26">
        <f t="shared" si="9"/>
        <v>5997398.4099999992</v>
      </c>
      <c r="AM20" s="26">
        <f t="shared" si="9"/>
        <v>6375933.9700000007</v>
      </c>
      <c r="AN20" s="26">
        <f t="shared" si="9"/>
        <v>6833063.8499999959</v>
      </c>
      <c r="AO20" s="26">
        <f t="shared" si="9"/>
        <v>6022580.1100000013</v>
      </c>
      <c r="AP20" s="26">
        <f t="shared" si="9"/>
        <v>7588798.4899999974</v>
      </c>
      <c r="AQ20" s="26">
        <f t="shared" si="9"/>
        <v>6484806.3499999959</v>
      </c>
      <c r="AR20" s="26">
        <f t="shared" si="9"/>
        <v>7083804.2199999997</v>
      </c>
      <c r="AS20" s="26">
        <f t="shared" si="9"/>
        <v>6201524.0400000019</v>
      </c>
      <c r="AT20" s="26">
        <f t="shared" si="9"/>
        <v>6144971.1999999946</v>
      </c>
      <c r="AU20" s="26">
        <f t="shared" si="9"/>
        <v>5361701.6699999962</v>
      </c>
      <c r="AV20" s="26">
        <f t="shared" si="9"/>
        <v>7728298.879999999</v>
      </c>
      <c r="AW20" s="26">
        <f t="shared" si="9"/>
        <v>6215369.2800000049</v>
      </c>
      <c r="AX20" s="26">
        <f t="shared" si="9"/>
        <v>6880342.5700000003</v>
      </c>
      <c r="AY20" s="26">
        <f t="shared" si="9"/>
        <v>9482166.9099999983</v>
      </c>
      <c r="AZ20" s="26">
        <f t="shared" si="9"/>
        <v>6359901.9800000004</v>
      </c>
      <c r="BA20" s="26">
        <f t="shared" si="9"/>
        <v>7749854.6299999971</v>
      </c>
      <c r="BB20" s="26">
        <f t="shared" si="9"/>
        <v>7908285.9699999979</v>
      </c>
      <c r="BC20" s="26">
        <f t="shared" si="9"/>
        <v>7174759.3699999982</v>
      </c>
      <c r="BD20" s="26">
        <f t="shared" si="9"/>
        <v>8251893.9600000037</v>
      </c>
      <c r="BE20" s="26">
        <f t="shared" si="9"/>
        <v>8653101.7700000014</v>
      </c>
      <c r="BF20" s="26">
        <f t="shared" si="9"/>
        <v>9243908.1199999992</v>
      </c>
      <c r="BG20" s="26">
        <f t="shared" si="9"/>
        <v>8365061.0099999988</v>
      </c>
      <c r="BH20" s="26">
        <f t="shared" si="9"/>
        <v>10011383.029999999</v>
      </c>
      <c r="BI20" s="26">
        <f t="shared" si="9"/>
        <v>12139236.560000001</v>
      </c>
      <c r="BJ20" s="26">
        <f t="shared" si="9"/>
        <v>8172726.0199999968</v>
      </c>
      <c r="BK20" s="26">
        <f t="shared" si="9"/>
        <v>12066923.859999999</v>
      </c>
      <c r="BL20" s="26">
        <f t="shared" si="9"/>
        <v>9866305.5100000016</v>
      </c>
      <c r="BM20" s="26">
        <f t="shared" si="9"/>
        <v>9539440.7500000019</v>
      </c>
      <c r="BN20" s="26">
        <f t="shared" si="9"/>
        <v>9474401.370000001</v>
      </c>
      <c r="BO20" s="26">
        <f t="shared" si="9"/>
        <v>9241574</v>
      </c>
      <c r="BP20" s="26">
        <f t="shared" si="9"/>
        <v>10725764.020000003</v>
      </c>
      <c r="BQ20" s="26">
        <f t="shared" ref="BQ20:CU20" si="10">+SUM(BQ21:BQ23)</f>
        <v>9770381.439999992</v>
      </c>
      <c r="BR20" s="26">
        <f t="shared" si="10"/>
        <v>11194093.880000012</v>
      </c>
      <c r="BS20" s="26">
        <f t="shared" si="10"/>
        <v>11022928.639999999</v>
      </c>
      <c r="BT20" s="26">
        <f t="shared" si="10"/>
        <v>12994868.269999979</v>
      </c>
      <c r="BU20" s="26">
        <f t="shared" si="10"/>
        <v>12470044.890000001</v>
      </c>
      <c r="BV20" s="26">
        <f t="shared" si="10"/>
        <v>8992372.6899999995</v>
      </c>
      <c r="BW20" s="26">
        <f t="shared" si="10"/>
        <v>9055060.8000000007</v>
      </c>
      <c r="BX20" s="26">
        <f t="shared" si="10"/>
        <v>11321356.24</v>
      </c>
      <c r="BY20" s="26">
        <f t="shared" si="10"/>
        <v>7863273.1599999964</v>
      </c>
      <c r="BZ20" s="26">
        <f t="shared" si="10"/>
        <v>10025901.379999999</v>
      </c>
      <c r="CA20" s="26">
        <f t="shared" si="10"/>
        <v>12326210</v>
      </c>
      <c r="CB20" s="26">
        <f t="shared" si="10"/>
        <v>11958762</v>
      </c>
      <c r="CC20" s="26">
        <f t="shared" si="10"/>
        <v>16015158.12999999</v>
      </c>
      <c r="CD20" s="26">
        <f t="shared" si="10"/>
        <v>17302820.990000002</v>
      </c>
      <c r="CE20" s="26">
        <f t="shared" si="10"/>
        <v>16953090.989999998</v>
      </c>
      <c r="CF20" s="26">
        <f t="shared" si="10"/>
        <v>19756020.169999994</v>
      </c>
      <c r="CG20" s="26">
        <f t="shared" si="10"/>
        <v>20266776.479999989</v>
      </c>
      <c r="CH20" s="26">
        <f t="shared" si="10"/>
        <v>27008159.310000014</v>
      </c>
      <c r="CI20" s="26">
        <f t="shared" si="10"/>
        <v>38261593.51000005</v>
      </c>
      <c r="CJ20" s="26">
        <f t="shared" si="10"/>
        <v>19732651.819999989</v>
      </c>
      <c r="CK20" s="26">
        <f t="shared" si="10"/>
        <v>28719781.890000023</v>
      </c>
      <c r="CL20" s="26">
        <f t="shared" si="10"/>
        <v>30167745.960000005</v>
      </c>
      <c r="CM20" s="26">
        <f t="shared" si="10"/>
        <v>27023285.179999992</v>
      </c>
      <c r="CN20" s="26">
        <f t="shared" si="10"/>
        <v>31366527</v>
      </c>
      <c r="CO20" s="26">
        <f t="shared" si="10"/>
        <v>24375651</v>
      </c>
      <c r="CP20" s="26">
        <f t="shared" si="10"/>
        <v>33197485.120000005</v>
      </c>
      <c r="CQ20" s="26">
        <f t="shared" si="10"/>
        <v>27024378.040000003</v>
      </c>
      <c r="CR20" s="26">
        <f t="shared" si="10"/>
        <v>26700358.140000012</v>
      </c>
      <c r="CS20" s="26">
        <f t="shared" si="10"/>
        <v>36272428.640000008</v>
      </c>
      <c r="CT20" s="26">
        <f t="shared" si="10"/>
        <v>34691176.739999987</v>
      </c>
      <c r="CU20" s="26">
        <f t="shared" si="10"/>
        <v>43077317.409999974</v>
      </c>
      <c r="CV20" s="26">
        <f t="shared" ref="CV20:DG20" si="11">+SUM(CV21:CV23)</f>
        <v>25538359.430000003</v>
      </c>
      <c r="CW20" s="26">
        <f t="shared" si="11"/>
        <v>29328014.010000005</v>
      </c>
      <c r="CX20" s="26">
        <f t="shared" si="11"/>
        <v>28094887.170000013</v>
      </c>
      <c r="CY20" s="26">
        <f t="shared" si="11"/>
        <v>26117886.930000003</v>
      </c>
      <c r="CZ20" s="26">
        <f t="shared" si="11"/>
        <v>31501000.57</v>
      </c>
      <c r="DA20" s="26">
        <f t="shared" si="11"/>
        <v>30128491.100000001</v>
      </c>
      <c r="DB20" s="26">
        <f t="shared" si="11"/>
        <v>21726815.370000001</v>
      </c>
      <c r="DC20" s="26">
        <f t="shared" si="11"/>
        <v>32447080.680000011</v>
      </c>
      <c r="DD20" s="26">
        <f t="shared" si="11"/>
        <v>31988251.930000007</v>
      </c>
      <c r="DE20" s="26">
        <f t="shared" si="11"/>
        <v>29330560.809999984</v>
      </c>
      <c r="DF20" s="26">
        <f t="shared" si="11"/>
        <v>33236189.389999982</v>
      </c>
      <c r="DG20" s="26">
        <f t="shared" si="11"/>
        <v>31221116.970000003</v>
      </c>
      <c r="DH20" s="26">
        <f t="shared" ref="DH20:DM20" si="12">+SUM(DH21:DH23)</f>
        <v>29934021.049999997</v>
      </c>
      <c r="DI20" s="26">
        <f t="shared" si="12"/>
        <v>27465678.990000006</v>
      </c>
      <c r="DJ20" s="26">
        <f t="shared" si="12"/>
        <v>34451702.829999991</v>
      </c>
      <c r="DK20" s="26">
        <f t="shared" si="12"/>
        <v>35889497.179999992</v>
      </c>
      <c r="DL20" s="26">
        <f t="shared" si="12"/>
        <v>21628539.969999999</v>
      </c>
      <c r="DM20" s="26">
        <f t="shared" si="12"/>
        <v>33223799.260000009</v>
      </c>
      <c r="DN20" s="26">
        <f t="shared" ref="DN20:DY20" si="13">+SUM(DN21:DN23)</f>
        <v>32681681.210000012</v>
      </c>
      <c r="DO20" s="26">
        <f t="shared" si="13"/>
        <v>35418991.440000005</v>
      </c>
      <c r="DP20" s="26">
        <f t="shared" si="13"/>
        <v>31326871.049999997</v>
      </c>
      <c r="DQ20" s="26">
        <f t="shared" si="13"/>
        <v>30498641.139999989</v>
      </c>
      <c r="DR20" s="26">
        <f t="shared" si="13"/>
        <v>45174436.589999996</v>
      </c>
      <c r="DS20" s="26">
        <f t="shared" si="13"/>
        <v>32492361</v>
      </c>
      <c r="DT20" s="26">
        <f t="shared" si="13"/>
        <v>30681799.010000017</v>
      </c>
      <c r="DU20" s="26">
        <f t="shared" si="13"/>
        <v>34071827.350000001</v>
      </c>
      <c r="DV20" s="26">
        <f t="shared" si="13"/>
        <v>33114130</v>
      </c>
      <c r="DW20" s="26">
        <f t="shared" si="13"/>
        <v>33883485.530000009</v>
      </c>
      <c r="DX20" s="26">
        <f t="shared" si="13"/>
        <v>30005732.189999994</v>
      </c>
      <c r="DY20" s="26">
        <f t="shared" si="13"/>
        <v>36838867.229999974</v>
      </c>
      <c r="DZ20" s="26">
        <f t="shared" ref="DZ20:EQ20" si="14">+SUM(DZ21:DZ23)</f>
        <v>26463656.199999992</v>
      </c>
      <c r="EA20" s="26">
        <f t="shared" si="14"/>
        <v>32356261.439999994</v>
      </c>
      <c r="EB20" s="26">
        <f t="shared" si="14"/>
        <v>39305132.120000005</v>
      </c>
      <c r="EC20" s="26">
        <f t="shared" si="14"/>
        <v>36285915.550000004</v>
      </c>
      <c r="ED20" s="26">
        <f t="shared" si="14"/>
        <v>40227396.439999998</v>
      </c>
      <c r="EE20" s="26">
        <f t="shared" si="14"/>
        <v>34973153.120000005</v>
      </c>
      <c r="EF20" s="26">
        <f t="shared" si="14"/>
        <v>28032344.140000001</v>
      </c>
      <c r="EG20" s="26">
        <f t="shared" si="14"/>
        <v>29987890.790000003</v>
      </c>
      <c r="EH20" s="26">
        <f t="shared" si="14"/>
        <v>27997776.530000012</v>
      </c>
      <c r="EI20" s="26">
        <f t="shared" si="14"/>
        <v>23529941.709999997</v>
      </c>
      <c r="EJ20" s="26">
        <f t="shared" si="14"/>
        <v>27581582.849999994</v>
      </c>
      <c r="EK20" s="26">
        <f t="shared" si="14"/>
        <v>27426344.390000001</v>
      </c>
      <c r="EL20" s="26">
        <f t="shared" si="14"/>
        <v>29386942.259999994</v>
      </c>
      <c r="EM20" s="26">
        <f t="shared" si="14"/>
        <v>29278350.969999999</v>
      </c>
      <c r="EN20" s="26">
        <f t="shared" si="14"/>
        <v>30803499.990000002</v>
      </c>
      <c r="EO20" s="26">
        <f t="shared" si="14"/>
        <v>34834018.250000007</v>
      </c>
      <c r="EP20" s="26">
        <f t="shared" si="14"/>
        <v>31623184.219999991</v>
      </c>
      <c r="EQ20" s="26">
        <f t="shared" si="14"/>
        <v>37420915.710000008</v>
      </c>
      <c r="ER20" s="26">
        <f t="shared" ref="ER20:FA20" si="15">+SUM(ER21:ER23)</f>
        <v>8927170.1799999997</v>
      </c>
      <c r="ES20" s="26">
        <f t="shared" si="15"/>
        <v>8621723.8599999994</v>
      </c>
      <c r="ET20" s="26">
        <f t="shared" si="15"/>
        <v>9106160</v>
      </c>
      <c r="EU20" s="26">
        <f t="shared" si="15"/>
        <v>7342249.8600000003</v>
      </c>
      <c r="EV20" s="26">
        <f t="shared" si="15"/>
        <v>8522559</v>
      </c>
      <c r="EW20" s="26">
        <f>+SUM(EW21:EW23)</f>
        <v>8309876.5100000007</v>
      </c>
      <c r="EX20" s="26">
        <f t="shared" si="15"/>
        <v>8014098.5700000003</v>
      </c>
      <c r="EY20" s="26">
        <f t="shared" si="15"/>
        <v>0</v>
      </c>
      <c r="EZ20" s="26">
        <f t="shared" si="15"/>
        <v>0</v>
      </c>
      <c r="FA20" s="26">
        <f t="shared" si="15"/>
        <v>0</v>
      </c>
      <c r="FB20" s="26">
        <f t="shared" ref="FB20:FC20" si="16">+SUM(FB21:FB23)</f>
        <v>0</v>
      </c>
      <c r="FC20" s="26">
        <f t="shared" si="16"/>
        <v>0</v>
      </c>
    </row>
    <row r="21" spans="1:159" x14ac:dyDescent="0.25">
      <c r="A21" s="49" t="s">
        <v>6</v>
      </c>
      <c r="B21" s="20" t="s">
        <v>35</v>
      </c>
      <c r="C21" s="19" t="s">
        <v>92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>
        <v>558945.58000000007</v>
      </c>
      <c r="EP21" s="25">
        <v>494123.21</v>
      </c>
      <c r="EQ21" s="25">
        <v>731361.09</v>
      </c>
      <c r="ER21" s="25">
        <v>142265.95000000001</v>
      </c>
      <c r="ES21" s="25">
        <v>129189.72</v>
      </c>
      <c r="ET21" s="25">
        <v>134596</v>
      </c>
      <c r="EU21" s="25">
        <v>135677.24</v>
      </c>
      <c r="EV21" s="25">
        <v>133759</v>
      </c>
      <c r="EW21" s="78">
        <v>172510.46</v>
      </c>
      <c r="EX21" s="25">
        <v>109311.16</v>
      </c>
      <c r="EY21" s="25"/>
      <c r="EZ21" s="25"/>
      <c r="FA21" s="25"/>
      <c r="FB21" s="25"/>
      <c r="FC21" s="25"/>
    </row>
    <row r="22" spans="1:159" x14ac:dyDescent="0.25">
      <c r="A22" s="49" t="s">
        <v>8</v>
      </c>
      <c r="B22" s="20" t="s">
        <v>36</v>
      </c>
      <c r="C22" s="19" t="s">
        <v>92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>
        <v>33236092.670000009</v>
      </c>
      <c r="EP22" s="25">
        <v>29946797.659999989</v>
      </c>
      <c r="EQ22" s="25">
        <v>35290367.330000006</v>
      </c>
      <c r="ER22" s="25">
        <v>7509424.9800000004</v>
      </c>
      <c r="ES22" s="25">
        <v>7309959.1200000001</v>
      </c>
      <c r="ET22" s="25">
        <v>8627395</v>
      </c>
      <c r="EU22" s="25">
        <v>6750097.29</v>
      </c>
      <c r="EV22" s="25">
        <v>8074666</v>
      </c>
      <c r="EW22" s="78">
        <v>7768460.1900000004</v>
      </c>
      <c r="EX22" s="25">
        <v>7639880.4100000001</v>
      </c>
      <c r="EY22" s="25"/>
      <c r="EZ22" s="25"/>
      <c r="FA22" s="25"/>
      <c r="FB22" s="25"/>
      <c r="FC22" s="25"/>
    </row>
    <row r="23" spans="1:159" x14ac:dyDescent="0.25">
      <c r="A23" s="49" t="s">
        <v>17</v>
      </c>
      <c r="B23" s="20" t="s">
        <v>37</v>
      </c>
      <c r="C23" s="19" t="s">
        <v>92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>
        <v>1038980.0000000002</v>
      </c>
      <c r="EP23" s="25">
        <v>1182263.3500000001</v>
      </c>
      <c r="EQ23" s="25">
        <v>1399187.29</v>
      </c>
      <c r="ER23" s="25">
        <v>1275479.25</v>
      </c>
      <c r="ES23" s="25">
        <v>1182575.0200000003</v>
      </c>
      <c r="ET23" s="25">
        <v>344169</v>
      </c>
      <c r="EU23" s="25">
        <v>456475.33</v>
      </c>
      <c r="EV23" s="25">
        <v>314134</v>
      </c>
      <c r="EW23" s="78">
        <v>368905.86</v>
      </c>
      <c r="EX23" s="25">
        <v>264907</v>
      </c>
      <c r="EY23" s="25"/>
      <c r="EZ23" s="25"/>
      <c r="FA23" s="25"/>
      <c r="FB23" s="25"/>
      <c r="FC23" s="25"/>
    </row>
    <row r="24" spans="1:159" ht="23.25" customHeight="1" x14ac:dyDescent="0.25">
      <c r="A24" s="87" t="s">
        <v>108</v>
      </c>
      <c r="B24" s="87"/>
      <c r="C24" s="87"/>
      <c r="CE24" s="34"/>
    </row>
    <row r="25" spans="1:159" x14ac:dyDescent="0.25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59" x14ac:dyDescent="0.25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59" x14ac:dyDescent="0.25">
      <c r="CE27" s="34"/>
      <c r="CF27" s="34"/>
      <c r="CR27" s="34"/>
      <c r="CS27" s="34"/>
    </row>
    <row r="28" spans="1:159" x14ac:dyDescent="0.25">
      <c r="CF28" s="34"/>
    </row>
    <row r="31" spans="1:159" x14ac:dyDescent="0.25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59" x14ac:dyDescent="0.25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 x14ac:dyDescent="0.25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 x14ac:dyDescent="0.25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3">
    <mergeCell ref="A2:C2"/>
    <mergeCell ref="A1:C1"/>
    <mergeCell ref="A24:C24"/>
  </mergeCells>
  <conditionalFormatting sqref="CX21:EE21">
    <cfRule type="duplicateValues" dxfId="19" priority="4"/>
  </conditionalFormatting>
  <conditionalFormatting sqref="EF21:EQ21 ET21:FC21">
    <cfRule type="duplicateValues" dxfId="18" priority="19"/>
  </conditionalFormatting>
  <conditionalFormatting sqref="ES21">
    <cfRule type="duplicateValues" dxfId="17" priority="2"/>
  </conditionalFormatting>
  <conditionalFormatting sqref="ER21">
    <cfRule type="duplicateValues" dxfId="16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002060"/>
  </sheetPr>
  <dimension ref="A1:CN30"/>
  <sheetViews>
    <sheetView zoomScaleNormal="100" workbookViewId="0">
      <pane xSplit="3" ySplit="4" topLeftCell="CE5" activePane="bottomRight" state="frozen"/>
      <selection pane="topRight" activeCell="D1" sqref="D1"/>
      <selection pane="bottomLeft" activeCell="A5" sqref="A5"/>
      <selection pane="bottomRight" activeCell="CK31" sqref="CK31"/>
    </sheetView>
  </sheetViews>
  <sheetFormatPr baseColWidth="10" defaultColWidth="12.6640625" defaultRowHeight="13.2" x14ac:dyDescent="0.25"/>
  <cols>
    <col min="1" max="1" width="3.44140625" style="13" bestFit="1" customWidth="1"/>
    <col min="2" max="2" width="29.88671875" style="14" bestFit="1" customWidth="1"/>
    <col min="3" max="3" width="15.6640625" style="13" bestFit="1" customWidth="1"/>
    <col min="4" max="56" width="12.6640625" style="14" customWidth="1"/>
    <col min="57" max="16384" width="12.6640625" style="14"/>
  </cols>
  <sheetData>
    <row r="1" spans="1:92" ht="16.8" x14ac:dyDescent="0.25">
      <c r="A1" s="85" t="s">
        <v>61</v>
      </c>
      <c r="B1" s="85"/>
      <c r="C1" s="85"/>
    </row>
    <row r="2" spans="1:92" ht="15" customHeight="1" x14ac:dyDescent="0.25">
      <c r="A2" s="88" t="s">
        <v>94</v>
      </c>
      <c r="B2" s="88"/>
      <c r="C2" s="88"/>
    </row>
    <row r="4" spans="1:92" x14ac:dyDescent="0.25">
      <c r="A4" s="15" t="s">
        <v>1</v>
      </c>
      <c r="B4" s="17" t="s">
        <v>50</v>
      </c>
      <c r="C4" s="15" t="s">
        <v>2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  <c r="CC4" s="18">
        <v>44197</v>
      </c>
      <c r="CD4" s="18">
        <v>44228</v>
      </c>
      <c r="CE4" s="18">
        <v>44256</v>
      </c>
      <c r="CF4" s="18">
        <v>44287</v>
      </c>
      <c r="CG4" s="18">
        <v>44317</v>
      </c>
      <c r="CH4" s="18">
        <v>44348</v>
      </c>
      <c r="CI4" s="18">
        <v>44378</v>
      </c>
      <c r="CJ4" s="18">
        <v>44409</v>
      </c>
      <c r="CK4" s="18">
        <v>44440</v>
      </c>
      <c r="CL4" s="18">
        <v>44470</v>
      </c>
      <c r="CM4" s="18">
        <v>44501</v>
      </c>
      <c r="CN4" s="18">
        <v>44531</v>
      </c>
    </row>
    <row r="5" spans="1:92" x14ac:dyDescent="0.25">
      <c r="A5" s="19"/>
      <c r="B5" s="20" t="s">
        <v>31</v>
      </c>
      <c r="C5" s="19" t="s">
        <v>5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>
        <v>11</v>
      </c>
      <c r="CA5" s="36">
        <v>14</v>
      </c>
      <c r="CB5" s="36">
        <v>16</v>
      </c>
      <c r="CC5" s="36">
        <v>8</v>
      </c>
      <c r="CD5" s="36">
        <v>16</v>
      </c>
      <c r="CE5" s="36">
        <v>4</v>
      </c>
      <c r="CF5" s="36">
        <v>7</v>
      </c>
      <c r="CG5" s="36">
        <v>13</v>
      </c>
      <c r="CH5" s="36">
        <v>16</v>
      </c>
      <c r="CI5" s="36">
        <v>16</v>
      </c>
      <c r="CJ5" s="36"/>
      <c r="CK5" s="36"/>
      <c r="CL5" s="36"/>
      <c r="CM5" s="36"/>
      <c r="CN5" s="36"/>
    </row>
    <row r="6" spans="1:92" ht="3" customHeight="1" x14ac:dyDescent="0.25">
      <c r="A6" s="28"/>
      <c r="B6" s="45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92" x14ac:dyDescent="0.25">
      <c r="A7" s="15" t="s">
        <v>48</v>
      </c>
      <c r="B7" s="17" t="s">
        <v>12</v>
      </c>
      <c r="C7" s="15" t="s">
        <v>2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  <c r="CC7" s="18">
        <v>44197</v>
      </c>
      <c r="CD7" s="18">
        <v>44228</v>
      </c>
      <c r="CE7" s="18">
        <v>44256</v>
      </c>
      <c r="CF7" s="18">
        <v>44287</v>
      </c>
      <c r="CG7" s="18">
        <v>44317</v>
      </c>
      <c r="CH7" s="18">
        <v>44348</v>
      </c>
      <c r="CI7" s="18">
        <v>44378</v>
      </c>
      <c r="CJ7" s="18">
        <v>44409</v>
      </c>
      <c r="CK7" s="18">
        <v>44440</v>
      </c>
      <c r="CL7" s="18">
        <v>44470</v>
      </c>
      <c r="CM7" s="18">
        <v>44501</v>
      </c>
      <c r="CN7" s="18">
        <v>44531</v>
      </c>
    </row>
    <row r="8" spans="1:92" x14ac:dyDescent="0.25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15361.21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30200.989999999998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11268.434999999999</v>
      </c>
      <c r="BX8" s="22">
        <v>12068.74</v>
      </c>
      <c r="BY8" s="22">
        <v>19196.043999999998</v>
      </c>
      <c r="BZ8" s="22">
        <v>17678.689999999999</v>
      </c>
      <c r="CA8" s="22">
        <v>17228.420000000002</v>
      </c>
      <c r="CB8" s="22">
        <v>18932.966</v>
      </c>
      <c r="CC8" s="22">
        <v>19858.870000000003</v>
      </c>
      <c r="CD8" s="22">
        <v>16775.885000000002</v>
      </c>
      <c r="CE8" s="22">
        <v>8222.77</v>
      </c>
      <c r="CF8" s="22">
        <v>0</v>
      </c>
      <c r="CG8" s="22">
        <v>0</v>
      </c>
      <c r="CH8" s="22">
        <v>1387.13</v>
      </c>
      <c r="CI8" s="22">
        <v>5939.48</v>
      </c>
      <c r="CJ8" s="22"/>
      <c r="CK8" s="22"/>
      <c r="CL8" s="22"/>
      <c r="CM8" s="22"/>
      <c r="CN8" s="22"/>
    </row>
    <row r="9" spans="1:92" x14ac:dyDescent="0.25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/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/>
      <c r="CK9" s="22"/>
      <c r="CL9" s="22"/>
      <c r="CM9" s="22"/>
      <c r="CN9" s="22"/>
    </row>
    <row r="10" spans="1:92" x14ac:dyDescent="0.25">
      <c r="A10" s="19" t="s">
        <v>8</v>
      </c>
      <c r="B10" s="20" t="s">
        <v>16</v>
      </c>
      <c r="C10" s="19" t="s">
        <v>14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75873.69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142896.68</v>
      </c>
      <c r="BR10" s="22">
        <v>139642.1</v>
      </c>
      <c r="BS10" s="22">
        <v>79135.569999999992</v>
      </c>
      <c r="BT10" s="22">
        <v>124310.89</v>
      </c>
      <c r="BU10" s="22">
        <v>76262.069999999992</v>
      </c>
      <c r="BV10" s="22">
        <v>29535.23</v>
      </c>
      <c r="BW10" s="22">
        <v>86087.1</v>
      </c>
      <c r="BX10" s="22">
        <v>64683.47</v>
      </c>
      <c r="BY10" s="22">
        <v>12652.26</v>
      </c>
      <c r="BZ10" s="22">
        <v>46271.97</v>
      </c>
      <c r="CA10" s="22">
        <v>124500.28</v>
      </c>
      <c r="CB10" s="22">
        <v>79307.690000000017</v>
      </c>
      <c r="CC10" s="22">
        <v>42430.19</v>
      </c>
      <c r="CD10" s="22">
        <v>206391.99</v>
      </c>
      <c r="CE10" s="22">
        <v>4999.29</v>
      </c>
      <c r="CF10" s="22">
        <v>61969.479999999996</v>
      </c>
      <c r="CG10" s="22">
        <v>170068.8</v>
      </c>
      <c r="CH10" s="22">
        <v>101412.85</v>
      </c>
      <c r="CI10" s="22">
        <v>57470.240000000005</v>
      </c>
      <c r="CJ10" s="22"/>
      <c r="CK10" s="22"/>
      <c r="CL10" s="22"/>
      <c r="CM10" s="22"/>
      <c r="CN10" s="22"/>
    </row>
    <row r="11" spans="1:92" x14ac:dyDescent="0.25">
      <c r="A11" s="19" t="s">
        <v>17</v>
      </c>
      <c r="B11" s="20" t="s">
        <v>18</v>
      </c>
      <c r="C11" s="19" t="s">
        <v>14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6999.3720000000003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331.53899999999999</v>
      </c>
      <c r="BR11" s="22">
        <v>6789.7049999999999</v>
      </c>
      <c r="BS11" s="22">
        <v>36112.42</v>
      </c>
      <c r="BT11" s="22">
        <v>29517.86</v>
      </c>
      <c r="BU11" s="22">
        <v>32409.649999999998</v>
      </c>
      <c r="BV11" s="22">
        <v>34761.29</v>
      </c>
      <c r="BW11" s="22">
        <v>4485.87</v>
      </c>
      <c r="BX11" s="22">
        <v>47093.380000000005</v>
      </c>
      <c r="BY11" s="22">
        <v>20444.190000000002</v>
      </c>
      <c r="BZ11" s="22">
        <v>272.45999999999998</v>
      </c>
      <c r="CA11" s="22">
        <v>47848.579999999994</v>
      </c>
      <c r="CB11" s="22">
        <v>102640.29</v>
      </c>
      <c r="CC11" s="22">
        <v>2300.27</v>
      </c>
      <c r="CD11" s="22">
        <v>71388.45</v>
      </c>
      <c r="CE11" s="22">
        <v>0</v>
      </c>
      <c r="CF11" s="22">
        <v>45294.799999999996</v>
      </c>
      <c r="CG11" s="22">
        <v>142254.231</v>
      </c>
      <c r="CH11" s="22">
        <v>57978.349999999991</v>
      </c>
      <c r="CI11" s="22">
        <v>108980.22700000001</v>
      </c>
      <c r="CJ11" s="22"/>
      <c r="CK11" s="22"/>
      <c r="CL11" s="22"/>
      <c r="CM11" s="22"/>
      <c r="CN11" s="22"/>
    </row>
    <row r="12" spans="1:92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/>
      <c r="CF12" s="22">
        <v>0</v>
      </c>
      <c r="CG12" s="22">
        <v>0</v>
      </c>
      <c r="CH12" s="22">
        <v>2311.19</v>
      </c>
      <c r="CI12" s="22">
        <v>0</v>
      </c>
      <c r="CJ12" s="22"/>
      <c r="CK12" s="22"/>
      <c r="CL12" s="22"/>
      <c r="CM12" s="22"/>
      <c r="CN12" s="22"/>
    </row>
    <row r="13" spans="1:92" x14ac:dyDescent="0.25">
      <c r="A13" s="19" t="s">
        <v>28</v>
      </c>
      <c r="B13" s="20" t="s">
        <v>10</v>
      </c>
      <c r="C13" s="19" t="s">
        <v>14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98234.271999999997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173429.20899999997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108671.71999999999</v>
      </c>
      <c r="BV13" s="56">
        <f t="shared" si="2"/>
        <v>72408.417000000001</v>
      </c>
      <c r="BW13" s="56">
        <f t="shared" si="2"/>
        <v>101841.405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64223.12</v>
      </c>
      <c r="CA13" s="56">
        <f t="shared" si="2"/>
        <v>189577.28</v>
      </c>
      <c r="CB13" s="56">
        <f t="shared" si="2"/>
        <v>200880.946</v>
      </c>
      <c r="CC13" s="56">
        <f t="shared" ref="CC13:CN13" si="3">+CC8+CC9+CC10+CC11+CC12</f>
        <v>64589.33</v>
      </c>
      <c r="CD13" s="56">
        <f t="shared" si="3"/>
        <v>294556.32500000001</v>
      </c>
      <c r="CE13" s="56">
        <f t="shared" si="3"/>
        <v>13222.060000000001</v>
      </c>
      <c r="CF13" s="56">
        <f t="shared" si="3"/>
        <v>107264.28</v>
      </c>
      <c r="CG13" s="56">
        <f t="shared" si="3"/>
        <v>312323.03099999996</v>
      </c>
      <c r="CH13" s="56">
        <f t="shared" si="3"/>
        <v>163089.52000000002</v>
      </c>
      <c r="CI13" s="56">
        <f t="shared" si="3"/>
        <v>172389.94700000001</v>
      </c>
      <c r="CJ13" s="56">
        <f t="shared" si="3"/>
        <v>0</v>
      </c>
      <c r="CK13" s="56">
        <f t="shared" si="3"/>
        <v>0</v>
      </c>
      <c r="CL13" s="56">
        <f t="shared" si="3"/>
        <v>0</v>
      </c>
      <c r="CM13" s="56">
        <f t="shared" si="3"/>
        <v>0</v>
      </c>
      <c r="CN13" s="56">
        <f t="shared" si="3"/>
        <v>0</v>
      </c>
    </row>
    <row r="14" spans="1:92" s="60" customFormat="1" ht="3" customHeight="1" x14ac:dyDescent="0.25">
      <c r="A14" s="57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92" x14ac:dyDescent="0.25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  <c r="CC15" s="18">
        <v>44197</v>
      </c>
      <c r="CD15" s="18">
        <v>44228</v>
      </c>
      <c r="CE15" s="18">
        <v>44256</v>
      </c>
      <c r="CF15" s="18">
        <v>44287</v>
      </c>
      <c r="CG15" s="18">
        <v>44317</v>
      </c>
      <c r="CH15" s="18">
        <v>44348</v>
      </c>
      <c r="CI15" s="18">
        <v>44378</v>
      </c>
      <c r="CJ15" s="18">
        <v>44409</v>
      </c>
      <c r="CK15" s="18">
        <v>44440</v>
      </c>
      <c r="CL15" s="18">
        <v>44470</v>
      </c>
      <c r="CM15" s="18">
        <v>44501</v>
      </c>
      <c r="CN15" s="18">
        <v>44531</v>
      </c>
    </row>
    <row r="16" spans="1:92" x14ac:dyDescent="0.25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>
        <v>2180</v>
      </c>
      <c r="CA16" s="22">
        <v>1989</v>
      </c>
      <c r="CB16" s="22">
        <v>2542</v>
      </c>
      <c r="CC16" s="22">
        <v>2379</v>
      </c>
      <c r="CD16" s="22">
        <v>2460</v>
      </c>
      <c r="CE16" s="22">
        <v>1462</v>
      </c>
      <c r="CF16" s="22">
        <v>0</v>
      </c>
      <c r="CG16" s="22">
        <v>0</v>
      </c>
      <c r="CH16" s="22">
        <v>244</v>
      </c>
      <c r="CI16" s="22">
        <v>1202</v>
      </c>
      <c r="CJ16" s="22">
        <v>2670</v>
      </c>
      <c r="CK16" s="22"/>
      <c r="CL16" s="22"/>
      <c r="CM16" s="22"/>
      <c r="CN16" s="22"/>
    </row>
    <row r="17" spans="1:92" x14ac:dyDescent="0.25">
      <c r="A17" s="19" t="s">
        <v>6</v>
      </c>
      <c r="B17" s="20" t="s">
        <v>21</v>
      </c>
      <c r="C17" s="19" t="s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1698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>
        <v>1105</v>
      </c>
      <c r="CA17" s="22">
        <v>1018</v>
      </c>
      <c r="CB17" s="22">
        <v>1294</v>
      </c>
      <c r="CC17" s="22">
        <v>1214</v>
      </c>
      <c r="CD17" s="22">
        <v>1247</v>
      </c>
      <c r="CE17" s="22">
        <v>800</v>
      </c>
      <c r="CF17" s="22">
        <v>0</v>
      </c>
      <c r="CG17" s="22">
        <v>0</v>
      </c>
      <c r="CH17" s="22">
        <v>126</v>
      </c>
      <c r="CI17" s="22">
        <v>606</v>
      </c>
      <c r="CJ17" s="22">
        <v>1358</v>
      </c>
      <c r="CK17" s="22"/>
      <c r="CL17" s="22"/>
      <c r="CM17" s="22"/>
      <c r="CN17" s="22"/>
    </row>
    <row r="18" spans="1:92" ht="3" customHeight="1" x14ac:dyDescent="0.25">
      <c r="B18" s="29"/>
      <c r="C18" s="28"/>
    </row>
    <row r="19" spans="1:92" x14ac:dyDescent="0.25">
      <c r="A19" s="30" t="s">
        <v>49</v>
      </c>
      <c r="B19" s="17" t="s">
        <v>39</v>
      </c>
      <c r="C19" s="15" t="s">
        <v>2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  <c r="CC19" s="18">
        <v>44197</v>
      </c>
      <c r="CD19" s="18">
        <v>44228</v>
      </c>
      <c r="CE19" s="18">
        <v>44256</v>
      </c>
      <c r="CF19" s="18">
        <v>44287</v>
      </c>
      <c r="CG19" s="18">
        <v>44317</v>
      </c>
      <c r="CH19" s="18">
        <v>44348</v>
      </c>
      <c r="CI19" s="18">
        <v>44378</v>
      </c>
      <c r="CJ19" s="18">
        <v>44409</v>
      </c>
      <c r="CK19" s="18">
        <v>44440</v>
      </c>
      <c r="CL19" s="18">
        <v>44470</v>
      </c>
      <c r="CM19" s="18">
        <v>44501</v>
      </c>
      <c r="CN19" s="18">
        <v>44531</v>
      </c>
    </row>
    <row r="20" spans="1:92" x14ac:dyDescent="0.25">
      <c r="A20" s="19" t="s">
        <v>3</v>
      </c>
      <c r="B20" s="20" t="s">
        <v>10</v>
      </c>
      <c r="C20" s="19" t="s">
        <v>92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+SUM(AE21:AE24)</f>
        <v>3581715.26</v>
      </c>
      <c r="AF20" s="26">
        <f>+SUM(AF21:AF24)</f>
        <v>1276200.3400000001</v>
      </c>
      <c r="AG20" s="26">
        <f t="shared" ref="AG20:AR20" si="4">+SUM(AG21:AG24)</f>
        <v>4369436.4000000004</v>
      </c>
      <c r="AH20" s="26">
        <f t="shared" si="4"/>
        <v>4037059.3199999994</v>
      </c>
      <c r="AI20" s="26">
        <f t="shared" si="4"/>
        <v>1373761.25</v>
      </c>
      <c r="AJ20" s="26">
        <f t="shared" si="4"/>
        <v>3613383.3200000003</v>
      </c>
      <c r="AK20" s="26">
        <f t="shared" si="4"/>
        <v>3689748.5800000005</v>
      </c>
      <c r="AL20" s="26">
        <f t="shared" si="4"/>
        <v>2359930.41</v>
      </c>
      <c r="AM20" s="26">
        <f t="shared" si="4"/>
        <v>3277435.4999999995</v>
      </c>
      <c r="AN20" s="26">
        <f t="shared" si="4"/>
        <v>5274532.2</v>
      </c>
      <c r="AO20" s="26">
        <f t="shared" si="4"/>
        <v>4266229.32</v>
      </c>
      <c r="AP20" s="26">
        <f t="shared" si="4"/>
        <v>5185612.84</v>
      </c>
      <c r="AQ20" s="26">
        <f t="shared" si="4"/>
        <v>3497046.15</v>
      </c>
      <c r="AR20" s="26">
        <f t="shared" si="4"/>
        <v>4773875.93</v>
      </c>
      <c r="AS20" s="26">
        <f t="shared" ref="AS20:AX20" si="5">+SUM(AS21:AS24)</f>
        <v>4435942.68</v>
      </c>
      <c r="AT20" s="26">
        <f t="shared" si="5"/>
        <v>5524552.9800000014</v>
      </c>
      <c r="AU20" s="26">
        <f t="shared" si="5"/>
        <v>2966139</v>
      </c>
      <c r="AV20" s="26">
        <f t="shared" si="5"/>
        <v>4020373.33</v>
      </c>
      <c r="AW20" s="26">
        <f t="shared" si="5"/>
        <v>3968441.9699999997</v>
      </c>
      <c r="AX20" s="26">
        <f t="shared" si="5"/>
        <v>1322595.6600000001</v>
      </c>
      <c r="AY20" s="26">
        <f t="shared" ref="AY20" si="6">+SUM(AY21:AY24)</f>
        <v>2514004.79</v>
      </c>
      <c r="AZ20" s="26">
        <f t="shared" ref="AZ20" si="7">+SUM(AZ21:AZ24)</f>
        <v>3180722.6799999997</v>
      </c>
      <c r="BA20" s="26">
        <f t="shared" ref="BA20" si="8">+SUM(BA21:BA24)</f>
        <v>2308904.36</v>
      </c>
      <c r="BB20" s="26">
        <f t="shared" ref="BB20" si="9">+SUM(BB21:BB24)</f>
        <v>3669564.69</v>
      </c>
      <c r="BC20" s="26">
        <f t="shared" ref="BC20" si="10">+SUM(BC21:BC24)</f>
        <v>3714257.3399999994</v>
      </c>
      <c r="BD20" s="26">
        <f t="shared" ref="BD20:BO20" si="11">+SUM(BD21:BD24)</f>
        <v>4176140.8</v>
      </c>
      <c r="BE20" s="26">
        <f t="shared" si="11"/>
        <v>3124056.1099999994</v>
      </c>
      <c r="BF20" s="26">
        <f t="shared" si="11"/>
        <v>3690425.8899999997</v>
      </c>
      <c r="BG20" s="26">
        <f t="shared" si="11"/>
        <v>3872921.7600000002</v>
      </c>
      <c r="BH20" s="26">
        <f t="shared" si="11"/>
        <v>3731588.8900000006</v>
      </c>
      <c r="BI20" s="26">
        <f t="shared" si="11"/>
        <v>1645023.15</v>
      </c>
      <c r="BJ20" s="26">
        <f t="shared" si="11"/>
        <v>2618802.4699999997</v>
      </c>
      <c r="BK20" s="26">
        <f t="shared" si="11"/>
        <v>1906378.0199999998</v>
      </c>
      <c r="BL20" s="26">
        <f t="shared" si="11"/>
        <v>2606790.7600000002</v>
      </c>
      <c r="BM20" s="26">
        <f t="shared" si="11"/>
        <v>5129744.21</v>
      </c>
      <c r="BN20" s="26">
        <f t="shared" si="11"/>
        <v>3362476.8499999996</v>
      </c>
      <c r="BO20" s="26">
        <f t="shared" si="11"/>
        <v>3545052.9</v>
      </c>
      <c r="BP20" s="26">
        <f t="shared" ref="BP20" si="12">+SUM(BP21:BP24)</f>
        <v>4355561.7300000004</v>
      </c>
      <c r="BQ20" s="26">
        <f>+SUM(BQ21:BQ24)</f>
        <v>4547237.5199999996</v>
      </c>
      <c r="BR20" s="26">
        <f>+SUM(BR21:BR24)</f>
        <v>4504267.92</v>
      </c>
      <c r="BS20" s="26">
        <f>+SUM(BS21:BS24)</f>
        <v>3739670.2699999996</v>
      </c>
      <c r="BT20" s="26">
        <f t="shared" ref="BT20:CB20" si="13">+SUM(BT21:BT24)</f>
        <v>4714858</v>
      </c>
      <c r="BU20" s="26">
        <f t="shared" si="13"/>
        <v>3425561.38</v>
      </c>
      <c r="BV20" s="26">
        <f t="shared" si="13"/>
        <v>2403017.9300000002</v>
      </c>
      <c r="BW20" s="26">
        <f t="shared" si="13"/>
        <v>3264852.96</v>
      </c>
      <c r="BX20" s="26">
        <f t="shared" si="13"/>
        <v>4023034.33</v>
      </c>
      <c r="BY20" s="26">
        <f t="shared" si="13"/>
        <v>2502513.7100000004</v>
      </c>
      <c r="BZ20" s="26">
        <f t="shared" si="13"/>
        <v>2118402.66</v>
      </c>
      <c r="CA20" s="26">
        <f t="shared" si="13"/>
        <v>3045237.2513709487</v>
      </c>
      <c r="CB20" s="26">
        <f t="shared" si="13"/>
        <v>2638052.5299999998</v>
      </c>
      <c r="CC20" s="26">
        <f t="shared" ref="CC20:CN20" si="14">+SUM(CC21:CC24)</f>
        <v>628805.80000000005</v>
      </c>
      <c r="CD20" s="26">
        <f t="shared" si="14"/>
        <v>1785438.25</v>
      </c>
      <c r="CE20" s="26">
        <f t="shared" si="14"/>
        <v>888085.18</v>
      </c>
      <c r="CF20" s="26">
        <f t="shared" si="14"/>
        <v>1410496.75</v>
      </c>
      <c r="CG20" s="26">
        <f t="shared" si="14"/>
        <v>2419768.11</v>
      </c>
      <c r="CH20" s="26">
        <f t="shared" si="14"/>
        <v>1497642.52</v>
      </c>
      <c r="CI20" s="26">
        <f t="shared" si="14"/>
        <v>1415727.4999999998</v>
      </c>
      <c r="CJ20" s="26">
        <f t="shared" si="14"/>
        <v>0</v>
      </c>
      <c r="CK20" s="26">
        <f t="shared" si="14"/>
        <v>0</v>
      </c>
      <c r="CL20" s="26">
        <f t="shared" si="14"/>
        <v>0</v>
      </c>
      <c r="CM20" s="26">
        <f t="shared" si="14"/>
        <v>0</v>
      </c>
      <c r="CN20" s="26">
        <f t="shared" si="14"/>
        <v>0</v>
      </c>
    </row>
    <row r="21" spans="1:92" x14ac:dyDescent="0.25">
      <c r="A21" s="19" t="s">
        <v>6</v>
      </c>
      <c r="B21" s="20" t="s">
        <v>35</v>
      </c>
      <c r="C21" s="19" t="s">
        <v>92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146297.91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>
        <v>54835.5</v>
      </c>
      <c r="CA21" s="25">
        <v>91501.392300476087</v>
      </c>
      <c r="CB21" s="25">
        <v>93404.000000000029</v>
      </c>
      <c r="CC21" s="25">
        <v>19413.53</v>
      </c>
      <c r="CD21" s="25">
        <v>48511.37</v>
      </c>
      <c r="CE21" s="25">
        <v>24429.93</v>
      </c>
      <c r="CF21" s="25">
        <v>27462.1</v>
      </c>
      <c r="CG21" s="25">
        <v>122156.65999999999</v>
      </c>
      <c r="CH21" s="25">
        <v>78658.22</v>
      </c>
      <c r="CI21" s="25">
        <v>68506.989999999991</v>
      </c>
      <c r="CJ21" s="25"/>
      <c r="CK21" s="25"/>
      <c r="CL21" s="25"/>
      <c r="CM21" s="25"/>
      <c r="CN21" s="25"/>
    </row>
    <row r="22" spans="1:92" x14ac:dyDescent="0.25">
      <c r="A22" s="19" t="s">
        <v>8</v>
      </c>
      <c r="B22" s="20" t="s">
        <v>36</v>
      </c>
      <c r="C22" s="19" t="s">
        <v>92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1525892.9700000002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>
        <v>912462.94000000006</v>
      </c>
      <c r="CA22" s="25">
        <v>2097628.5705061876</v>
      </c>
      <c r="CB22" s="25">
        <v>2236126.6399999997</v>
      </c>
      <c r="CC22" s="25">
        <v>356277.06</v>
      </c>
      <c r="CD22" s="25">
        <v>1451679.9099999997</v>
      </c>
      <c r="CE22" s="25">
        <v>600336.9</v>
      </c>
      <c r="CF22" s="25">
        <v>865008.49</v>
      </c>
      <c r="CG22" s="25">
        <v>2178392.65</v>
      </c>
      <c r="CH22" s="25">
        <v>1235719.79</v>
      </c>
      <c r="CI22" s="25">
        <v>1159124.9499999997</v>
      </c>
      <c r="CJ22" s="25"/>
      <c r="CK22" s="25"/>
      <c r="CL22" s="25"/>
      <c r="CM22" s="25"/>
      <c r="CN22" s="25"/>
    </row>
    <row r="23" spans="1:92" x14ac:dyDescent="0.25">
      <c r="A23" s="19" t="s">
        <v>17</v>
      </c>
      <c r="B23" s="20" t="s">
        <v>40</v>
      </c>
      <c r="C23" s="19" t="s">
        <v>92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25">
        <v>894492.84</v>
      </c>
      <c r="V23" s="25">
        <v>66289.52</v>
      </c>
      <c r="W23" s="25">
        <v>98918.91</v>
      </c>
      <c r="X23" s="25">
        <v>42444.140000000007</v>
      </c>
      <c r="Y23" s="25">
        <v>130240.9</v>
      </c>
      <c r="Z23" s="25">
        <v>128531.34</v>
      </c>
      <c r="AA23" s="25">
        <v>98810.46</v>
      </c>
      <c r="AB23" s="25">
        <v>274202.08</v>
      </c>
      <c r="AC23" s="25">
        <v>441477.37</v>
      </c>
      <c r="AD23" s="25">
        <v>192594.12</v>
      </c>
      <c r="AE23" s="25">
        <v>253427.25</v>
      </c>
      <c r="AF23" s="25">
        <v>80263.539999999994</v>
      </c>
      <c r="AG23" s="25">
        <v>39827.699999999997</v>
      </c>
      <c r="AH23" s="25">
        <v>92480.42</v>
      </c>
      <c r="AI23" s="25">
        <v>312915.28000000003</v>
      </c>
      <c r="AJ23" s="25">
        <v>534388.24000000011</v>
      </c>
      <c r="AK23" s="25">
        <v>297537.7</v>
      </c>
      <c r="AL23" s="25">
        <v>805445.07000000007</v>
      </c>
      <c r="AM23" s="25">
        <v>1139627.5799999998</v>
      </c>
      <c r="AN23" s="25">
        <v>856228.76</v>
      </c>
      <c r="AO23" s="25">
        <v>1120381.6199999999</v>
      </c>
      <c r="AP23" s="25">
        <v>1359047.5399999998</v>
      </c>
      <c r="AQ23" s="25">
        <v>765654.65000000014</v>
      </c>
      <c r="AR23" s="25">
        <v>1400577.47</v>
      </c>
      <c r="AS23" s="25">
        <v>1220069.4700000004</v>
      </c>
      <c r="AT23" s="25">
        <v>503614</v>
      </c>
      <c r="AU23" s="25">
        <v>1042585</v>
      </c>
      <c r="AV23" s="25">
        <v>395670.88000000006</v>
      </c>
      <c r="AW23" s="25">
        <v>44757.94</v>
      </c>
      <c r="AX23" s="25">
        <v>226567.03</v>
      </c>
      <c r="AY23" s="25">
        <v>123930.13</v>
      </c>
      <c r="AZ23" s="25">
        <v>125187.11</v>
      </c>
      <c r="BA23" s="25">
        <v>57075.999999999985</v>
      </c>
      <c r="BB23" s="25">
        <v>353647.57000000007</v>
      </c>
      <c r="BC23" s="25">
        <v>55192.739999999983</v>
      </c>
      <c r="BD23" s="25">
        <v>598602.50000000012</v>
      </c>
      <c r="BE23" s="25">
        <v>223593.47000000003</v>
      </c>
      <c r="BF23" s="25">
        <v>498406.11000000004</v>
      </c>
      <c r="BG23" s="25">
        <v>764458.15</v>
      </c>
      <c r="BH23" s="25">
        <v>468884.08</v>
      </c>
      <c r="BI23" s="25">
        <v>218727.52</v>
      </c>
      <c r="BJ23" s="25">
        <v>17103.19000000001</v>
      </c>
      <c r="BK23" s="25">
        <v>456581.63999999996</v>
      </c>
      <c r="BL23" s="25">
        <v>866888.32</v>
      </c>
      <c r="BM23" s="25">
        <v>1052826.6200000001</v>
      </c>
      <c r="BN23" s="25">
        <v>1319436.8299999998</v>
      </c>
      <c r="BO23" s="25">
        <v>1271951.27</v>
      </c>
      <c r="BP23" s="25">
        <v>1372894.11</v>
      </c>
      <c r="BQ23" s="25">
        <v>1774901.23</v>
      </c>
      <c r="BR23" s="25">
        <v>1377516.0900000003</v>
      </c>
      <c r="BS23" s="25">
        <v>728478.20999999985</v>
      </c>
      <c r="BT23" s="25">
        <v>471993</v>
      </c>
      <c r="BU23" s="25">
        <v>355933.09999999992</v>
      </c>
      <c r="BV23" s="25">
        <v>636123.02</v>
      </c>
      <c r="BW23" s="25">
        <v>1214233.9100000001</v>
      </c>
      <c r="BX23" s="25">
        <v>1337391.76</v>
      </c>
      <c r="BY23" s="25">
        <v>1294404.2500000002</v>
      </c>
      <c r="BZ23" s="25">
        <v>1087901.6599999999</v>
      </c>
      <c r="CA23" s="25">
        <v>810215.47480714205</v>
      </c>
      <c r="CB23" s="25">
        <v>295693.71000000002</v>
      </c>
      <c r="CC23" s="25">
        <v>242220.7</v>
      </c>
      <c r="CD23" s="25">
        <v>271863.18000000011</v>
      </c>
      <c r="CE23" s="25">
        <v>203296.89</v>
      </c>
      <c r="CF23" s="25">
        <v>508211.93</v>
      </c>
      <c r="CG23" s="25">
        <v>114639.92000000001</v>
      </c>
      <c r="CH23" s="25">
        <v>174453.25</v>
      </c>
      <c r="CI23" s="25">
        <v>165862.96999999997</v>
      </c>
      <c r="CJ23" s="25"/>
      <c r="CK23" s="25"/>
      <c r="CL23" s="25"/>
      <c r="CM23" s="25"/>
      <c r="CN23" s="25"/>
    </row>
    <row r="24" spans="1:92" x14ac:dyDescent="0.25">
      <c r="A24" s="19" t="s">
        <v>19</v>
      </c>
      <c r="B24" s="20" t="s">
        <v>41</v>
      </c>
      <c r="C24" s="19" t="s">
        <v>92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25">
        <v>131844.89000000001</v>
      </c>
      <c r="V24" s="25">
        <v>147763.29</v>
      </c>
      <c r="W24" s="25">
        <v>131304.5</v>
      </c>
      <c r="X24" s="25">
        <v>113834.22000000002</v>
      </c>
      <c r="Y24" s="25">
        <v>29510.799999999999</v>
      </c>
      <c r="Z24" s="25">
        <v>148234.72</v>
      </c>
      <c r="AA24" s="25">
        <v>115970.6</v>
      </c>
      <c r="AB24" s="25">
        <v>161513.91</v>
      </c>
      <c r="AC24" s="25">
        <v>105739.01</v>
      </c>
      <c r="AD24" s="25">
        <v>136948.26</v>
      </c>
      <c r="AE24" s="25">
        <v>111517.8</v>
      </c>
      <c r="AF24" s="25">
        <v>103958.2</v>
      </c>
      <c r="AG24" s="25">
        <v>115384.46</v>
      </c>
      <c r="AH24" s="25">
        <v>132838.06</v>
      </c>
      <c r="AI24" s="25">
        <v>111515.56</v>
      </c>
      <c r="AJ24" s="25">
        <v>193198.06999999998</v>
      </c>
      <c r="AK24" s="25">
        <v>222440.53999999998</v>
      </c>
      <c r="AL24" s="25">
        <v>250886.33000000002</v>
      </c>
      <c r="AM24" s="25">
        <v>285488.19</v>
      </c>
      <c r="AN24" s="25">
        <v>556945.59</v>
      </c>
      <c r="AO24" s="25">
        <v>516653.4800000001</v>
      </c>
      <c r="AP24" s="25">
        <v>656716.84</v>
      </c>
      <c r="AQ24" s="25">
        <v>403258.85000000003</v>
      </c>
      <c r="AR24" s="25">
        <v>424416.91</v>
      </c>
      <c r="AS24" s="25">
        <v>243130.71999999997</v>
      </c>
      <c r="AT24" s="25">
        <v>153619.19</v>
      </c>
      <c r="AU24" s="25">
        <v>211755</v>
      </c>
      <c r="AV24" s="25">
        <v>107422.87999999999</v>
      </c>
      <c r="AW24" s="25">
        <v>128113.37</v>
      </c>
      <c r="AX24" s="25">
        <v>157066.87</v>
      </c>
      <c r="AY24" s="25">
        <v>136851.41</v>
      </c>
      <c r="AZ24" s="25">
        <v>105808.88</v>
      </c>
      <c r="BA24" s="25">
        <v>71088.159999999989</v>
      </c>
      <c r="BB24" s="25">
        <v>116319.59999999999</v>
      </c>
      <c r="BC24" s="25">
        <v>65020.229999999996</v>
      </c>
      <c r="BD24" s="25">
        <v>82495.23</v>
      </c>
      <c r="BE24" s="25">
        <v>67117.03</v>
      </c>
      <c r="BF24" s="25">
        <v>92139.12999999999</v>
      </c>
      <c r="BG24" s="25">
        <v>176720.04</v>
      </c>
      <c r="BH24" s="25">
        <v>223364.66000000003</v>
      </c>
      <c r="BI24" s="25">
        <v>66419.62</v>
      </c>
      <c r="BJ24" s="25">
        <v>128039.81</v>
      </c>
      <c r="BK24" s="25">
        <v>56193.320000000007</v>
      </c>
      <c r="BL24" s="25">
        <v>67711.56</v>
      </c>
      <c r="BM24" s="25">
        <v>89843.44</v>
      </c>
      <c r="BN24" s="25">
        <v>85011.8</v>
      </c>
      <c r="BO24" s="25">
        <v>56005.55</v>
      </c>
      <c r="BP24" s="25">
        <v>131940.09000000003</v>
      </c>
      <c r="BQ24" s="25">
        <v>68518.319999999992</v>
      </c>
      <c r="BR24" s="25">
        <v>85874.27</v>
      </c>
      <c r="BS24" s="25">
        <v>60628.27</v>
      </c>
      <c r="BT24" s="25">
        <v>115690</v>
      </c>
      <c r="BU24" s="25">
        <v>204475.25</v>
      </c>
      <c r="BV24" s="25">
        <v>50859.9</v>
      </c>
      <c r="BW24" s="25">
        <v>41465.19</v>
      </c>
      <c r="BX24" s="25">
        <v>115258.70999999999</v>
      </c>
      <c r="BY24" s="25">
        <v>103556.39</v>
      </c>
      <c r="BZ24" s="25">
        <v>63202.559999999998</v>
      </c>
      <c r="CA24" s="25">
        <v>45891.813757142794</v>
      </c>
      <c r="CB24" s="25">
        <v>12828.18</v>
      </c>
      <c r="CC24" s="25">
        <v>10894.51</v>
      </c>
      <c r="CD24" s="25">
        <v>13383.79</v>
      </c>
      <c r="CE24" s="25">
        <v>60021.46</v>
      </c>
      <c r="CF24" s="25">
        <v>9814.23</v>
      </c>
      <c r="CG24" s="25">
        <v>4578.880000000001</v>
      </c>
      <c r="CH24" s="25">
        <v>8811.26</v>
      </c>
      <c r="CI24" s="25">
        <v>22232.59</v>
      </c>
      <c r="CJ24" s="25"/>
      <c r="CK24" s="25"/>
      <c r="CL24" s="25"/>
      <c r="CM24" s="25"/>
      <c r="CN24" s="25"/>
    </row>
    <row r="25" spans="1:92" ht="24.75" customHeight="1" x14ac:dyDescent="0.25">
      <c r="A25" s="87" t="s">
        <v>108</v>
      </c>
      <c r="B25" s="87"/>
      <c r="C25" s="87"/>
    </row>
    <row r="26" spans="1:92" x14ac:dyDescent="0.25">
      <c r="C26" s="55"/>
      <c r="D26" s="55"/>
      <c r="E26" s="55"/>
      <c r="F26" s="55"/>
      <c r="G26" s="55"/>
      <c r="H26" s="55"/>
      <c r="I26" s="55"/>
      <c r="J26" s="55"/>
    </row>
    <row r="27" spans="1:92" x14ac:dyDescent="0.25">
      <c r="C27" s="55"/>
      <c r="D27" s="55"/>
      <c r="E27" s="55"/>
      <c r="F27" s="55"/>
      <c r="G27" s="55"/>
      <c r="H27" s="55"/>
      <c r="I27" s="55"/>
      <c r="J27" s="55"/>
    </row>
    <row r="28" spans="1:92" x14ac:dyDescent="0.25">
      <c r="C28" s="55"/>
      <c r="D28" s="55"/>
      <c r="E28" s="55"/>
      <c r="F28" s="55"/>
      <c r="G28" s="55"/>
      <c r="H28" s="55"/>
      <c r="I28" s="55"/>
      <c r="J28" s="55"/>
    </row>
    <row r="29" spans="1:92" x14ac:dyDescent="0.25">
      <c r="C29" s="55"/>
      <c r="D29" s="55"/>
      <c r="E29" s="55"/>
      <c r="F29" s="55"/>
      <c r="G29" s="55"/>
      <c r="H29" s="55"/>
      <c r="I29" s="55"/>
      <c r="J29" s="55"/>
    </row>
    <row r="30" spans="1:92" x14ac:dyDescent="0.25">
      <c r="C30" s="55"/>
      <c r="D30" s="55"/>
      <c r="E30" s="55"/>
      <c r="F30" s="55"/>
      <c r="G30" s="55"/>
      <c r="H30" s="55"/>
      <c r="I30" s="55"/>
      <c r="J30" s="55"/>
    </row>
  </sheetData>
  <mergeCells count="3">
    <mergeCell ref="A2:C2"/>
    <mergeCell ref="A1:C1"/>
    <mergeCell ref="A25:C25"/>
  </mergeCells>
  <conditionalFormatting sqref="T21:BP21">
    <cfRule type="duplicateValues" dxfId="15" priority="2"/>
  </conditionalFormatting>
  <conditionalFormatting sqref="BQ21:CN21">
    <cfRule type="duplicateValues" dxfId="14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002060"/>
  </sheetPr>
  <dimension ref="A1:EE37"/>
  <sheetViews>
    <sheetView zoomScaleNormal="100" workbookViewId="0">
      <pane xSplit="3" ySplit="4" topLeftCell="DV5" activePane="bottomRight" state="frozen"/>
      <selection pane="topRight" activeCell="D1" sqref="D1"/>
      <selection pane="bottomLeft" activeCell="A5" sqref="A5"/>
      <selection pane="bottomRight" activeCell="DX37" sqref="DX37"/>
    </sheetView>
  </sheetViews>
  <sheetFormatPr baseColWidth="10" defaultColWidth="12.6640625" defaultRowHeight="13.2" x14ac:dyDescent="0.25"/>
  <cols>
    <col min="1" max="1" width="3.44140625" style="13" bestFit="1" customWidth="1"/>
    <col min="2" max="2" width="29.88671875" style="14" bestFit="1" customWidth="1"/>
    <col min="3" max="3" width="15.6640625" style="13" bestFit="1" customWidth="1"/>
    <col min="4" max="27" width="12.6640625" style="13" customWidth="1"/>
    <col min="28" max="28" width="12.6640625" style="14" customWidth="1"/>
    <col min="29" max="38" width="10.33203125" style="14" bestFit="1" customWidth="1"/>
    <col min="39" max="39" width="11.33203125" style="14" bestFit="1" customWidth="1"/>
    <col min="40" max="49" width="10.33203125" style="14" bestFit="1" customWidth="1"/>
    <col min="50" max="51" width="11.33203125" style="14" bestFit="1" customWidth="1"/>
    <col min="52" max="60" width="10.33203125" style="14" bestFit="1" customWidth="1"/>
    <col min="61" max="65" width="11.33203125" style="14" bestFit="1" customWidth="1"/>
    <col min="66" max="71" width="10.33203125" style="14" bestFit="1" customWidth="1"/>
    <col min="72" max="77" width="11.33203125" style="14" bestFit="1" customWidth="1"/>
    <col min="78" max="84" width="10.33203125" style="14" bestFit="1" customWidth="1"/>
    <col min="85" max="87" width="11.33203125" style="14" bestFit="1" customWidth="1"/>
    <col min="88" max="99" width="12.6640625" style="14" customWidth="1"/>
    <col min="100" max="111" width="12.88671875" style="14" bestFit="1" customWidth="1"/>
    <col min="112" max="16384" width="12.6640625" style="14"/>
  </cols>
  <sheetData>
    <row r="1" spans="1:135" ht="16.8" x14ac:dyDescent="0.25">
      <c r="A1" s="85" t="s">
        <v>61</v>
      </c>
      <c r="B1" s="85"/>
      <c r="C1" s="85"/>
      <c r="AB1" s="14">
        <v>51</v>
      </c>
      <c r="AC1" s="14">
        <v>52</v>
      </c>
      <c r="AD1" s="14">
        <v>48</v>
      </c>
      <c r="AE1" s="14">
        <v>41</v>
      </c>
      <c r="AF1" s="14">
        <v>47</v>
      </c>
      <c r="AG1" s="14">
        <v>36</v>
      </c>
      <c r="AH1" s="14">
        <v>39</v>
      </c>
      <c r="AI1" s="14">
        <v>38</v>
      </c>
      <c r="AJ1" s="14">
        <v>35</v>
      </c>
      <c r="AK1" s="14">
        <v>25</v>
      </c>
      <c r="AL1" s="14">
        <v>30</v>
      </c>
      <c r="AM1" s="14">
        <v>28</v>
      </c>
    </row>
    <row r="2" spans="1:135" ht="15" customHeight="1" x14ac:dyDescent="0.25">
      <c r="A2" s="88" t="s">
        <v>93</v>
      </c>
      <c r="B2" s="88"/>
      <c r="C2" s="88"/>
    </row>
    <row r="3" spans="1:135" x14ac:dyDescent="0.25">
      <c r="A3" s="28"/>
      <c r="B3" s="29"/>
    </row>
    <row r="4" spans="1:135" x14ac:dyDescent="0.25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ht="15.6" x14ac:dyDescent="0.25">
      <c r="A5" s="19"/>
      <c r="B5" s="20" t="s">
        <v>110</v>
      </c>
      <c r="C5" s="19" t="s">
        <v>5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>
        <v>48</v>
      </c>
      <c r="DR5" s="22">
        <v>48</v>
      </c>
      <c r="DS5" s="22">
        <v>54</v>
      </c>
      <c r="DT5" s="22">
        <v>46</v>
      </c>
      <c r="DU5" s="22">
        <v>37</v>
      </c>
      <c r="DV5" s="22">
        <v>34</v>
      </c>
      <c r="DW5" s="22">
        <v>31</v>
      </c>
      <c r="DX5" s="22">
        <v>35</v>
      </c>
      <c r="DY5" s="22">
        <v>30</v>
      </c>
      <c r="DZ5" s="22">
        <v>41</v>
      </c>
      <c r="EA5" s="22"/>
      <c r="EB5" s="22"/>
      <c r="EC5" s="22"/>
      <c r="ED5" s="22"/>
      <c r="EE5" s="22"/>
    </row>
    <row r="6" spans="1:135" ht="3" customHeight="1" x14ac:dyDescent="0.25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</row>
    <row r="7" spans="1:135" x14ac:dyDescent="0.25">
      <c r="A7" s="15" t="s">
        <v>48</v>
      </c>
      <c r="B7" s="17" t="s">
        <v>12</v>
      </c>
      <c r="C7" s="15" t="s">
        <v>2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  <c r="DT7" s="18">
        <v>44197</v>
      </c>
      <c r="DU7" s="18">
        <v>44228</v>
      </c>
      <c r="DV7" s="18">
        <v>44256</v>
      </c>
      <c r="DW7" s="18">
        <v>44287</v>
      </c>
      <c r="DX7" s="18">
        <v>44317</v>
      </c>
      <c r="DY7" s="18">
        <v>44348</v>
      </c>
      <c r="DZ7" s="18">
        <v>44378</v>
      </c>
      <c r="EA7" s="18">
        <v>44409</v>
      </c>
      <c r="EB7" s="18">
        <v>44440</v>
      </c>
      <c r="EC7" s="18">
        <v>44470</v>
      </c>
      <c r="ED7" s="18">
        <v>44501</v>
      </c>
      <c r="EE7" s="18">
        <v>44531</v>
      </c>
    </row>
    <row r="8" spans="1:135" x14ac:dyDescent="0.25">
      <c r="A8" s="19" t="s">
        <v>3</v>
      </c>
      <c r="B8" s="20" t="s">
        <v>13</v>
      </c>
      <c r="C8" s="19" t="s">
        <v>14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>
        <v>225158.54600000003</v>
      </c>
      <c r="DR8" s="22">
        <v>237054.11199999996</v>
      </c>
      <c r="DS8" s="22">
        <v>270820.95500000002</v>
      </c>
      <c r="DT8" s="22">
        <v>229138.22</v>
      </c>
      <c r="DU8" s="22">
        <v>178824.15000000002</v>
      </c>
      <c r="DV8" s="22">
        <v>144310.84599999999</v>
      </c>
      <c r="DW8" s="22">
        <v>133688.63299999997</v>
      </c>
      <c r="DX8" s="22">
        <v>143812.72200000001</v>
      </c>
      <c r="DY8" s="22">
        <v>36177</v>
      </c>
      <c r="DZ8" s="22">
        <v>179809.65000000008</v>
      </c>
      <c r="EA8" s="22"/>
      <c r="EB8" s="22"/>
      <c r="EC8" s="22"/>
      <c r="ED8" s="22"/>
      <c r="EE8" s="22"/>
    </row>
    <row r="9" spans="1:135" x14ac:dyDescent="0.25">
      <c r="A9" s="19" t="s">
        <v>6</v>
      </c>
      <c r="B9" s="20" t="s">
        <v>15</v>
      </c>
      <c r="C9" s="19" t="s">
        <v>14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>
        <v>20504.465</v>
      </c>
      <c r="DR9" s="22">
        <v>6092.4</v>
      </c>
      <c r="DS9" s="22">
        <v>20637.295000000002</v>
      </c>
      <c r="DT9" s="22">
        <v>0</v>
      </c>
      <c r="DU9" s="22">
        <v>8625.9169999999995</v>
      </c>
      <c r="DV9" s="22">
        <v>9120.4590000000007</v>
      </c>
      <c r="DW9" s="22">
        <v>0</v>
      </c>
      <c r="DX9" s="22">
        <v>14884.84</v>
      </c>
      <c r="DY9" s="22">
        <v>0</v>
      </c>
      <c r="DZ9" s="22">
        <v>6123.8600000000006</v>
      </c>
      <c r="EA9" s="22"/>
      <c r="EB9" s="22"/>
      <c r="EC9" s="22"/>
      <c r="ED9" s="22"/>
      <c r="EE9" s="22"/>
    </row>
    <row r="10" spans="1:135" x14ac:dyDescent="0.25">
      <c r="A10" s="19" t="s">
        <v>8</v>
      </c>
      <c r="B10" s="20" t="s">
        <v>16</v>
      </c>
      <c r="C10" s="19" t="s">
        <v>14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12559.960000000001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19951.46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>
        <v>27099.94</v>
      </c>
      <c r="DR10" s="22">
        <v>57559.679999999993</v>
      </c>
      <c r="DS10" s="22">
        <v>56545.600000000006</v>
      </c>
      <c r="DT10" s="22">
        <v>60641.48</v>
      </c>
      <c r="DU10" s="22">
        <v>12761.03</v>
      </c>
      <c r="DV10" s="22">
        <v>52863.500000000007</v>
      </c>
      <c r="DW10" s="22">
        <v>59847.67</v>
      </c>
      <c r="DX10" s="22">
        <v>76058.5</v>
      </c>
      <c r="DY10" s="22">
        <v>12451</v>
      </c>
      <c r="DZ10" s="22">
        <v>16356.953000000001</v>
      </c>
      <c r="EA10" s="22"/>
      <c r="EB10" s="22"/>
      <c r="EC10" s="22"/>
      <c r="ED10" s="22"/>
      <c r="EE10" s="22"/>
    </row>
    <row r="11" spans="1:135" x14ac:dyDescent="0.25">
      <c r="A11" s="19" t="s">
        <v>17</v>
      </c>
      <c r="B11" s="20" t="s">
        <v>18</v>
      </c>
      <c r="C11" s="19" t="s">
        <v>14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3855.28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3441.58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>
        <v>7231.36</v>
      </c>
      <c r="DR11" s="22">
        <v>20581.809999999998</v>
      </c>
      <c r="DS11" s="22">
        <v>3977.5</v>
      </c>
      <c r="DT11" s="22">
        <v>5604.2</v>
      </c>
      <c r="DU11" s="22">
        <v>5313.6799999999994</v>
      </c>
      <c r="DV11" s="22">
        <v>21026.25</v>
      </c>
      <c r="DW11" s="22">
        <v>3195.2</v>
      </c>
      <c r="DX11" s="22">
        <v>45156.460000000006</v>
      </c>
      <c r="DY11" s="22">
        <v>3660</v>
      </c>
      <c r="DZ11" s="22">
        <v>54682.299999999996</v>
      </c>
      <c r="EA11" s="22"/>
      <c r="EB11" s="22"/>
      <c r="EC11" s="22"/>
      <c r="ED11" s="22"/>
      <c r="EE11" s="22"/>
    </row>
    <row r="12" spans="1:135" x14ac:dyDescent="0.25">
      <c r="A12" s="19" t="s">
        <v>19</v>
      </c>
      <c r="B12" s="20" t="s">
        <v>20</v>
      </c>
      <c r="C12" s="19" t="s">
        <v>14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/>
      <c r="EB12" s="22"/>
      <c r="EC12" s="22"/>
      <c r="ED12" s="22"/>
      <c r="EE12" s="22"/>
    </row>
    <row r="13" spans="1:135" x14ac:dyDescent="0.25">
      <c r="A13" s="19" t="s">
        <v>28</v>
      </c>
      <c r="B13" s="20" t="s">
        <v>10</v>
      </c>
      <c r="C13" s="19" t="s">
        <v>14</v>
      </c>
      <c r="D13" s="64">
        <f t="shared" ref="D13:AA13" si="0">+D8+D9+D10+D11+D12</f>
        <v>133577.96599999999</v>
      </c>
      <c r="E13" s="64">
        <f t="shared" si="0"/>
        <v>157389.67800000001</v>
      </c>
      <c r="F13" s="64">
        <f t="shared" si="0"/>
        <v>105633.63800000001</v>
      </c>
      <c r="G13" s="64">
        <f t="shared" si="0"/>
        <v>87585.946999999986</v>
      </c>
      <c r="H13" s="64">
        <f t="shared" si="0"/>
        <v>121347.22700000001</v>
      </c>
      <c r="I13" s="64">
        <f t="shared" si="0"/>
        <v>97671.223999999973</v>
      </c>
      <c r="J13" s="64">
        <f t="shared" si="0"/>
        <v>130091.955</v>
      </c>
      <c r="K13" s="64">
        <f t="shared" si="0"/>
        <v>110789.47799999999</v>
      </c>
      <c r="L13" s="64">
        <f t="shared" si="0"/>
        <v>100891.83799999997</v>
      </c>
      <c r="M13" s="64">
        <f t="shared" si="0"/>
        <v>92969.222999999984</v>
      </c>
      <c r="N13" s="64">
        <f t="shared" si="0"/>
        <v>119998.049</v>
      </c>
      <c r="O13" s="64">
        <f t="shared" si="0"/>
        <v>150206.31299999999</v>
      </c>
      <c r="P13" s="64">
        <f t="shared" si="0"/>
        <v>141680.929</v>
      </c>
      <c r="Q13" s="64">
        <f t="shared" si="0"/>
        <v>122373.82799999996</v>
      </c>
      <c r="R13" s="64">
        <f t="shared" si="0"/>
        <v>130269.27600000001</v>
      </c>
      <c r="S13" s="64">
        <f t="shared" si="0"/>
        <v>82416.039999999979</v>
      </c>
      <c r="T13" s="64">
        <f t="shared" si="0"/>
        <v>84704.226999999984</v>
      </c>
      <c r="U13" s="64">
        <f t="shared" si="0"/>
        <v>126295.31999999998</v>
      </c>
      <c r="V13" s="64">
        <f t="shared" si="0"/>
        <v>118912.16499999999</v>
      </c>
      <c r="W13" s="64">
        <f t="shared" si="0"/>
        <v>115691.36899999999</v>
      </c>
      <c r="X13" s="64">
        <f t="shared" si="0"/>
        <v>103166.99449999997</v>
      </c>
      <c r="Y13" s="64">
        <f t="shared" si="0"/>
        <v>192252.908</v>
      </c>
      <c r="Z13" s="64">
        <f t="shared" si="0"/>
        <v>146704.54100000003</v>
      </c>
      <c r="AA13" s="64">
        <f t="shared" si="0"/>
        <v>148965.64300000004</v>
      </c>
      <c r="AB13" s="64">
        <f>+AB8+AB9+AB10+AB11+AB12</f>
        <v>140280.098</v>
      </c>
      <c r="AC13" s="64">
        <f t="shared" ref="AC13:CJ13" si="1">+AC8+AC9+AC10+AC11+AC12</f>
        <v>120646.26399999998</v>
      </c>
      <c r="AD13" s="64">
        <f t="shared" si="1"/>
        <v>118353.80500000004</v>
      </c>
      <c r="AE13" s="64">
        <f t="shared" si="1"/>
        <v>113786.66700000002</v>
      </c>
      <c r="AF13" s="64">
        <f t="shared" si="1"/>
        <v>89403.87</v>
      </c>
      <c r="AG13" s="64">
        <f t="shared" si="1"/>
        <v>139585.826</v>
      </c>
      <c r="AH13" s="64">
        <f t="shared" si="1"/>
        <v>118368.57799999999</v>
      </c>
      <c r="AI13" s="64">
        <f t="shared" si="1"/>
        <v>120552.59899999999</v>
      </c>
      <c r="AJ13" s="64">
        <f t="shared" si="1"/>
        <v>102125.61899999999</v>
      </c>
      <c r="AK13" s="64">
        <f t="shared" si="1"/>
        <v>116486.29800000001</v>
      </c>
      <c r="AL13" s="64">
        <f t="shared" si="1"/>
        <v>155841.99359999999</v>
      </c>
      <c r="AM13" s="64">
        <f t="shared" si="1"/>
        <v>182774.10100000002</v>
      </c>
      <c r="AN13" s="64">
        <f t="shared" si="1"/>
        <v>152440.01699999999</v>
      </c>
      <c r="AO13" s="64">
        <f t="shared" si="1"/>
        <v>141346.86539999995</v>
      </c>
      <c r="AP13" s="64">
        <f t="shared" si="1"/>
        <v>133278.788</v>
      </c>
      <c r="AQ13" s="64">
        <f t="shared" si="1"/>
        <v>114556.00840000001</v>
      </c>
      <c r="AR13" s="64">
        <f t="shared" si="1"/>
        <v>132264.29300000003</v>
      </c>
      <c r="AS13" s="64">
        <f t="shared" si="1"/>
        <v>111722.44100000001</v>
      </c>
      <c r="AT13" s="64">
        <f t="shared" si="1"/>
        <v>102185.341</v>
      </c>
      <c r="AU13" s="64">
        <f t="shared" si="1"/>
        <v>179736.84100000001</v>
      </c>
      <c r="AV13" s="64">
        <f t="shared" si="1"/>
        <v>152070.02599999998</v>
      </c>
      <c r="AW13" s="64">
        <f t="shared" si="1"/>
        <v>142863.86100000003</v>
      </c>
      <c r="AX13" s="64">
        <f t="shared" si="1"/>
        <v>174707.17799999999</v>
      </c>
      <c r="AY13" s="64">
        <f t="shared" si="1"/>
        <v>169304.16900000002</v>
      </c>
      <c r="AZ13" s="64">
        <f t="shared" si="1"/>
        <v>143191.79400000002</v>
      </c>
      <c r="BA13" s="64">
        <f t="shared" si="1"/>
        <v>136943.86500000002</v>
      </c>
      <c r="BB13" s="64">
        <f t="shared" si="1"/>
        <v>234040.56700000001</v>
      </c>
      <c r="BC13" s="64">
        <f t="shared" si="1"/>
        <v>201677.908</v>
      </c>
      <c r="BD13" s="64">
        <f t="shared" si="1"/>
        <v>200493.24199999997</v>
      </c>
      <c r="BE13" s="64">
        <f t="shared" si="1"/>
        <v>173295.565</v>
      </c>
      <c r="BF13" s="64">
        <f t="shared" si="1"/>
        <v>133588.24800000002</v>
      </c>
      <c r="BG13" s="64">
        <f t="shared" si="1"/>
        <v>117922.97199999999</v>
      </c>
      <c r="BH13" s="64">
        <f t="shared" si="1"/>
        <v>212650.18799999999</v>
      </c>
      <c r="BI13" s="64">
        <f t="shared" si="1"/>
        <v>146682.22300000003</v>
      </c>
      <c r="BJ13" s="64">
        <f t="shared" si="1"/>
        <v>273888.45367999998</v>
      </c>
      <c r="BK13" s="64">
        <f t="shared" si="1"/>
        <v>253055.75200000009</v>
      </c>
      <c r="BL13" s="64">
        <v>200454.46057999998</v>
      </c>
      <c r="BM13" s="64">
        <v>198045.57457999999</v>
      </c>
      <c r="BN13" s="64">
        <v>144641.99999999997</v>
      </c>
      <c r="BO13" s="64">
        <v>92856.547000000006</v>
      </c>
      <c r="BP13" s="64">
        <v>134350.59199999998</v>
      </c>
      <c r="BQ13" s="64">
        <v>105809.82199999999</v>
      </c>
      <c r="BR13" s="64">
        <v>155002.17499999999</v>
      </c>
      <c r="BS13" s="64">
        <v>166927.913</v>
      </c>
      <c r="BT13" s="64">
        <v>155775.61799999999</v>
      </c>
      <c r="BU13" s="64">
        <v>215122.92200000002</v>
      </c>
      <c r="BV13" s="64">
        <f t="shared" si="1"/>
        <v>234040.01300000004</v>
      </c>
      <c r="BW13" s="64">
        <f t="shared" si="1"/>
        <v>309904.36399999994</v>
      </c>
      <c r="BX13" s="64">
        <f t="shared" si="1"/>
        <v>238354.01761400004</v>
      </c>
      <c r="BY13" s="64">
        <f t="shared" si="1"/>
        <v>134203.76</v>
      </c>
      <c r="BZ13" s="64">
        <f t="shared" si="1"/>
        <v>165986.50687000001</v>
      </c>
      <c r="CA13" s="64">
        <f t="shared" si="1"/>
        <v>165015.73739999998</v>
      </c>
      <c r="CB13" s="64">
        <f t="shared" si="1"/>
        <v>166587.66528300004</v>
      </c>
      <c r="CC13" s="64">
        <f t="shared" si="1"/>
        <v>185444.91799999998</v>
      </c>
      <c r="CD13" s="64">
        <f t="shared" si="1"/>
        <v>92233.715869999985</v>
      </c>
      <c r="CE13" s="64">
        <f t="shared" si="1"/>
        <v>166966.27799999999</v>
      </c>
      <c r="CF13" s="64">
        <f t="shared" si="1"/>
        <v>105958.921</v>
      </c>
      <c r="CG13" s="64">
        <f t="shared" si="1"/>
        <v>208287.89300000004</v>
      </c>
      <c r="CH13" s="64">
        <f t="shared" si="1"/>
        <v>184814.90800000002</v>
      </c>
      <c r="CI13" s="64">
        <f t="shared" si="1"/>
        <v>278367.15599999996</v>
      </c>
      <c r="CJ13" s="64">
        <f t="shared" si="1"/>
        <v>223373.17599999995</v>
      </c>
      <c r="CK13" s="64">
        <f>+CK8+CK9+CK10+CK11+CK12</f>
        <v>197718.93</v>
      </c>
      <c r="CL13" s="64">
        <f>+CL8+CL9+CL10+CL11+CL12</f>
        <v>179936.46399999998</v>
      </c>
      <c r="CM13" s="64">
        <f>+CM8+CM9+CM10+CM11+CM12</f>
        <v>137553.52899999998</v>
      </c>
      <c r="CN13" s="64">
        <f>+CN8+CN9+CN10+CN11+CN12</f>
        <v>229477.13099999999</v>
      </c>
      <c r="CO13" s="64">
        <f>+CO8+CO9+CO10+CO11+CO12</f>
        <v>182638.48100000003</v>
      </c>
      <c r="CP13" s="64">
        <f t="shared" ref="CP13" si="2">+CP8+CP9+CP10+CP11+CP12</f>
        <v>262407.72000000003</v>
      </c>
      <c r="CQ13" s="64">
        <f>+CQ8+CQ9+CQ10+CQ11+CQ12</f>
        <v>184431.25699999998</v>
      </c>
      <c r="CR13" s="64">
        <f>+CR8+CR9+CR10+CR11+CR12</f>
        <v>150302.33100000003</v>
      </c>
      <c r="CS13" s="64">
        <f>+CS8+CS9+CS10+CS11+CS12</f>
        <v>208074.99300000002</v>
      </c>
      <c r="CT13" s="64">
        <f>+CT8+CT9+CT10+CT11+CT12</f>
        <v>226288.19500000004</v>
      </c>
      <c r="CU13" s="64">
        <f t="shared" ref="CU13:CV13" si="3">+CU8+CU9+CU10+CU11+CU12</f>
        <v>306482.90100000007</v>
      </c>
      <c r="CV13" s="64">
        <f t="shared" si="3"/>
        <v>224038.41799999995</v>
      </c>
      <c r="CW13" s="64">
        <f>+CW8+CW9+CW10+CW11+CW12</f>
        <v>254268.20300000004</v>
      </c>
      <c r="CX13" s="64">
        <f>+CX8+CX9+CX10+CX11+CX12</f>
        <v>186674.89200000005</v>
      </c>
      <c r="CY13" s="64">
        <f>+CY8+CY9+CY10+CY11+CY12</f>
        <v>259835.568</v>
      </c>
      <c r="CZ13" s="64">
        <f>+CZ8+CZ9+CZ10+CZ11+CZ12</f>
        <v>204426.13299999997</v>
      </c>
      <c r="DA13" s="64">
        <f>+DA8+DA9+DA10+DA11+DA12</f>
        <v>207801.26200000002</v>
      </c>
      <c r="DB13" s="64">
        <f t="shared" ref="DB13" si="4">+DB8+DB9+DB10+DB11+DB12</f>
        <v>169116.99899999998</v>
      </c>
      <c r="DC13" s="64">
        <f>+DC8+DC9+DC10+DC11+DC12</f>
        <v>202408.66</v>
      </c>
      <c r="DD13" s="64">
        <f>+DD8+DD9+DD10+DD11+DD12</f>
        <v>218848.27384615381</v>
      </c>
      <c r="DE13" s="64">
        <f>+DE8+DE9+DE10+DE11+DE12</f>
        <v>204325.31499999997</v>
      </c>
      <c r="DF13" s="64">
        <f>+DF8+DF9+DF10+DF11+DF12</f>
        <v>266914.41299999994</v>
      </c>
      <c r="DG13" s="64">
        <f t="shared" ref="DG13:DS13" si="5">+DG8+DG9+DG10+DG11+DG12</f>
        <v>344105.20300000004</v>
      </c>
      <c r="DH13" s="64">
        <f t="shared" si="5"/>
        <v>250242.87139999997</v>
      </c>
      <c r="DI13" s="64">
        <f t="shared" si="5"/>
        <v>236774.28599999999</v>
      </c>
      <c r="DJ13" s="64">
        <f t="shared" si="5"/>
        <v>196828.67600000001</v>
      </c>
      <c r="DK13" s="64">
        <f t="shared" si="5"/>
        <v>183288.54199999999</v>
      </c>
      <c r="DL13" s="64">
        <f t="shared" si="5"/>
        <v>152617.77599999998</v>
      </c>
      <c r="DM13" s="64">
        <f t="shared" si="5"/>
        <v>158181.12100000001</v>
      </c>
      <c r="DN13" s="64">
        <f t="shared" si="5"/>
        <v>230638.00599999996</v>
      </c>
      <c r="DO13" s="64">
        <f t="shared" si="5"/>
        <v>261921.30799999999</v>
      </c>
      <c r="DP13" s="64">
        <f t="shared" si="5"/>
        <v>218434.47799999994</v>
      </c>
      <c r="DQ13" s="64">
        <f t="shared" si="5"/>
        <v>279994.31099999999</v>
      </c>
      <c r="DR13" s="64">
        <f t="shared" si="5"/>
        <v>321288.00199999992</v>
      </c>
      <c r="DS13" s="64">
        <f t="shared" si="5"/>
        <v>351981.35</v>
      </c>
      <c r="DT13" s="64">
        <f t="shared" ref="DT13:ED13" si="6">+DT8+DT9+DT10+DT11+DT12</f>
        <v>295383.90000000002</v>
      </c>
      <c r="DU13" s="64">
        <f>+DU8+DU9+DU10+DU11+DU12</f>
        <v>205524.777</v>
      </c>
      <c r="DV13" s="64">
        <f t="shared" si="6"/>
        <v>227321.05499999999</v>
      </c>
      <c r="DW13" s="64">
        <f t="shared" si="6"/>
        <v>196731.50299999997</v>
      </c>
      <c r="DX13" s="64">
        <f t="shared" si="6"/>
        <v>279912.522</v>
      </c>
      <c r="DY13" s="64">
        <f t="shared" si="6"/>
        <v>52288</v>
      </c>
      <c r="DZ13" s="64">
        <f t="shared" si="6"/>
        <v>256972.76300000006</v>
      </c>
      <c r="EA13" s="64">
        <f t="shared" si="6"/>
        <v>0</v>
      </c>
      <c r="EB13" s="64">
        <f t="shared" si="6"/>
        <v>0</v>
      </c>
      <c r="EC13" s="64">
        <f t="shared" si="6"/>
        <v>0</v>
      </c>
      <c r="ED13" s="64">
        <f t="shared" si="6"/>
        <v>0</v>
      </c>
      <c r="EE13" s="64">
        <f t="shared" ref="EE13" si="7">+EE8+EE9+EE10+EE11+EE12</f>
        <v>0</v>
      </c>
    </row>
    <row r="14" spans="1:135" ht="3" customHeight="1" x14ac:dyDescent="0.25">
      <c r="A14" s="19"/>
      <c r="B14" s="20"/>
      <c r="C14" s="19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</row>
    <row r="15" spans="1:135" x14ac:dyDescent="0.25">
      <c r="A15" s="15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>
        <v>43466</v>
      </c>
      <c r="CW15" s="18">
        <v>43497</v>
      </c>
      <c r="CX15" s="18">
        <v>43525</v>
      </c>
      <c r="CY15" s="18">
        <v>43556</v>
      </c>
      <c r="CZ15" s="18">
        <v>43586</v>
      </c>
      <c r="DA15" s="18">
        <v>43617</v>
      </c>
      <c r="DB15" s="18">
        <v>43647</v>
      </c>
      <c r="DC15" s="18">
        <v>43678</v>
      </c>
      <c r="DD15" s="18">
        <v>43709</v>
      </c>
      <c r="DE15" s="18">
        <v>43739</v>
      </c>
      <c r="DF15" s="18">
        <v>43770</v>
      </c>
      <c r="DG15" s="18">
        <v>43800</v>
      </c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  <c r="DT15" s="18">
        <v>44197</v>
      </c>
      <c r="DU15" s="18">
        <v>44228</v>
      </c>
      <c r="DV15" s="18">
        <v>44256</v>
      </c>
      <c r="DW15" s="18">
        <v>44287</v>
      </c>
      <c r="DX15" s="18">
        <v>44317</v>
      </c>
      <c r="DY15" s="18">
        <v>44348</v>
      </c>
      <c r="DZ15" s="18">
        <v>44378</v>
      </c>
      <c r="EA15" s="18">
        <v>44409</v>
      </c>
      <c r="EB15" s="18">
        <v>44440</v>
      </c>
      <c r="EC15" s="18">
        <v>44470</v>
      </c>
      <c r="ED15" s="18">
        <v>44501</v>
      </c>
      <c r="EE15" s="18">
        <v>44531</v>
      </c>
    </row>
    <row r="16" spans="1:135" ht="15.6" x14ac:dyDescent="0.25">
      <c r="A16" s="19" t="s">
        <v>3</v>
      </c>
      <c r="B16" s="20" t="s">
        <v>111</v>
      </c>
      <c r="C16" s="19" t="s">
        <v>22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6">
        <v>31169</v>
      </c>
      <c r="CW16" s="76">
        <v>21128</v>
      </c>
      <c r="CX16" s="76">
        <v>23159</v>
      </c>
      <c r="CY16" s="76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34735</v>
      </c>
      <c r="DG16" s="22">
        <v>39694</v>
      </c>
      <c r="DH16" s="22">
        <v>34943</v>
      </c>
      <c r="DI16" s="22">
        <v>24744</v>
      </c>
      <c r="DJ16" s="76">
        <v>16976</v>
      </c>
      <c r="DK16" s="76">
        <v>17414</v>
      </c>
      <c r="DL16" s="76">
        <v>18493</v>
      </c>
      <c r="DM16" s="22">
        <v>16950</v>
      </c>
      <c r="DN16" s="22">
        <v>20371</v>
      </c>
      <c r="DO16" s="22">
        <v>27387</v>
      </c>
      <c r="DP16" s="22">
        <v>26153</v>
      </c>
      <c r="DQ16" s="22">
        <v>37801</v>
      </c>
      <c r="DR16" s="22">
        <v>43220</v>
      </c>
      <c r="DS16" s="22">
        <v>44236</v>
      </c>
      <c r="DT16" s="22">
        <v>36518</v>
      </c>
      <c r="DU16" s="22">
        <v>25805</v>
      </c>
      <c r="DV16" s="22">
        <v>18120</v>
      </c>
      <c r="DW16" s="22">
        <v>20012</v>
      </c>
      <c r="DX16" s="22">
        <v>18966</v>
      </c>
      <c r="DY16" s="22">
        <v>23017</v>
      </c>
      <c r="DZ16" s="22">
        <v>27763</v>
      </c>
      <c r="EA16" s="22"/>
      <c r="EB16" s="22"/>
      <c r="EC16" s="22"/>
      <c r="ED16" s="22"/>
      <c r="EE16" s="22"/>
    </row>
    <row r="17" spans="1:135" x14ac:dyDescent="0.25">
      <c r="A17" s="19" t="s">
        <v>6</v>
      </c>
      <c r="B17" s="20" t="s">
        <v>21</v>
      </c>
      <c r="C17" s="19" t="s">
        <v>5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19277</v>
      </c>
      <c r="DG17" s="25">
        <v>21259</v>
      </c>
      <c r="DH17" s="25">
        <v>18122</v>
      </c>
      <c r="DI17" s="25">
        <v>13321</v>
      </c>
      <c r="DJ17" s="25">
        <v>9106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2">
        <v>20608</v>
      </c>
      <c r="DR17" s="25">
        <v>22813</v>
      </c>
      <c r="DS17" s="25">
        <v>23583</v>
      </c>
      <c r="DT17" s="25">
        <v>19159</v>
      </c>
      <c r="DU17" s="25">
        <v>13545</v>
      </c>
      <c r="DV17" s="25">
        <v>9660</v>
      </c>
      <c r="DW17" s="25">
        <v>10513</v>
      </c>
      <c r="DX17" s="25">
        <v>10106</v>
      </c>
      <c r="DY17" s="25">
        <v>12496</v>
      </c>
      <c r="DZ17" s="25">
        <v>15065</v>
      </c>
      <c r="EA17" s="25"/>
      <c r="EB17" s="25"/>
      <c r="EC17" s="25"/>
      <c r="ED17" s="25"/>
      <c r="EE17" s="25"/>
    </row>
    <row r="18" spans="1:135" ht="3" customHeight="1" x14ac:dyDescent="0.25"/>
    <row r="19" spans="1:135" ht="15.6" x14ac:dyDescent="0.25">
      <c r="A19" s="30" t="s">
        <v>49</v>
      </c>
      <c r="B19" s="17" t="s">
        <v>112</v>
      </c>
      <c r="C19" s="15" t="s">
        <v>2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  <c r="DT19" s="18">
        <v>44197</v>
      </c>
      <c r="DU19" s="18">
        <v>44228</v>
      </c>
      <c r="DV19" s="18">
        <v>44256</v>
      </c>
      <c r="DW19" s="18">
        <v>44287</v>
      </c>
      <c r="DX19" s="18">
        <v>44317</v>
      </c>
      <c r="DY19" s="18">
        <v>44348</v>
      </c>
      <c r="DZ19" s="18">
        <v>44378</v>
      </c>
      <c r="EA19" s="18">
        <v>44409</v>
      </c>
      <c r="EB19" s="18">
        <v>44440</v>
      </c>
      <c r="EC19" s="18">
        <v>44470</v>
      </c>
      <c r="ED19" s="18">
        <v>44501</v>
      </c>
      <c r="EE19" s="18">
        <v>44531</v>
      </c>
    </row>
    <row r="20" spans="1:135" x14ac:dyDescent="0.25">
      <c r="A20" s="19" t="s">
        <v>3</v>
      </c>
      <c r="B20" s="20" t="s">
        <v>10</v>
      </c>
      <c r="C20" s="19" t="s">
        <v>45</v>
      </c>
      <c r="D20" s="64">
        <f>+SUM(D21:D22)</f>
        <v>4858386.79</v>
      </c>
      <c r="E20" s="64">
        <f t="shared" ref="E20:BP20" si="8">+SUM(E21:E22)</f>
        <v>5983744.9399999995</v>
      </c>
      <c r="F20" s="64">
        <f t="shared" si="8"/>
        <v>4220578.37</v>
      </c>
      <c r="G20" s="64">
        <f t="shared" si="8"/>
        <v>3652404.69</v>
      </c>
      <c r="H20" s="64">
        <f t="shared" si="8"/>
        <v>4444686.26</v>
      </c>
      <c r="I20" s="64">
        <f t="shared" si="8"/>
        <v>4183932</v>
      </c>
      <c r="J20" s="64">
        <f t="shared" si="8"/>
        <v>4800208</v>
      </c>
      <c r="K20" s="64">
        <f t="shared" si="8"/>
        <v>4262881</v>
      </c>
      <c r="L20" s="64">
        <f t="shared" si="8"/>
        <v>4070249</v>
      </c>
      <c r="M20" s="64">
        <f t="shared" si="8"/>
        <v>3422783</v>
      </c>
      <c r="N20" s="64">
        <f t="shared" si="8"/>
        <v>4673902.3999999994</v>
      </c>
      <c r="O20" s="64">
        <f t="shared" si="8"/>
        <v>6093208</v>
      </c>
      <c r="P20" s="64">
        <f t="shared" si="8"/>
        <v>5489985.21</v>
      </c>
      <c r="Q20" s="64">
        <f t="shared" si="8"/>
        <v>5118366.0199999996</v>
      </c>
      <c r="R20" s="64">
        <f t="shared" si="8"/>
        <v>5389786</v>
      </c>
      <c r="S20" s="64">
        <f t="shared" si="8"/>
        <v>3517002.45</v>
      </c>
      <c r="T20" s="64">
        <f t="shared" si="8"/>
        <v>3487285.16</v>
      </c>
      <c r="U20" s="64">
        <f t="shared" si="8"/>
        <v>5124836.8999999994</v>
      </c>
      <c r="V20" s="64">
        <f t="shared" si="8"/>
        <v>5283625.26</v>
      </c>
      <c r="W20" s="64">
        <f t="shared" si="8"/>
        <v>4562135.75</v>
      </c>
      <c r="X20" s="64">
        <f t="shared" si="8"/>
        <v>4319625.43</v>
      </c>
      <c r="Y20" s="64">
        <f t="shared" si="8"/>
        <v>7349288.8799999999</v>
      </c>
      <c r="Z20" s="64">
        <f t="shared" si="8"/>
        <v>6652517.9399999995</v>
      </c>
      <c r="AA20" s="64">
        <f t="shared" si="8"/>
        <v>7036522.1500000004</v>
      </c>
      <c r="AB20" s="64">
        <f t="shared" si="8"/>
        <v>6237747.6800000006</v>
      </c>
      <c r="AC20" s="64">
        <f t="shared" si="8"/>
        <v>6442322.1899999995</v>
      </c>
      <c r="AD20" s="64">
        <f t="shared" si="8"/>
        <v>4522821.38</v>
      </c>
      <c r="AE20" s="64">
        <f t="shared" si="8"/>
        <v>4957616.51</v>
      </c>
      <c r="AF20" s="64">
        <f t="shared" si="8"/>
        <v>4647896.2</v>
      </c>
      <c r="AG20" s="64">
        <f t="shared" si="8"/>
        <v>6644694.4100000001</v>
      </c>
      <c r="AH20" s="64">
        <f t="shared" si="8"/>
        <v>5404805.4400000004</v>
      </c>
      <c r="AI20" s="64">
        <f t="shared" si="8"/>
        <v>5606283.5499999998</v>
      </c>
      <c r="AJ20" s="64">
        <f t="shared" si="8"/>
        <v>4659588.87</v>
      </c>
      <c r="AK20" s="64">
        <f t="shared" si="8"/>
        <v>5229583.13</v>
      </c>
      <c r="AL20" s="64">
        <f t="shared" si="8"/>
        <v>8257080.6200000001</v>
      </c>
      <c r="AM20" s="64">
        <f t="shared" si="8"/>
        <v>10723951.91</v>
      </c>
      <c r="AN20" s="64">
        <f t="shared" si="8"/>
        <v>8898296.75</v>
      </c>
      <c r="AO20" s="64">
        <f t="shared" si="8"/>
        <v>7451864.2600000007</v>
      </c>
      <c r="AP20" s="64">
        <f t="shared" si="8"/>
        <v>7693301.3999999994</v>
      </c>
      <c r="AQ20" s="64">
        <f t="shared" si="8"/>
        <v>5300744.3</v>
      </c>
      <c r="AR20" s="64">
        <f t="shared" si="8"/>
        <v>6059039.8399999999</v>
      </c>
      <c r="AS20" s="64">
        <f t="shared" si="8"/>
        <v>6270709.4600000009</v>
      </c>
      <c r="AT20" s="64">
        <f t="shared" si="8"/>
        <v>4951833.4399999995</v>
      </c>
      <c r="AU20" s="64">
        <f t="shared" si="8"/>
        <v>7132892.0199999996</v>
      </c>
      <c r="AV20" s="64">
        <f t="shared" si="8"/>
        <v>6992851.7599999998</v>
      </c>
      <c r="AW20" s="64">
        <f t="shared" si="8"/>
        <v>8076593.1500000004</v>
      </c>
      <c r="AX20" s="64">
        <f t="shared" si="8"/>
        <v>10138873.939999999</v>
      </c>
      <c r="AY20" s="64">
        <f t="shared" si="8"/>
        <v>10172919.76</v>
      </c>
      <c r="AZ20" s="64">
        <f t="shared" si="8"/>
        <v>7269638.6100000003</v>
      </c>
      <c r="BA20" s="64">
        <f t="shared" si="8"/>
        <v>8029667.0299999993</v>
      </c>
      <c r="BB20" s="64">
        <f t="shared" si="8"/>
        <v>9268969.7300000004</v>
      </c>
      <c r="BC20" s="64">
        <f t="shared" si="8"/>
        <v>7929618.4500000002</v>
      </c>
      <c r="BD20" s="64">
        <f t="shared" si="8"/>
        <v>9501138.1400000006</v>
      </c>
      <c r="BE20" s="64">
        <f t="shared" si="8"/>
        <v>8294680.1199999992</v>
      </c>
      <c r="BF20" s="64">
        <f t="shared" si="8"/>
        <v>6530742.1699999999</v>
      </c>
      <c r="BG20" s="64">
        <f t="shared" si="8"/>
        <v>5495864.5899999999</v>
      </c>
      <c r="BH20" s="64">
        <f t="shared" si="8"/>
        <v>9355932</v>
      </c>
      <c r="BI20" s="64">
        <f t="shared" si="8"/>
        <v>10654368</v>
      </c>
      <c r="BJ20" s="64">
        <f t="shared" si="8"/>
        <v>15448412</v>
      </c>
      <c r="BK20" s="64">
        <f t="shared" si="8"/>
        <v>14234884</v>
      </c>
      <c r="BL20" s="64">
        <f t="shared" si="8"/>
        <v>10979445</v>
      </c>
      <c r="BM20" s="64">
        <f t="shared" si="8"/>
        <v>10472035</v>
      </c>
      <c r="BN20" s="64">
        <f t="shared" si="8"/>
        <v>6529856</v>
      </c>
      <c r="BO20" s="64">
        <f t="shared" si="8"/>
        <v>5279235</v>
      </c>
      <c r="BP20" s="64">
        <f t="shared" si="8"/>
        <v>8371672</v>
      </c>
      <c r="BQ20" s="64">
        <f t="shared" ref="BQ20:CJ20" si="9">+SUM(BQ21:BQ22)</f>
        <v>7092151</v>
      </c>
      <c r="BR20" s="64">
        <f t="shared" si="9"/>
        <v>7714525</v>
      </c>
      <c r="BS20" s="64">
        <f t="shared" si="9"/>
        <v>8039480</v>
      </c>
      <c r="BT20" s="64">
        <f t="shared" si="9"/>
        <v>10587652</v>
      </c>
      <c r="BU20" s="64">
        <f t="shared" si="9"/>
        <v>13049073</v>
      </c>
      <c r="BV20" s="64">
        <f t="shared" si="9"/>
        <v>15879759</v>
      </c>
      <c r="BW20" s="64">
        <f t="shared" si="9"/>
        <v>19350752</v>
      </c>
      <c r="BX20" s="64">
        <f t="shared" si="9"/>
        <v>13681151</v>
      </c>
      <c r="BY20" s="64">
        <f t="shared" si="9"/>
        <v>10488168</v>
      </c>
      <c r="BZ20" s="64">
        <f t="shared" si="9"/>
        <v>9121138</v>
      </c>
      <c r="CA20" s="64">
        <f t="shared" si="9"/>
        <v>7747586</v>
      </c>
      <c r="CB20" s="64">
        <f t="shared" si="9"/>
        <v>8653151</v>
      </c>
      <c r="CC20" s="64">
        <f t="shared" si="9"/>
        <v>8603275</v>
      </c>
      <c r="CD20" s="64">
        <f t="shared" si="9"/>
        <v>6694113</v>
      </c>
      <c r="CE20" s="64">
        <f t="shared" si="9"/>
        <v>8091304</v>
      </c>
      <c r="CF20" s="64">
        <f t="shared" si="9"/>
        <v>6157625</v>
      </c>
      <c r="CG20" s="64">
        <f t="shared" si="9"/>
        <v>10168286</v>
      </c>
      <c r="CH20" s="64">
        <f t="shared" si="9"/>
        <v>11984663</v>
      </c>
      <c r="CI20" s="64">
        <f t="shared" si="9"/>
        <v>14437763</v>
      </c>
      <c r="CJ20" s="64">
        <f t="shared" si="9"/>
        <v>13421784</v>
      </c>
      <c r="CK20" s="64">
        <f>+SUM(CK21:CK22)</f>
        <v>11085277</v>
      </c>
      <c r="CL20" s="64">
        <f>+SUM(CL21:CL22)</f>
        <v>9635424</v>
      </c>
      <c r="CM20" s="64">
        <f>+SUM(CM21:CM22)</f>
        <v>8819216</v>
      </c>
      <c r="CN20" s="64">
        <f>+SUM(CN21:CN22)</f>
        <v>13316623</v>
      </c>
      <c r="CO20" s="64">
        <f>+SUM(CO21:CO22)</f>
        <v>9816622</v>
      </c>
      <c r="CP20" s="64">
        <f>+SUM(CP21:CP24)</f>
        <v>13795298</v>
      </c>
      <c r="CQ20" s="64">
        <f t="shared" ref="CQ20:DS20" si="10">+SUM(CQ21:CQ24)</f>
        <v>10309102</v>
      </c>
      <c r="CR20" s="64">
        <f t="shared" si="10"/>
        <v>8606254</v>
      </c>
      <c r="CS20" s="64">
        <f t="shared" si="10"/>
        <v>11925256</v>
      </c>
      <c r="CT20" s="64">
        <f t="shared" si="10"/>
        <v>16309413</v>
      </c>
      <c r="CU20" s="64">
        <f t="shared" si="10"/>
        <v>18082183</v>
      </c>
      <c r="CV20" s="64">
        <f>+SUM(CV21:CV24)</f>
        <v>16923996</v>
      </c>
      <c r="CW20" s="64">
        <f t="shared" si="10"/>
        <v>12517124</v>
      </c>
      <c r="CX20" s="64">
        <f t="shared" si="10"/>
        <v>11972213</v>
      </c>
      <c r="CY20" s="64">
        <f t="shared" si="10"/>
        <v>14884042</v>
      </c>
      <c r="CZ20" s="64">
        <f t="shared" si="10"/>
        <v>11691590</v>
      </c>
      <c r="DA20" s="64">
        <f t="shared" si="10"/>
        <v>11381042</v>
      </c>
      <c r="DB20" s="64">
        <f t="shared" si="10"/>
        <v>9750108</v>
      </c>
      <c r="DC20" s="64">
        <f t="shared" si="10"/>
        <v>10569785</v>
      </c>
      <c r="DD20" s="64">
        <f t="shared" si="10"/>
        <v>11579447</v>
      </c>
      <c r="DE20" s="64">
        <f t="shared" si="10"/>
        <v>14840418</v>
      </c>
      <c r="DF20" s="64">
        <f t="shared" si="10"/>
        <v>20853994.778729565</v>
      </c>
      <c r="DG20" s="64">
        <f t="shared" si="10"/>
        <v>22313062.004212841</v>
      </c>
      <c r="DH20" s="64">
        <f t="shared" si="10"/>
        <v>20591602.000457831</v>
      </c>
      <c r="DI20" s="64">
        <f t="shared" si="10"/>
        <v>15875974.141841799</v>
      </c>
      <c r="DJ20" s="64">
        <f t="shared" si="10"/>
        <v>11964897</v>
      </c>
      <c r="DK20" s="64">
        <f t="shared" si="10"/>
        <v>11890970.680728797</v>
      </c>
      <c r="DL20" s="64">
        <f t="shared" si="10"/>
        <v>10484532.942390399</v>
      </c>
      <c r="DM20" s="64">
        <f t="shared" si="10"/>
        <v>9707590.1623899527</v>
      </c>
      <c r="DN20" s="64">
        <f t="shared" si="10"/>
        <v>14074766.179998595</v>
      </c>
      <c r="DO20" s="64">
        <f t="shared" si="10"/>
        <v>18261791.986399673</v>
      </c>
      <c r="DP20" s="64">
        <f t="shared" si="10"/>
        <v>15441927.470000001</v>
      </c>
      <c r="DQ20" s="64">
        <f t="shared" si="10"/>
        <v>23735401.317710899</v>
      </c>
      <c r="DR20" s="64">
        <f t="shared" si="10"/>
        <v>28488434.025310732</v>
      </c>
      <c r="DS20" s="64">
        <f t="shared" si="10"/>
        <v>29667194.139908284</v>
      </c>
      <c r="DT20" s="64">
        <f t="shared" ref="DT20:ED20" si="11">+SUM(DT21:DT24)</f>
        <v>6913975.4763969081</v>
      </c>
      <c r="DU20" s="64">
        <f t="shared" si="11"/>
        <v>4511735</v>
      </c>
      <c r="DV20" s="64">
        <f t="shared" si="11"/>
        <v>3784763</v>
      </c>
      <c r="DW20" s="64">
        <f t="shared" si="11"/>
        <v>3862532.0314994585</v>
      </c>
      <c r="DX20" s="64">
        <f t="shared" si="11"/>
        <v>4992019.4830000186</v>
      </c>
      <c r="DY20" s="64">
        <f t="shared" si="11"/>
        <v>4535155.8876055637</v>
      </c>
      <c r="DZ20" s="64">
        <f t="shared" si="11"/>
        <v>5192026.08</v>
      </c>
      <c r="EA20" s="64">
        <f t="shared" si="11"/>
        <v>0</v>
      </c>
      <c r="EB20" s="64">
        <f t="shared" si="11"/>
        <v>0</v>
      </c>
      <c r="EC20" s="64">
        <f t="shared" si="11"/>
        <v>0</v>
      </c>
      <c r="ED20" s="64">
        <f t="shared" si="11"/>
        <v>0</v>
      </c>
      <c r="EE20" s="64">
        <f t="shared" ref="EE20" si="12">+SUM(EE21:EE24)</f>
        <v>0</v>
      </c>
    </row>
    <row r="21" spans="1:135" x14ac:dyDescent="0.25">
      <c r="A21" s="19" t="s">
        <v>6</v>
      </c>
      <c r="B21" s="20" t="s">
        <v>35</v>
      </c>
      <c r="C21" s="19" t="s">
        <v>45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1126870.4133699001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>
        <v>303577.81920639996</v>
      </c>
      <c r="DR21" s="25">
        <v>641419.35668133269</v>
      </c>
      <c r="DS21" s="25">
        <v>647348.53940859553</v>
      </c>
      <c r="DT21" s="25">
        <v>1724864.1925000015</v>
      </c>
      <c r="DU21" s="25">
        <v>1128730</v>
      </c>
      <c r="DV21" s="25">
        <v>720295</v>
      </c>
      <c r="DW21" s="25">
        <v>960930.83040000056</v>
      </c>
      <c r="DX21" s="25">
        <v>852176.94790000003</v>
      </c>
      <c r="DY21" s="25">
        <v>1063995.6823000002</v>
      </c>
      <c r="DZ21" s="25">
        <v>1358904</v>
      </c>
      <c r="EA21" s="25"/>
      <c r="EB21" s="25"/>
      <c r="EC21" s="25"/>
      <c r="ED21" s="25"/>
      <c r="EE21" s="25"/>
    </row>
    <row r="22" spans="1:135" x14ac:dyDescent="0.25">
      <c r="A22" s="19" t="s">
        <v>8</v>
      </c>
      <c r="B22" s="20" t="s">
        <v>36</v>
      </c>
      <c r="C22" s="19" t="s">
        <v>45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10443157.494669212</v>
      </c>
      <c r="DI22" s="25">
        <v>8711185.6926401183</v>
      </c>
      <c r="DJ22" s="25">
        <v>6551221</v>
      </c>
      <c r="DK22" s="25">
        <v>7182258.6197301652</v>
      </c>
      <c r="DL22" s="25">
        <v>5776438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>
        <v>13975913.207661409</v>
      </c>
      <c r="DR22" s="25">
        <v>16680614.969468001</v>
      </c>
      <c r="DS22" s="25">
        <v>16657848.875377851</v>
      </c>
      <c r="DT22" s="25">
        <v>2351198.7600001357</v>
      </c>
      <c r="DU22" s="25">
        <v>1482342</v>
      </c>
      <c r="DV22" s="25">
        <v>1676268</v>
      </c>
      <c r="DW22" s="25">
        <v>1429733.3600000213</v>
      </c>
      <c r="DX22" s="25">
        <v>2301007.130600018</v>
      </c>
      <c r="DY22" s="25">
        <v>1432241.4916000301</v>
      </c>
      <c r="DZ22" s="25">
        <v>1717347</v>
      </c>
      <c r="EA22" s="25"/>
      <c r="EB22" s="25"/>
      <c r="EC22" s="25"/>
      <c r="ED22" s="25"/>
      <c r="EE22" s="25"/>
    </row>
    <row r="23" spans="1:135" x14ac:dyDescent="0.25">
      <c r="A23" s="19" t="s">
        <v>17</v>
      </c>
      <c r="B23" s="20" t="s">
        <v>40</v>
      </c>
      <c r="C23" s="19" t="s">
        <v>45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8674171.9698267207</v>
      </c>
      <c r="DI23" s="25">
        <v>6583859.5670614922</v>
      </c>
      <c r="DJ23" s="25">
        <v>4691066</v>
      </c>
      <c r="DK23" s="25">
        <v>4099863</v>
      </c>
      <c r="DL23" s="25">
        <v>4226076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>
        <v>8934333.6904430911</v>
      </c>
      <c r="DR23" s="25">
        <v>11051121.7488814</v>
      </c>
      <c r="DS23" s="25">
        <v>12233813.521940881</v>
      </c>
      <c r="DT23" s="25">
        <v>2802718.1086967709</v>
      </c>
      <c r="DU23" s="25">
        <v>1882003</v>
      </c>
      <c r="DV23" s="25">
        <v>1368985</v>
      </c>
      <c r="DW23" s="25">
        <v>1444154.6400000004</v>
      </c>
      <c r="DX23" s="25">
        <v>1801685.3545000004</v>
      </c>
      <c r="DY23" s="25">
        <v>2011295.7746153842</v>
      </c>
      <c r="DZ23" s="25">
        <v>2081789</v>
      </c>
      <c r="EA23" s="25"/>
      <c r="EB23" s="25"/>
      <c r="EC23" s="25"/>
      <c r="ED23" s="25"/>
      <c r="EE23" s="25"/>
    </row>
    <row r="24" spans="1:135" x14ac:dyDescent="0.25">
      <c r="A24" s="19" t="s">
        <v>19</v>
      </c>
      <c r="B24" s="20" t="s">
        <v>41</v>
      </c>
      <c r="C24" s="19" t="s">
        <v>45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347402.12259199965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>
        <v>521576.60039999895</v>
      </c>
      <c r="DR24" s="25">
        <v>115277.95027999984</v>
      </c>
      <c r="DS24" s="25">
        <v>128183.20318095245</v>
      </c>
      <c r="DT24" s="25">
        <v>35194.415200000003</v>
      </c>
      <c r="DU24" s="25">
        <v>18660</v>
      </c>
      <c r="DV24" s="25">
        <v>19215</v>
      </c>
      <c r="DW24" s="25">
        <v>27713.201099435701</v>
      </c>
      <c r="DX24" s="25">
        <v>37150.050000000003</v>
      </c>
      <c r="DY24" s="25">
        <v>27622.939090148786</v>
      </c>
      <c r="DZ24" s="25">
        <v>33986.080000000002</v>
      </c>
      <c r="EA24" s="25"/>
      <c r="EB24" s="25"/>
      <c r="EC24" s="25"/>
      <c r="ED24" s="25"/>
      <c r="EE24" s="25"/>
    </row>
    <row r="25" spans="1:135" ht="3" customHeight="1" x14ac:dyDescent="0.25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35" ht="12.75" customHeight="1" x14ac:dyDescent="0.25">
      <c r="A26" s="89" t="s">
        <v>113</v>
      </c>
      <c r="B26" s="89"/>
      <c r="C26" s="8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</row>
    <row r="27" spans="1:135" ht="25.5" customHeight="1" x14ac:dyDescent="0.25">
      <c r="A27" s="87" t="s">
        <v>114</v>
      </c>
      <c r="B27" s="87"/>
      <c r="C27" s="87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35" ht="22.5" customHeight="1" x14ac:dyDescent="0.25">
      <c r="A28" s="87" t="s">
        <v>115</v>
      </c>
      <c r="B28" s="87"/>
      <c r="C28" s="87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35" ht="49.5" customHeight="1" x14ac:dyDescent="0.25">
      <c r="A29" s="87" t="s">
        <v>103</v>
      </c>
      <c r="B29" s="87"/>
      <c r="C29" s="87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35" x14ac:dyDescent="0.25">
      <c r="A30" s="87"/>
      <c r="B30" s="87"/>
      <c r="C30" s="8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135" x14ac:dyDescent="0.25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3" spans="52:87" x14ac:dyDescent="0.25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52:87" x14ac:dyDescent="0.25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52:87" x14ac:dyDescent="0.25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52:87" x14ac:dyDescent="0.25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52:87" x14ac:dyDescent="0.25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</sheetData>
  <mergeCells count="7">
    <mergeCell ref="A1:C1"/>
    <mergeCell ref="A29:C29"/>
    <mergeCell ref="A30:C30"/>
    <mergeCell ref="A2:C2"/>
    <mergeCell ref="A28:C28"/>
    <mergeCell ref="A26:C26"/>
    <mergeCell ref="A27:C27"/>
  </mergeCells>
  <conditionalFormatting sqref="CJ21:DG21">
    <cfRule type="duplicateValues" dxfId="13" priority="5"/>
  </conditionalFormatting>
  <conditionalFormatting sqref="DH21">
    <cfRule type="duplicateValues" dxfId="12" priority="3"/>
  </conditionalFormatting>
  <conditionalFormatting sqref="DI21:DQ21 DV21:EE21 DT21">
    <cfRule type="duplicateValues" dxfId="11" priority="20"/>
  </conditionalFormatting>
  <conditionalFormatting sqref="DU21">
    <cfRule type="duplicateValues" dxfId="10" priority="2"/>
  </conditionalFormatting>
  <conditionalFormatting sqref="DR21:DS21">
    <cfRule type="duplicateValues" dxfId="9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2060"/>
  </sheetPr>
  <dimension ref="A1:BK30"/>
  <sheetViews>
    <sheetView zoomScale="90" zoomScaleNormal="90" workbookViewId="0">
      <pane xSplit="3" ySplit="4" topLeftCell="BB5" activePane="bottomRight" state="frozen"/>
      <selection pane="topRight" activeCell="D1" sqref="D1"/>
      <selection pane="bottomLeft" activeCell="A5" sqref="A5"/>
      <selection pane="bottomRight" activeCell="BF36" sqref="BF36"/>
    </sheetView>
  </sheetViews>
  <sheetFormatPr baseColWidth="10" defaultColWidth="12.6640625" defaultRowHeight="13.2" x14ac:dyDescent="0.25"/>
  <cols>
    <col min="1" max="1" width="3.44140625" style="13" bestFit="1" customWidth="1"/>
    <col min="2" max="2" width="36.109375" style="14" bestFit="1" customWidth="1"/>
    <col min="3" max="3" width="15.6640625" style="13" bestFit="1" customWidth="1"/>
    <col min="4" max="16384" width="12.6640625" style="14"/>
  </cols>
  <sheetData>
    <row r="1" spans="1:63" ht="16.8" x14ac:dyDescent="0.25">
      <c r="A1" s="85" t="s">
        <v>61</v>
      </c>
      <c r="B1" s="85"/>
      <c r="C1" s="85"/>
    </row>
    <row r="2" spans="1:63" ht="15" customHeight="1" x14ac:dyDescent="0.25">
      <c r="A2" s="88" t="s">
        <v>57</v>
      </c>
      <c r="B2" s="88"/>
      <c r="C2" s="88"/>
    </row>
    <row r="4" spans="1:63" x14ac:dyDescent="0.25">
      <c r="A4" s="15" t="s">
        <v>1</v>
      </c>
      <c r="B4" s="17" t="s">
        <v>50</v>
      </c>
      <c r="C4" s="15" t="s">
        <v>2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  <c r="AZ4" s="18">
        <v>44197</v>
      </c>
      <c r="BA4" s="18">
        <v>44228</v>
      </c>
      <c r="BB4" s="18">
        <v>44256</v>
      </c>
      <c r="BC4" s="18">
        <v>44287</v>
      </c>
      <c r="BD4" s="18">
        <v>44317</v>
      </c>
      <c r="BE4" s="18">
        <v>44348</v>
      </c>
      <c r="BF4" s="18">
        <v>44378</v>
      </c>
      <c r="BG4" s="18">
        <v>44409</v>
      </c>
      <c r="BH4" s="18">
        <v>44440</v>
      </c>
      <c r="BI4" s="18">
        <v>44470</v>
      </c>
      <c r="BJ4" s="18">
        <v>44501</v>
      </c>
      <c r="BK4" s="18">
        <v>44531</v>
      </c>
    </row>
    <row r="5" spans="1:63" x14ac:dyDescent="0.25">
      <c r="A5" s="19"/>
      <c r="B5" s="20" t="s">
        <v>53</v>
      </c>
      <c r="C5" s="19" t="s">
        <v>5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>
        <v>47</v>
      </c>
      <c r="AX5" s="22">
        <v>44</v>
      </c>
      <c r="AY5" s="22">
        <v>48</v>
      </c>
      <c r="AZ5" s="22">
        <v>40</v>
      </c>
      <c r="BA5" s="22">
        <v>30</v>
      </c>
      <c r="BB5" s="22">
        <v>40</v>
      </c>
      <c r="BC5" s="22">
        <v>35</v>
      </c>
      <c r="BD5" s="22">
        <v>33</v>
      </c>
      <c r="BE5" s="22">
        <v>39</v>
      </c>
      <c r="BF5" s="22">
        <v>36</v>
      </c>
      <c r="BG5" s="22"/>
      <c r="BH5" s="22"/>
      <c r="BI5" s="22"/>
      <c r="BJ5" s="22"/>
      <c r="BK5" s="22"/>
    </row>
    <row r="6" spans="1:63" ht="3" customHeight="1" x14ac:dyDescent="0.25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63" x14ac:dyDescent="0.25">
      <c r="A7" s="15" t="s">
        <v>48</v>
      </c>
      <c r="B7" s="17" t="s">
        <v>12</v>
      </c>
      <c r="C7" s="15" t="s">
        <v>2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  <c r="AZ7" s="18">
        <v>44197</v>
      </c>
      <c r="BA7" s="18">
        <v>44228</v>
      </c>
      <c r="BB7" s="18">
        <v>44256</v>
      </c>
      <c r="BC7" s="18">
        <v>44287</v>
      </c>
      <c r="BD7" s="18">
        <v>44317</v>
      </c>
      <c r="BE7" s="18">
        <v>44348</v>
      </c>
      <c r="BF7" s="18">
        <v>44378</v>
      </c>
      <c r="BG7" s="18">
        <v>44409</v>
      </c>
      <c r="BH7" s="18">
        <v>44440</v>
      </c>
      <c r="BI7" s="18">
        <v>44470</v>
      </c>
      <c r="BJ7" s="18">
        <v>44501</v>
      </c>
      <c r="BK7" s="18">
        <v>44531</v>
      </c>
    </row>
    <row r="8" spans="1:63" x14ac:dyDescent="0.25">
      <c r="A8" s="19" t="s">
        <v>3</v>
      </c>
      <c r="B8" s="20" t="s">
        <v>13</v>
      </c>
      <c r="C8" s="19" t="s">
        <v>14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>
        <v>0</v>
      </c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219.13000000000002</v>
      </c>
      <c r="AM8" s="22">
        <v>321.53000000000003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>
        <v>534.27</v>
      </c>
      <c r="AX8" s="22">
        <v>423.31</v>
      </c>
      <c r="AY8" s="22">
        <v>634.06000000000006</v>
      </c>
      <c r="AZ8" s="22">
        <v>231.21999999999997</v>
      </c>
      <c r="BA8" s="22">
        <v>218.04000000000002</v>
      </c>
      <c r="BB8" s="22">
        <v>349.51000000000005</v>
      </c>
      <c r="BC8" s="22">
        <v>127.51000000000002</v>
      </c>
      <c r="BD8" s="22">
        <v>369.47</v>
      </c>
      <c r="BE8" s="22">
        <v>265.97000000000003</v>
      </c>
      <c r="BF8" s="22">
        <v>165.13</v>
      </c>
      <c r="BG8" s="22"/>
      <c r="BH8" s="22"/>
      <c r="BI8" s="22"/>
      <c r="BJ8" s="22"/>
      <c r="BK8" s="22"/>
    </row>
    <row r="9" spans="1:63" x14ac:dyDescent="0.25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42.47</v>
      </c>
      <c r="N9" s="22">
        <v>302.27000000000004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510.31000000000006</v>
      </c>
      <c r="W9" s="22">
        <v>1132.7</v>
      </c>
      <c r="X9" s="22">
        <v>1152.45</v>
      </c>
      <c r="Y9" s="22">
        <v>1177.1200000000001</v>
      </c>
      <c r="Z9" s="22">
        <v>847.62000000000012</v>
      </c>
      <c r="AA9" s="22">
        <v>1034.95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649.11</v>
      </c>
      <c r="AO9" s="22"/>
      <c r="AP9" s="22"/>
      <c r="AQ9" s="22"/>
      <c r="AR9" s="22"/>
      <c r="AS9" s="22"/>
      <c r="AT9" s="22"/>
      <c r="AU9" s="22"/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1350.08</v>
      </c>
      <c r="BG9" s="22"/>
      <c r="BH9" s="22"/>
      <c r="BI9" s="22"/>
      <c r="BJ9" s="22"/>
      <c r="BK9" s="22"/>
    </row>
    <row r="10" spans="1:63" x14ac:dyDescent="0.25">
      <c r="A10" s="19" t="s">
        <v>8</v>
      </c>
      <c r="B10" s="20" t="s">
        <v>16</v>
      </c>
      <c r="C10" s="19" t="s">
        <v>14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/>
      <c r="BH10" s="22"/>
      <c r="BI10" s="22"/>
      <c r="BJ10" s="22"/>
      <c r="BK10" s="22"/>
    </row>
    <row r="11" spans="1:63" x14ac:dyDescent="0.25">
      <c r="A11" s="19" t="s">
        <v>17</v>
      </c>
      <c r="B11" s="20" t="s">
        <v>18</v>
      </c>
      <c r="C11" s="19" t="s">
        <v>14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0</v>
      </c>
      <c r="N11" s="22">
        <v>0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699.55999999999983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1854.34</v>
      </c>
      <c r="AW11" s="22">
        <v>2369.59</v>
      </c>
      <c r="AX11" s="22">
        <v>885.93999999999994</v>
      </c>
      <c r="AY11" s="22">
        <v>1769.66</v>
      </c>
      <c r="AZ11" s="22">
        <v>1164.3100000000002</v>
      </c>
      <c r="BA11" s="22">
        <v>1653.34</v>
      </c>
      <c r="BB11" s="22">
        <v>1255.1999999999998</v>
      </c>
      <c r="BC11" s="22">
        <v>1312.3799999999999</v>
      </c>
      <c r="BD11" s="22">
        <v>874.2299999999999</v>
      </c>
      <c r="BE11" s="22">
        <v>2085.1</v>
      </c>
      <c r="BF11" s="22">
        <v>0</v>
      </c>
      <c r="BG11" s="22"/>
      <c r="BH11" s="22"/>
      <c r="BI11" s="22"/>
      <c r="BJ11" s="22"/>
      <c r="BK11" s="22"/>
    </row>
    <row r="12" spans="1:63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/>
      <c r="BH12" s="22"/>
      <c r="BI12" s="22"/>
      <c r="BJ12" s="22"/>
      <c r="BK12" s="22"/>
    </row>
    <row r="13" spans="1:63" x14ac:dyDescent="0.25">
      <c r="A13" s="19" t="s">
        <v>28</v>
      </c>
      <c r="B13" s="20" t="s">
        <v>10</v>
      </c>
      <c r="C13" s="19" t="s">
        <v>14</v>
      </c>
      <c r="D13" s="77">
        <f>SUM(D8:D12)</f>
        <v>359.08000000000004</v>
      </c>
      <c r="E13" s="77">
        <f t="shared" ref="E13:H13" si="0">SUM(E8:E12)</f>
        <v>72.58</v>
      </c>
      <c r="F13" s="77">
        <f t="shared" si="0"/>
        <v>0</v>
      </c>
      <c r="G13" s="77">
        <f t="shared" si="0"/>
        <v>0</v>
      </c>
      <c r="H13" s="77">
        <f t="shared" si="0"/>
        <v>0</v>
      </c>
      <c r="I13" s="77">
        <f t="shared" ref="I13:R13" si="1">+I8+I9+I10+I11+I12</f>
        <v>886.26</v>
      </c>
      <c r="J13" s="77">
        <f t="shared" si="1"/>
        <v>611.32000000000005</v>
      </c>
      <c r="K13" s="77">
        <f t="shared" si="1"/>
        <v>132.49</v>
      </c>
      <c r="L13" s="77">
        <f t="shared" si="1"/>
        <v>158.82000000000002</v>
      </c>
      <c r="M13" s="77">
        <f t="shared" si="1"/>
        <v>42.47</v>
      </c>
      <c r="N13" s="77">
        <f t="shared" si="1"/>
        <v>302.27000000000004</v>
      </c>
      <c r="O13" s="77">
        <f t="shared" si="1"/>
        <v>767</v>
      </c>
      <c r="P13" s="26">
        <f t="shared" si="1"/>
        <v>238.13</v>
      </c>
      <c r="Q13" s="26">
        <f t="shared" si="1"/>
        <v>565.66000000000008</v>
      </c>
      <c r="R13" s="26">
        <f t="shared" si="1"/>
        <v>291.54000000000002</v>
      </c>
      <c r="S13" s="26">
        <f>+S8+S9+S10+S11+S12</f>
        <v>388.04</v>
      </c>
      <c r="T13" s="26">
        <f t="shared" ref="T13:X13" si="2">+T8+T9+T10+T11+T12</f>
        <v>662.32</v>
      </c>
      <c r="U13" s="26">
        <f t="shared" si="2"/>
        <v>358.9</v>
      </c>
      <c r="V13" s="26">
        <f t="shared" si="2"/>
        <v>520.19000000000005</v>
      </c>
      <c r="W13" s="26">
        <f t="shared" si="2"/>
        <v>1152.56</v>
      </c>
      <c r="X13" s="26">
        <f t="shared" si="2"/>
        <v>1157.4100000000001</v>
      </c>
      <c r="Y13" s="26">
        <f>+Y8+Y9+Y10+Y11+Y12</f>
        <v>1274.1200000000001</v>
      </c>
      <c r="Z13" s="26">
        <f t="shared" ref="Z13:AD13" si="3">+Z8+Z9+Z10+Z11+Z12</f>
        <v>963.06000000000017</v>
      </c>
      <c r="AA13" s="26">
        <f t="shared" si="3"/>
        <v>1128.24</v>
      </c>
      <c r="AB13" s="26">
        <f t="shared" si="3"/>
        <v>1022.8499999999999</v>
      </c>
      <c r="AC13" s="26">
        <f t="shared" si="3"/>
        <v>1040.5500000000002</v>
      </c>
      <c r="AD13" s="26">
        <f t="shared" si="3"/>
        <v>776.97</v>
      </c>
      <c r="AE13" s="26">
        <f>+AE8+AE9+AE10+AE11+AE12</f>
        <v>565.93000000000006</v>
      </c>
      <c r="AF13" s="26">
        <f t="shared" ref="AF13:AJ13" si="4">+AF8+AF9+AF10+AF11+AF12</f>
        <v>871.01000000000022</v>
      </c>
      <c r="AG13" s="26">
        <f t="shared" si="4"/>
        <v>4662.62</v>
      </c>
      <c r="AH13" s="26">
        <f t="shared" si="4"/>
        <v>3951.6</v>
      </c>
      <c r="AI13" s="26">
        <f t="shared" si="4"/>
        <v>517.36</v>
      </c>
      <c r="AJ13" s="26">
        <f t="shared" si="4"/>
        <v>3523.2400000000007</v>
      </c>
      <c r="AK13" s="26">
        <f>+AK8+AK9+AK10+AK11+AK12</f>
        <v>897.24999999999977</v>
      </c>
      <c r="AL13" s="26">
        <f t="shared" ref="AL13:AS13" si="5">+AL8+AL9+AL10+AL11+AL12</f>
        <v>918.68999999999983</v>
      </c>
      <c r="AM13" s="26">
        <f t="shared" si="5"/>
        <v>1365.59</v>
      </c>
      <c r="AN13" s="26">
        <f t="shared" si="5"/>
        <v>1750.0700000000002</v>
      </c>
      <c r="AO13" s="26">
        <f t="shared" si="5"/>
        <v>1462.68</v>
      </c>
      <c r="AP13" s="26">
        <f t="shared" si="5"/>
        <v>764.69</v>
      </c>
      <c r="AQ13" s="26">
        <f t="shared" si="5"/>
        <v>331.02999999999992</v>
      </c>
      <c r="AR13" s="26">
        <f t="shared" si="5"/>
        <v>408.83000000000004</v>
      </c>
      <c r="AS13" s="26">
        <f t="shared" si="5"/>
        <v>384.71000000000004</v>
      </c>
      <c r="AT13" s="26">
        <f>+AT8+AT9+AT10+AT11+AT12</f>
        <v>657.03</v>
      </c>
      <c r="AU13" s="26">
        <f>+AU8+AU9+AU10+AU11+AU12</f>
        <v>2422.8199999999993</v>
      </c>
      <c r="AV13" s="26">
        <f>+AV8+AV9+AV10+AV11+AV12</f>
        <v>2269.5</v>
      </c>
      <c r="AW13" s="26">
        <f t="shared" ref="AW13:AY13" si="6">+AW8+AW9+AW10+AW11+AW12</f>
        <v>2903.86</v>
      </c>
      <c r="AX13" s="26">
        <f t="shared" si="6"/>
        <v>1309.25</v>
      </c>
      <c r="AY13" s="26">
        <f t="shared" si="6"/>
        <v>2403.7200000000003</v>
      </c>
      <c r="AZ13" s="26">
        <f t="shared" ref="AZ13:BI13" si="7">+AZ8+AZ9+AZ10+AZ11+AZ12</f>
        <v>1395.5300000000002</v>
      </c>
      <c r="BA13" s="26">
        <f t="shared" si="7"/>
        <v>1871.3799999999999</v>
      </c>
      <c r="BB13" s="26">
        <f t="shared" si="7"/>
        <v>1604.7099999999998</v>
      </c>
      <c r="BC13" s="26">
        <f t="shared" si="7"/>
        <v>1439.8899999999999</v>
      </c>
      <c r="BD13" s="26">
        <f t="shared" si="7"/>
        <v>1243.6999999999998</v>
      </c>
      <c r="BE13" s="26">
        <f t="shared" si="7"/>
        <v>2351.0699999999997</v>
      </c>
      <c r="BF13" s="26">
        <f t="shared" si="7"/>
        <v>1515.21</v>
      </c>
      <c r="BG13" s="26">
        <f t="shared" si="7"/>
        <v>0</v>
      </c>
      <c r="BH13" s="26">
        <f t="shared" si="7"/>
        <v>0</v>
      </c>
      <c r="BI13" s="26">
        <f t="shared" si="7"/>
        <v>0</v>
      </c>
      <c r="BJ13" s="26">
        <f t="shared" ref="BJ13:BK13" si="8">+BJ8+BJ9+BJ10+BJ11+BJ12</f>
        <v>0</v>
      </c>
      <c r="BK13" s="26">
        <f t="shared" si="8"/>
        <v>0</v>
      </c>
    </row>
    <row r="14" spans="1:63" ht="3" customHeight="1" x14ac:dyDescent="0.25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63" x14ac:dyDescent="0.25">
      <c r="A15" s="15" t="s">
        <v>29</v>
      </c>
      <c r="B15" s="17" t="s">
        <v>21</v>
      </c>
      <c r="C15" s="15" t="s">
        <v>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  <c r="AZ15" s="18">
        <v>44197</v>
      </c>
      <c r="BA15" s="18">
        <v>44228</v>
      </c>
      <c r="BB15" s="18">
        <v>44256</v>
      </c>
      <c r="BC15" s="18">
        <v>44287</v>
      </c>
      <c r="BD15" s="18">
        <v>44317</v>
      </c>
      <c r="BE15" s="18">
        <v>44348</v>
      </c>
      <c r="BF15" s="18">
        <v>44378</v>
      </c>
      <c r="BG15" s="18">
        <v>44409</v>
      </c>
      <c r="BH15" s="18">
        <v>44440</v>
      </c>
      <c r="BI15" s="18">
        <v>44470</v>
      </c>
      <c r="BJ15" s="18">
        <v>44501</v>
      </c>
      <c r="BK15" s="18">
        <v>44531</v>
      </c>
    </row>
    <row r="16" spans="1:63" x14ac:dyDescent="0.25">
      <c r="A16" s="19" t="s">
        <v>3</v>
      </c>
      <c r="B16" s="20" t="s">
        <v>21</v>
      </c>
      <c r="C16" s="19" t="s">
        <v>22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>
        <v>63</v>
      </c>
      <c r="AX16" s="22">
        <v>57</v>
      </c>
      <c r="AY16" s="22">
        <v>74</v>
      </c>
      <c r="AZ16" s="22">
        <v>32</v>
      </c>
      <c r="BA16" s="22">
        <v>26</v>
      </c>
      <c r="BB16" s="22">
        <v>48</v>
      </c>
      <c r="BC16" s="22">
        <v>18</v>
      </c>
      <c r="BD16" s="22">
        <v>30</v>
      </c>
      <c r="BE16" s="22">
        <v>30</v>
      </c>
      <c r="BF16" s="22">
        <v>22</v>
      </c>
      <c r="BG16" s="22"/>
      <c r="BH16" s="22"/>
      <c r="BI16" s="22"/>
      <c r="BJ16" s="22"/>
      <c r="BK16" s="22"/>
    </row>
    <row r="17" spans="1:63" x14ac:dyDescent="0.25">
      <c r="A17" s="19" t="s">
        <v>6</v>
      </c>
      <c r="B17" s="20" t="s">
        <v>21</v>
      </c>
      <c r="C17" s="19" t="s">
        <v>5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>
        <v>32</v>
      </c>
      <c r="AX17" s="22">
        <v>29</v>
      </c>
      <c r="AY17" s="22">
        <v>38</v>
      </c>
      <c r="AZ17" s="22">
        <v>16</v>
      </c>
      <c r="BA17" s="22">
        <v>13</v>
      </c>
      <c r="BB17" s="22">
        <v>25</v>
      </c>
      <c r="BC17" s="22">
        <v>10</v>
      </c>
      <c r="BD17" s="22">
        <v>18</v>
      </c>
      <c r="BE17" s="22">
        <v>18</v>
      </c>
      <c r="BF17" s="22">
        <v>11</v>
      </c>
      <c r="BG17" s="22"/>
      <c r="BH17" s="22"/>
      <c r="BI17" s="22"/>
      <c r="BJ17" s="22"/>
      <c r="BK17" s="22"/>
    </row>
    <row r="18" spans="1:63" ht="3" customHeight="1" x14ac:dyDescent="0.25"/>
    <row r="19" spans="1:63" x14ac:dyDescent="0.25">
      <c r="A19" s="30" t="s">
        <v>49</v>
      </c>
      <c r="B19" s="17" t="s">
        <v>39</v>
      </c>
      <c r="C19" s="15" t="s">
        <v>2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  <c r="AZ19" s="18">
        <v>44197</v>
      </c>
      <c r="BA19" s="18">
        <v>44228</v>
      </c>
      <c r="BB19" s="18">
        <v>44256</v>
      </c>
      <c r="BC19" s="18">
        <v>44287</v>
      </c>
      <c r="BD19" s="18">
        <v>44317</v>
      </c>
      <c r="BE19" s="18">
        <v>44348</v>
      </c>
      <c r="BF19" s="18">
        <v>44378</v>
      </c>
      <c r="BG19" s="18">
        <v>44409</v>
      </c>
      <c r="BH19" s="18">
        <v>44440</v>
      </c>
      <c r="BI19" s="18">
        <v>44470</v>
      </c>
      <c r="BJ19" s="18">
        <v>44501</v>
      </c>
      <c r="BK19" s="18">
        <v>44531</v>
      </c>
    </row>
    <row r="20" spans="1:63" x14ac:dyDescent="0.25">
      <c r="A20" s="19" t="s">
        <v>3</v>
      </c>
      <c r="B20" s="20" t="s">
        <v>10</v>
      </c>
      <c r="C20" s="19" t="s">
        <v>38</v>
      </c>
      <c r="D20" s="26">
        <f>+SUM(D21:D24)</f>
        <v>7371.05</v>
      </c>
      <c r="E20" s="26">
        <f>+SUM(E21:E24)</f>
        <v>12566.03</v>
      </c>
      <c r="F20" s="26">
        <f t="shared" ref="F20:O20" si="9">+SUM(F21:F24)</f>
        <v>0</v>
      </c>
      <c r="G20" s="26">
        <f t="shared" si="9"/>
        <v>283.68</v>
      </c>
      <c r="H20" s="26">
        <f t="shared" si="9"/>
        <v>0</v>
      </c>
      <c r="I20" s="26">
        <f t="shared" si="9"/>
        <v>19670.350000000002</v>
      </c>
      <c r="J20" s="26">
        <f t="shared" si="9"/>
        <v>16078.820000000002</v>
      </c>
      <c r="K20" s="26">
        <f t="shared" si="9"/>
        <v>2402.67</v>
      </c>
      <c r="L20" s="26">
        <f t="shared" si="9"/>
        <v>3079.2</v>
      </c>
      <c r="M20" s="26">
        <f t="shared" si="9"/>
        <v>5752.74</v>
      </c>
      <c r="N20" s="26">
        <f t="shared" si="9"/>
        <v>34770.559999999998</v>
      </c>
      <c r="O20" s="26">
        <f t="shared" si="9"/>
        <v>21893.25</v>
      </c>
      <c r="P20" s="26">
        <f>+SUM(P21:P24)</f>
        <v>5702.59</v>
      </c>
      <c r="Q20" s="26">
        <f>+SUM(Q21:Q24)</f>
        <v>13345.24</v>
      </c>
      <c r="R20" s="26">
        <f>+SUM(R21:R24)</f>
        <v>6363.5999999999995</v>
      </c>
      <c r="S20" s="26">
        <f>+SUM(S21:S24)</f>
        <v>20168.16</v>
      </c>
      <c r="T20" s="26">
        <f t="shared" ref="T20:U20" si="10">+SUM(T21:T24)</f>
        <v>22683.71</v>
      </c>
      <c r="U20" s="26">
        <f t="shared" si="10"/>
        <v>16743.93</v>
      </c>
      <c r="V20" s="26">
        <f>+SUM(V21:V24)</f>
        <v>28965.86</v>
      </c>
      <c r="W20" s="26">
        <f>+SUM(W21:W24)</f>
        <v>104396.6</v>
      </c>
      <c r="X20" s="26">
        <f>+SUM(X21:X24)</f>
        <v>86674.170000000013</v>
      </c>
      <c r="Y20" s="26">
        <f>+SUM(Y21:Y24)</f>
        <v>101868.96</v>
      </c>
      <c r="Z20" s="26">
        <f t="shared" ref="Z20" si="11">+SUM(Z21:Z24)</f>
        <v>106094.09</v>
      </c>
      <c r="AA20" s="26">
        <f>+SUM(AA21:AA24)</f>
        <v>33867.049999999996</v>
      </c>
      <c r="AB20" s="26">
        <f>+SUM(AB21:AB24)</f>
        <v>49610.400000000001</v>
      </c>
      <c r="AC20" s="26">
        <f>+SUM(AC21:AC24)</f>
        <v>23925.559999999998</v>
      </c>
      <c r="AD20" s="26">
        <f>+SUM(AD21:AD24)</f>
        <v>15495.920000000002</v>
      </c>
      <c r="AE20" s="26">
        <f>+SUM(AE21:AE24)</f>
        <v>20991.839999999997</v>
      </c>
      <c r="AF20" s="26">
        <f t="shared" ref="AF20:AG20" si="12">+SUM(AF21:AF24)</f>
        <v>33529.56</v>
      </c>
      <c r="AG20" s="26">
        <f t="shared" si="12"/>
        <v>47099.720000000008</v>
      </c>
      <c r="AH20" s="26">
        <f>+SUM(AH21:AH24)</f>
        <v>55013.93</v>
      </c>
      <c r="AI20" s="26">
        <f>+SUM(AI21:AI24)</f>
        <v>11606.03</v>
      </c>
      <c r="AJ20" s="26">
        <f>+SUM(AJ21:AJ24)</f>
        <v>63404.9</v>
      </c>
      <c r="AK20" s="26">
        <f>+SUM(AK21:AK24)</f>
        <v>28419.79</v>
      </c>
      <c r="AL20" s="26">
        <f t="shared" ref="AL20" si="13">+SUM(AL21:AL24)</f>
        <v>17461.61</v>
      </c>
      <c r="AM20" s="26">
        <f>+SUM(AM21:AM23)</f>
        <v>28460.69</v>
      </c>
      <c r="AN20" s="26">
        <f>+SUM(AN21:AN23)</f>
        <v>36748.400000000001</v>
      </c>
      <c r="AO20" s="26">
        <f>+SUM(AO21:AO23)</f>
        <v>30331.089999999993</v>
      </c>
      <c r="AP20" s="26">
        <f>+SUM(AP21:AP23)</f>
        <v>21591.340000000004</v>
      </c>
      <c r="AQ20" s="26">
        <f t="shared" ref="AQ20" si="14">+SUM(AQ21:AQ23)</f>
        <v>9810.15</v>
      </c>
      <c r="AR20" s="26">
        <f>+SUM(AR21:AR24)</f>
        <v>9523.98</v>
      </c>
      <c r="AS20" s="26">
        <f t="shared" ref="AS20:AY20" si="15">+SUM(AS21:AS24)</f>
        <v>76054.03</v>
      </c>
      <c r="AT20" s="26">
        <f t="shared" si="15"/>
        <v>13266.210000000003</v>
      </c>
      <c r="AU20" s="26">
        <f t="shared" si="15"/>
        <v>48254.64</v>
      </c>
      <c r="AV20" s="26">
        <f t="shared" si="15"/>
        <v>45241.67</v>
      </c>
      <c r="AW20" s="26">
        <f t="shared" si="15"/>
        <v>58306.74</v>
      </c>
      <c r="AX20" s="26">
        <f t="shared" si="15"/>
        <v>30817.410000000003</v>
      </c>
      <c r="AY20" s="26">
        <f t="shared" si="15"/>
        <v>51444.94999999999</v>
      </c>
      <c r="AZ20" s="26">
        <f t="shared" ref="AZ20:BI20" si="16">+SUM(AZ21:AZ23)</f>
        <v>29903.924000000003</v>
      </c>
      <c r="BA20" s="26">
        <f t="shared" si="16"/>
        <v>40525.380000000005</v>
      </c>
      <c r="BB20" s="26">
        <f t="shared" si="16"/>
        <v>33769</v>
      </c>
      <c r="BC20" s="26">
        <f t="shared" si="16"/>
        <v>37945.280000000021</v>
      </c>
      <c r="BD20" s="26">
        <f t="shared" si="16"/>
        <v>25052.790000000005</v>
      </c>
      <c r="BE20" s="26">
        <f t="shared" si="16"/>
        <v>52789.109999999993</v>
      </c>
      <c r="BF20" s="26">
        <f t="shared" si="16"/>
        <v>35285.099999999991</v>
      </c>
      <c r="BG20" s="26">
        <f t="shared" si="16"/>
        <v>0</v>
      </c>
      <c r="BH20" s="26">
        <f t="shared" si="16"/>
        <v>0</v>
      </c>
      <c r="BI20" s="26">
        <f t="shared" si="16"/>
        <v>0</v>
      </c>
      <c r="BJ20" s="26">
        <f t="shared" ref="BJ20:BK20" si="17">+SUM(BJ21:BJ23)</f>
        <v>0</v>
      </c>
      <c r="BK20" s="26">
        <f t="shared" si="17"/>
        <v>0</v>
      </c>
    </row>
    <row r="21" spans="1:63" x14ac:dyDescent="0.25">
      <c r="A21" s="19" t="s">
        <v>6</v>
      </c>
      <c r="B21" s="20" t="s">
        <v>35</v>
      </c>
      <c r="C21" s="19" t="s">
        <v>38</v>
      </c>
      <c r="D21" s="22">
        <v>590.89</v>
      </c>
      <c r="E21" s="22">
        <v>2651.8</v>
      </c>
      <c r="F21" s="22"/>
      <c r="G21" s="22"/>
      <c r="H21" s="22"/>
      <c r="I21" s="22">
        <v>3720.56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1534.74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3634.81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</v>
      </c>
      <c r="AK21" s="22">
        <v>2100.48</v>
      </c>
      <c r="AL21" s="22">
        <v>1661.82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850.21</v>
      </c>
      <c r="AS21" s="22">
        <v>1446.7900000000002</v>
      </c>
      <c r="AT21" s="22">
        <v>1588.7900000000002</v>
      </c>
      <c r="AU21" s="22">
        <v>3239.7200000000012</v>
      </c>
      <c r="AV21" s="22">
        <v>3309.85</v>
      </c>
      <c r="AW21" s="22">
        <v>3434.55</v>
      </c>
      <c r="AX21" s="22">
        <v>3048.2299999999996</v>
      </c>
      <c r="AY21" s="22">
        <v>3666.3799999999983</v>
      </c>
      <c r="AZ21" s="22">
        <v>2785.634</v>
      </c>
      <c r="BA21" s="22">
        <v>3099.9400000000005</v>
      </c>
      <c r="BB21" s="22">
        <v>3374.98</v>
      </c>
      <c r="BC21" s="22">
        <v>3029.0300000000011</v>
      </c>
      <c r="BD21" s="22">
        <v>2971.06</v>
      </c>
      <c r="BE21" s="22">
        <v>4368.4400000000005</v>
      </c>
      <c r="BF21" s="22">
        <v>3759.590000000002</v>
      </c>
      <c r="BG21" s="22"/>
      <c r="BH21" s="22"/>
      <c r="BI21" s="22"/>
      <c r="BJ21" s="22"/>
      <c r="BK21" s="22"/>
    </row>
    <row r="22" spans="1:63" x14ac:dyDescent="0.25">
      <c r="A22" s="19" t="s">
        <v>8</v>
      </c>
      <c r="B22" s="20" t="s">
        <v>36</v>
      </c>
      <c r="C22" s="19" t="s">
        <v>38</v>
      </c>
      <c r="D22" s="22">
        <v>6282.38</v>
      </c>
      <c r="E22" s="22">
        <v>6510.21</v>
      </c>
      <c r="F22" s="22"/>
      <c r="G22" s="22"/>
      <c r="H22" s="22"/>
      <c r="I22" s="22">
        <v>15949.79</v>
      </c>
      <c r="J22" s="22">
        <v>2483.6099999999997</v>
      </c>
      <c r="K22" s="22">
        <v>2107.56</v>
      </c>
      <c r="L22" s="22">
        <v>2610.13</v>
      </c>
      <c r="M22" s="22">
        <v>743.17</v>
      </c>
      <c r="N22" s="22">
        <v>5133.46</v>
      </c>
      <c r="O22" s="22">
        <v>13109.83</v>
      </c>
      <c r="P22" s="22">
        <v>4684.88</v>
      </c>
      <c r="Q22" s="22">
        <v>11307.25</v>
      </c>
      <c r="R22" s="22">
        <v>5415.65</v>
      </c>
      <c r="S22" s="22">
        <v>8757.11</v>
      </c>
      <c r="T22" s="22">
        <v>9024.98</v>
      </c>
      <c r="U22" s="22">
        <v>6020.84</v>
      </c>
      <c r="V22" s="22">
        <v>10034.549999999999</v>
      </c>
      <c r="W22" s="22">
        <v>22369.1</v>
      </c>
      <c r="X22" s="22">
        <v>22748.83</v>
      </c>
      <c r="Y22" s="22">
        <v>25335.329999999998</v>
      </c>
      <c r="Z22" s="22">
        <v>17130.48</v>
      </c>
      <c r="AA22" s="22">
        <v>19790.509999999998</v>
      </c>
      <c r="AB22" s="22">
        <v>18281.72</v>
      </c>
      <c r="AC22" s="22">
        <v>19572.46</v>
      </c>
      <c r="AD22" s="22">
        <v>13018.79</v>
      </c>
      <c r="AE22" s="22">
        <v>17410.62</v>
      </c>
      <c r="AF22" s="22">
        <v>20771.080000000002</v>
      </c>
      <c r="AG22" s="22">
        <v>34606.410000000003</v>
      </c>
      <c r="AH22" s="22">
        <v>44518.61</v>
      </c>
      <c r="AI22" s="22">
        <v>8965.19</v>
      </c>
      <c r="AJ22" s="22">
        <v>51621.84</v>
      </c>
      <c r="AK22" s="22">
        <v>25181.18</v>
      </c>
      <c r="AL22" s="22">
        <v>14807.86</v>
      </c>
      <c r="AM22" s="22">
        <v>22619.55</v>
      </c>
      <c r="AN22" s="22">
        <v>27589.329999999998</v>
      </c>
      <c r="AO22" s="22">
        <v>25300.619999999995</v>
      </c>
      <c r="AP22" s="22">
        <v>11281.810000000001</v>
      </c>
      <c r="AQ22" s="22">
        <v>6341.3499999999995</v>
      </c>
      <c r="AR22" s="22">
        <v>6244.4</v>
      </c>
      <c r="AS22" s="22">
        <v>7087.83</v>
      </c>
      <c r="AT22" s="22">
        <v>9709.6400000000012</v>
      </c>
      <c r="AU22" s="22">
        <v>42537.67</v>
      </c>
      <c r="AV22" s="22">
        <v>37823.620000000003</v>
      </c>
      <c r="AW22" s="22">
        <v>47689.31</v>
      </c>
      <c r="AX22" s="22">
        <v>24436.910000000003</v>
      </c>
      <c r="AY22" s="22">
        <v>42633.459999999992</v>
      </c>
      <c r="AZ22" s="22">
        <v>24826.770000000004</v>
      </c>
      <c r="BA22" s="22">
        <v>32267.340000000004</v>
      </c>
      <c r="BB22" s="22">
        <v>26926.37</v>
      </c>
      <c r="BC22" s="22">
        <v>26786.17000000002</v>
      </c>
      <c r="BD22" s="22">
        <v>19975.500000000004</v>
      </c>
      <c r="BE22" s="22">
        <v>43922.619999999988</v>
      </c>
      <c r="BF22" s="22">
        <v>31525.509999999987</v>
      </c>
      <c r="BG22" s="22"/>
      <c r="BH22" s="22"/>
      <c r="BI22" s="22"/>
      <c r="BJ22" s="22"/>
      <c r="BK22" s="22"/>
    </row>
    <row r="23" spans="1:63" x14ac:dyDescent="0.25">
      <c r="A23" s="19" t="s">
        <v>17</v>
      </c>
      <c r="B23" s="20" t="s">
        <v>40</v>
      </c>
      <c r="C23" s="19" t="s">
        <v>38</v>
      </c>
      <c r="D23" s="22">
        <v>497.78</v>
      </c>
      <c r="E23" s="22">
        <v>3404.02</v>
      </c>
      <c r="F23" s="22">
        <v>0</v>
      </c>
      <c r="G23" s="22">
        <v>283.68</v>
      </c>
      <c r="H23" s="22">
        <v>0</v>
      </c>
      <c r="I23" s="22">
        <v>0</v>
      </c>
      <c r="J23" s="22">
        <v>162.94</v>
      </c>
      <c r="K23" s="22">
        <v>27.27</v>
      </c>
      <c r="L23" s="22">
        <v>13.79</v>
      </c>
      <c r="M23" s="22">
        <v>4869.1400000000003</v>
      </c>
      <c r="N23" s="22">
        <v>28102.36</v>
      </c>
      <c r="O23" s="22">
        <v>6756.2</v>
      </c>
      <c r="P23" s="22">
        <v>-3.0100000000000051</v>
      </c>
      <c r="Q23" s="22">
        <v>633.72</v>
      </c>
      <c r="R23" s="22">
        <v>211.87</v>
      </c>
      <c r="S23" s="22">
        <v>9990.9</v>
      </c>
      <c r="T23" s="22">
        <v>12116.9</v>
      </c>
      <c r="U23" s="22">
        <v>9817.5300000000007</v>
      </c>
      <c r="V23" s="22">
        <v>17050.25</v>
      </c>
      <c r="W23" s="22">
        <v>78215.89</v>
      </c>
      <c r="X23" s="22">
        <v>60257.05</v>
      </c>
      <c r="Y23" s="22">
        <v>72898.820000000007</v>
      </c>
      <c r="Z23" s="22">
        <v>85628.99</v>
      </c>
      <c r="AA23" s="22">
        <v>11363.71</v>
      </c>
      <c r="AB23" s="22">
        <v>29246.11</v>
      </c>
      <c r="AC23" s="22">
        <v>2602.98</v>
      </c>
      <c r="AD23" s="22">
        <v>1305.52</v>
      </c>
      <c r="AE23" s="22">
        <v>2573.0300000000002</v>
      </c>
      <c r="AF23" s="22">
        <v>7797.8599999999988</v>
      </c>
      <c r="AG23" s="22">
        <v>1002.19</v>
      </c>
      <c r="AH23" s="22">
        <v>2583.19</v>
      </c>
      <c r="AI23" s="22">
        <v>1497.56</v>
      </c>
      <c r="AJ23" s="22">
        <v>9146.83</v>
      </c>
      <c r="AK23" s="22">
        <v>1138.1300000000001</v>
      </c>
      <c r="AL23" s="22">
        <v>991.93</v>
      </c>
      <c r="AM23" s="22">
        <v>3538.23</v>
      </c>
      <c r="AN23" s="22">
        <v>4809.1499999999996</v>
      </c>
      <c r="AO23" s="22">
        <v>2793.1200000000003</v>
      </c>
      <c r="AP23" s="22">
        <v>8845.4000000000015</v>
      </c>
      <c r="AQ23" s="22">
        <v>2487.84</v>
      </c>
      <c r="AR23" s="22">
        <v>2429.37</v>
      </c>
      <c r="AS23" s="22">
        <v>67519.41</v>
      </c>
      <c r="AT23" s="22">
        <v>1865.7400000000002</v>
      </c>
      <c r="AU23" s="22">
        <v>2367.39</v>
      </c>
      <c r="AV23" s="22">
        <v>4020.31</v>
      </c>
      <c r="AW23" s="22">
        <v>7119.09</v>
      </c>
      <c r="AX23" s="22">
        <v>3288.32</v>
      </c>
      <c r="AY23" s="22">
        <v>5123.8500000000004</v>
      </c>
      <c r="AZ23" s="22">
        <v>2291.52</v>
      </c>
      <c r="BA23" s="22">
        <v>5158.0999999999995</v>
      </c>
      <c r="BB23" s="22">
        <v>3467.65</v>
      </c>
      <c r="BC23" s="22">
        <v>8130.08</v>
      </c>
      <c r="BD23" s="22">
        <v>2106.23</v>
      </c>
      <c r="BE23" s="22">
        <v>4498.05</v>
      </c>
      <c r="BF23" s="22">
        <v>0</v>
      </c>
      <c r="BG23" s="22"/>
      <c r="BH23" s="22"/>
      <c r="BI23" s="22"/>
      <c r="BJ23" s="22"/>
      <c r="BK23" s="22"/>
    </row>
    <row r="24" spans="1:63" x14ac:dyDescent="0.25">
      <c r="A24" s="19" t="s">
        <v>19</v>
      </c>
      <c r="B24" s="20" t="s">
        <v>41</v>
      </c>
      <c r="C24" s="19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>
        <v>102.04</v>
      </c>
      <c r="AU24" s="22">
        <v>109.86</v>
      </c>
      <c r="AV24" s="22">
        <v>87.89</v>
      </c>
      <c r="AW24" s="22">
        <v>63.79</v>
      </c>
      <c r="AX24" s="22">
        <v>43.95</v>
      </c>
      <c r="AY24" s="22">
        <v>21.26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6" spans="1:63" x14ac:dyDescent="0.25">
      <c r="C26" s="55"/>
    </row>
    <row r="27" spans="1:63" x14ac:dyDescent="0.25">
      <c r="C27" s="55"/>
    </row>
    <row r="28" spans="1:63" x14ac:dyDescent="0.25">
      <c r="C28" s="55"/>
    </row>
    <row r="29" spans="1:63" x14ac:dyDescent="0.25">
      <c r="C29" s="55"/>
    </row>
    <row r="30" spans="1:63" x14ac:dyDescent="0.25">
      <c r="C30" s="55"/>
    </row>
  </sheetData>
  <mergeCells count="2">
    <mergeCell ref="A2:C2"/>
    <mergeCell ref="A1:C1"/>
  </mergeCells>
  <conditionalFormatting sqref="P21:AL21 AM22">
    <cfRule type="duplicateValues" dxfId="8" priority="5"/>
  </conditionalFormatting>
  <conditionalFormatting sqref="AN21:AP21 AR21:BE21 BG21:BK21">
    <cfRule type="duplicateValues" dxfId="7" priority="12"/>
  </conditionalFormatting>
  <conditionalFormatting sqref="AQ21">
    <cfRule type="duplicateValues" dxfId="6" priority="3"/>
  </conditionalFormatting>
  <conditionalFormatting sqref="BF22">
    <cfRule type="duplicateValues" dxfId="1" priority="2"/>
  </conditionalFormatting>
  <conditionalFormatting sqref="BF21">
    <cfRule type="duplicateValues" dxfId="0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O27"/>
  <sheetViews>
    <sheetView topLeftCell="A2" workbookViewId="0">
      <pane xSplit="3" topLeftCell="AG1" activePane="topRight" state="frozen"/>
      <selection pane="topRight" activeCell="AI37" sqref="AI37"/>
    </sheetView>
  </sheetViews>
  <sheetFormatPr baseColWidth="10" defaultColWidth="12.6640625" defaultRowHeight="13.8" x14ac:dyDescent="0.25"/>
  <cols>
    <col min="1" max="1" width="3.6640625" style="65" customWidth="1"/>
    <col min="2" max="2" width="31.109375" style="65" customWidth="1"/>
    <col min="3" max="3" width="17.5546875" style="65" customWidth="1"/>
    <col min="4" max="16384" width="12.6640625" style="65"/>
  </cols>
  <sheetData>
    <row r="1" spans="1:41" ht="16.8" x14ac:dyDescent="0.25">
      <c r="A1" s="85" t="s">
        <v>61</v>
      </c>
      <c r="B1" s="85"/>
      <c r="C1" s="13"/>
      <c r="D1" s="14"/>
    </row>
    <row r="2" spans="1:41" x14ac:dyDescent="0.25">
      <c r="A2" s="84" t="s">
        <v>95</v>
      </c>
      <c r="B2" s="84"/>
      <c r="C2" s="84"/>
      <c r="D2" s="14"/>
    </row>
    <row r="3" spans="1:41" x14ac:dyDescent="0.25">
      <c r="A3" s="13"/>
      <c r="B3" s="14"/>
      <c r="C3" s="13"/>
      <c r="D3" s="14"/>
    </row>
    <row r="4" spans="1:41" x14ac:dyDescent="0.25">
      <c r="A4" s="15" t="s">
        <v>1</v>
      </c>
      <c r="B4" s="17" t="s">
        <v>50</v>
      </c>
      <c r="C4" s="15" t="s">
        <v>2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  <c r="AD4" s="18">
        <v>44197</v>
      </c>
      <c r="AE4" s="18">
        <v>44228</v>
      </c>
      <c r="AF4" s="18">
        <v>44256</v>
      </c>
      <c r="AG4" s="18">
        <v>44287</v>
      </c>
      <c r="AH4" s="18">
        <v>44317</v>
      </c>
      <c r="AI4" s="18">
        <v>44348</v>
      </c>
      <c r="AJ4" s="18">
        <v>44378</v>
      </c>
      <c r="AK4" s="18">
        <v>44409</v>
      </c>
      <c r="AL4" s="18">
        <v>44440</v>
      </c>
      <c r="AM4" s="18">
        <v>44470</v>
      </c>
      <c r="AN4" s="18">
        <v>44501</v>
      </c>
      <c r="AO4" s="18">
        <v>44531</v>
      </c>
    </row>
    <row r="5" spans="1:41" x14ac:dyDescent="0.25">
      <c r="A5" s="19"/>
      <c r="B5" s="20" t="s">
        <v>86</v>
      </c>
      <c r="C5" s="19" t="s">
        <v>5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>
        <v>13</v>
      </c>
      <c r="AB5" s="22">
        <v>13</v>
      </c>
      <c r="AC5" s="22">
        <v>19</v>
      </c>
      <c r="AD5" s="22">
        <v>12</v>
      </c>
      <c r="AE5" s="22">
        <v>19</v>
      </c>
      <c r="AF5" s="22">
        <v>16</v>
      </c>
      <c r="AG5" s="22">
        <v>15</v>
      </c>
      <c r="AH5" s="22">
        <v>15</v>
      </c>
      <c r="AI5" s="22">
        <v>16</v>
      </c>
      <c r="AJ5" s="22">
        <v>21</v>
      </c>
      <c r="AK5" s="22"/>
      <c r="AL5" s="22"/>
      <c r="AM5" s="22"/>
      <c r="AN5" s="22"/>
      <c r="AO5" s="22"/>
    </row>
    <row r="6" spans="1:41" ht="3" customHeight="1" x14ac:dyDescent="0.25">
      <c r="A6" s="28"/>
      <c r="B6" s="45"/>
      <c r="C6" s="28"/>
      <c r="D6" s="13"/>
      <c r="F6" s="13"/>
      <c r="H6" s="13"/>
      <c r="J6" s="13"/>
      <c r="L6" s="13"/>
      <c r="N6" s="13"/>
      <c r="O6" s="13"/>
      <c r="Q6" s="13"/>
    </row>
    <row r="7" spans="1:41" x14ac:dyDescent="0.25">
      <c r="A7" s="15" t="s">
        <v>48</v>
      </c>
      <c r="B7" s="17" t="s">
        <v>12</v>
      </c>
      <c r="C7" s="15" t="s">
        <v>2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  <c r="AD7" s="18">
        <v>44197</v>
      </c>
      <c r="AE7" s="18">
        <v>44228</v>
      </c>
      <c r="AF7" s="18">
        <v>44256</v>
      </c>
      <c r="AG7" s="18">
        <v>44287</v>
      </c>
      <c r="AH7" s="18">
        <v>44317</v>
      </c>
      <c r="AI7" s="18">
        <v>44348</v>
      </c>
      <c r="AJ7" s="18">
        <v>44378</v>
      </c>
      <c r="AK7" s="18">
        <v>44409</v>
      </c>
      <c r="AL7" s="18">
        <v>44440</v>
      </c>
      <c r="AM7" s="18">
        <v>44470</v>
      </c>
      <c r="AN7" s="18">
        <v>44501</v>
      </c>
      <c r="AO7" s="18">
        <v>44531</v>
      </c>
    </row>
    <row r="8" spans="1:41" x14ac:dyDescent="0.25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242.99</v>
      </c>
      <c r="AJ8" s="22">
        <v>0</v>
      </c>
      <c r="AK8" s="22"/>
      <c r="AL8" s="22"/>
      <c r="AM8" s="22"/>
      <c r="AN8" s="22"/>
      <c r="AO8" s="22"/>
    </row>
    <row r="9" spans="1:41" x14ac:dyDescent="0.25">
      <c r="A9" s="19" t="s">
        <v>6</v>
      </c>
      <c r="B9" s="20" t="s">
        <v>15</v>
      </c>
      <c r="C9" s="19" t="s">
        <v>14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2773.9870000000001</v>
      </c>
      <c r="AB9" s="22">
        <v>0</v>
      </c>
      <c r="AC9" s="22">
        <v>4345.3410000000003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/>
      <c r="AL9" s="22"/>
      <c r="AM9" s="22"/>
      <c r="AN9" s="22"/>
      <c r="AO9" s="22"/>
    </row>
    <row r="10" spans="1:41" x14ac:dyDescent="0.25">
      <c r="A10" s="19" t="s">
        <v>8</v>
      </c>
      <c r="B10" s="20" t="s">
        <v>16</v>
      </c>
      <c r="C10" s="19" t="s">
        <v>14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>
        <v>174209.66</v>
      </c>
      <c r="AB10" s="22">
        <v>239050.01000000004</v>
      </c>
      <c r="AC10" s="22">
        <v>308247</v>
      </c>
      <c r="AD10" s="22">
        <v>236989.24000000002</v>
      </c>
      <c r="AE10" s="22">
        <v>329233.08100000001</v>
      </c>
      <c r="AF10" s="22">
        <v>343646.58</v>
      </c>
      <c r="AG10" s="22">
        <v>292356.5</v>
      </c>
      <c r="AH10" s="22">
        <v>258548.47</v>
      </c>
      <c r="AI10" s="22">
        <v>188164.25</v>
      </c>
      <c r="AJ10" s="22">
        <v>302448.27</v>
      </c>
      <c r="AK10" s="22"/>
      <c r="AL10" s="22"/>
      <c r="AM10" s="22"/>
      <c r="AN10" s="22"/>
      <c r="AO10" s="22"/>
    </row>
    <row r="11" spans="1:41" x14ac:dyDescent="0.25">
      <c r="A11" s="19" t="s">
        <v>17</v>
      </c>
      <c r="B11" s="20" t="s">
        <v>18</v>
      </c>
      <c r="C11" s="19" t="s">
        <v>14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>
        <v>7208.95</v>
      </c>
      <c r="AB11" s="22">
        <v>9465.34</v>
      </c>
      <c r="AC11" s="22">
        <v>9676.4700000000012</v>
      </c>
      <c r="AD11" s="22">
        <v>9533.89</v>
      </c>
      <c r="AE11" s="22">
        <v>3007.76</v>
      </c>
      <c r="AF11" s="22">
        <v>5293.44</v>
      </c>
      <c r="AG11" s="22">
        <v>14218.060000000001</v>
      </c>
      <c r="AH11" s="22">
        <v>3154.47</v>
      </c>
      <c r="AI11" s="22">
        <v>11898.38</v>
      </c>
      <c r="AJ11" s="22">
        <v>8033.0700000000006</v>
      </c>
      <c r="AK11" s="22"/>
      <c r="AL11" s="22"/>
      <c r="AM11" s="22"/>
      <c r="AN11" s="22"/>
      <c r="AO11" s="22"/>
    </row>
    <row r="12" spans="1:41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/>
      <c r="AL12" s="22"/>
      <c r="AM12" s="22"/>
      <c r="AN12" s="22"/>
      <c r="AO12" s="22"/>
    </row>
    <row r="13" spans="1:41" x14ac:dyDescent="0.25">
      <c r="A13" s="19" t="s">
        <v>28</v>
      </c>
      <c r="B13" s="20" t="s">
        <v>10</v>
      </c>
      <c r="C13" s="19"/>
      <c r="D13" s="64">
        <f t="shared" ref="D13:E13" si="0">+D8+D9+D10+D11+D12</f>
        <v>222379.821</v>
      </c>
      <c r="E13" s="64">
        <f t="shared" si="0"/>
        <v>134138.23999999999</v>
      </c>
      <c r="F13" s="64">
        <f t="shared" ref="F13:V13" si="1">+F8+F9+F10+F11+F12</f>
        <v>212849.02099999998</v>
      </c>
      <c r="G13" s="64">
        <f t="shared" si="1"/>
        <v>212751.86600000001</v>
      </c>
      <c r="H13" s="64">
        <f t="shared" si="1"/>
        <v>292671.44500000001</v>
      </c>
      <c r="I13" s="64">
        <f t="shared" si="1"/>
        <v>166900.18000000002</v>
      </c>
      <c r="J13" s="64">
        <f t="shared" si="1"/>
        <v>274624.48000000004</v>
      </c>
      <c r="K13" s="64">
        <f t="shared" si="1"/>
        <v>219101.45600000001</v>
      </c>
      <c r="L13" s="64">
        <f t="shared" si="1"/>
        <v>277901.80399999995</v>
      </c>
      <c r="M13" s="64">
        <f t="shared" si="1"/>
        <v>228984.633</v>
      </c>
      <c r="N13" s="64">
        <f t="shared" si="1"/>
        <v>234903.92</v>
      </c>
      <c r="O13" s="64">
        <f t="shared" si="1"/>
        <v>216961.45</v>
      </c>
      <c r="P13" s="64">
        <f t="shared" si="1"/>
        <v>262498</v>
      </c>
      <c r="Q13" s="64">
        <f t="shared" si="1"/>
        <v>220035.66999999998</v>
      </c>
      <c r="R13" s="64">
        <f t="shared" si="1"/>
        <v>183758.11799999999</v>
      </c>
      <c r="S13" s="64">
        <f t="shared" si="1"/>
        <v>137761.09900000002</v>
      </c>
      <c r="T13" s="64">
        <f t="shared" si="1"/>
        <v>275086.41399999999</v>
      </c>
      <c r="U13" s="64">
        <f t="shared" si="1"/>
        <v>278791.90000000002</v>
      </c>
      <c r="V13" s="64">
        <f t="shared" si="1"/>
        <v>143329.78</v>
      </c>
      <c r="W13" s="64">
        <f t="shared" ref="W13:AK13" si="2">+W8+W9+W10+W11+W12</f>
        <v>263436.63</v>
      </c>
      <c r="X13" s="64">
        <f t="shared" si="2"/>
        <v>175021.79</v>
      </c>
      <c r="Y13" s="64">
        <f t="shared" si="2"/>
        <v>134856.79</v>
      </c>
      <c r="Z13" s="64">
        <f t="shared" si="2"/>
        <v>265964.98</v>
      </c>
      <c r="AA13" s="64">
        <f t="shared" si="2"/>
        <v>184192.59700000001</v>
      </c>
      <c r="AB13" s="64">
        <f t="shared" si="2"/>
        <v>248515.35000000003</v>
      </c>
      <c r="AC13" s="64">
        <f t="shared" si="2"/>
        <v>322268.81099999999</v>
      </c>
      <c r="AD13" s="64">
        <f t="shared" si="2"/>
        <v>246523.13</v>
      </c>
      <c r="AE13" s="64">
        <f t="shared" si="2"/>
        <v>332240.84100000001</v>
      </c>
      <c r="AF13" s="64">
        <f t="shared" si="2"/>
        <v>348940.02</v>
      </c>
      <c r="AG13" s="64">
        <f t="shared" si="2"/>
        <v>306574.56</v>
      </c>
      <c r="AH13" s="64">
        <f t="shared" si="2"/>
        <v>261702.94</v>
      </c>
      <c r="AI13" s="64">
        <f t="shared" si="2"/>
        <v>200305.62</v>
      </c>
      <c r="AJ13" s="64">
        <f t="shared" si="2"/>
        <v>310481.34000000003</v>
      </c>
      <c r="AK13" s="64">
        <f t="shared" si="2"/>
        <v>0</v>
      </c>
      <c r="AL13" s="64"/>
      <c r="AM13" s="64"/>
      <c r="AN13" s="64"/>
      <c r="AO13" s="64"/>
    </row>
    <row r="14" spans="1:41" ht="3" customHeight="1" x14ac:dyDescent="0.25">
      <c r="A14" s="13"/>
      <c r="B14" s="20"/>
      <c r="C14" s="1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41" x14ac:dyDescent="0.25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  <c r="AD15" s="18">
        <v>44197</v>
      </c>
      <c r="AE15" s="18">
        <v>44228</v>
      </c>
      <c r="AF15" s="18">
        <v>44256</v>
      </c>
      <c r="AG15" s="18">
        <v>44287</v>
      </c>
      <c r="AH15" s="18">
        <v>44317</v>
      </c>
      <c r="AI15" s="18">
        <v>44348</v>
      </c>
      <c r="AJ15" s="18">
        <v>44378</v>
      </c>
      <c r="AK15" s="18">
        <v>44409</v>
      </c>
      <c r="AL15" s="18">
        <v>44440</v>
      </c>
      <c r="AM15" s="18">
        <v>44470</v>
      </c>
      <c r="AN15" s="18">
        <v>44501</v>
      </c>
      <c r="AO15" s="18">
        <v>44531</v>
      </c>
    </row>
    <row r="16" spans="1:41" x14ac:dyDescent="0.25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/>
      <c r="AL16" s="22"/>
      <c r="AM16" s="22"/>
      <c r="AN16" s="22"/>
      <c r="AO16" s="22"/>
    </row>
    <row r="17" spans="1:41" x14ac:dyDescent="0.25">
      <c r="A17" s="19" t="s">
        <v>6</v>
      </c>
      <c r="B17" s="20" t="s">
        <v>21</v>
      </c>
      <c r="C17" s="19" t="s">
        <v>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/>
      <c r="AL17" s="22"/>
      <c r="AM17" s="22"/>
      <c r="AN17" s="22"/>
      <c r="AO17" s="22"/>
    </row>
    <row r="18" spans="1:41" ht="3" customHeight="1" x14ac:dyDescent="0.25">
      <c r="A18" s="13"/>
      <c r="B18" s="29"/>
      <c r="C18" s="2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7"/>
      <c r="P18" s="68"/>
      <c r="Q18" s="67"/>
    </row>
    <row r="19" spans="1:41" x14ac:dyDescent="0.25">
      <c r="A19" s="30" t="s">
        <v>49</v>
      </c>
      <c r="B19" s="17" t="s">
        <v>39</v>
      </c>
      <c r="C19" s="15" t="s">
        <v>2</v>
      </c>
      <c r="D19" s="61">
        <v>43405</v>
      </c>
      <c r="E19" s="61">
        <v>43435</v>
      </c>
      <c r="F19" s="61">
        <v>43466</v>
      </c>
      <c r="G19" s="61">
        <v>43497</v>
      </c>
      <c r="H19" s="61">
        <v>43525</v>
      </c>
      <c r="I19" s="61">
        <v>43556</v>
      </c>
      <c r="J19" s="61">
        <v>43586</v>
      </c>
      <c r="K19" s="61">
        <v>43617</v>
      </c>
      <c r="L19" s="61">
        <v>43647</v>
      </c>
      <c r="M19" s="61">
        <v>43678</v>
      </c>
      <c r="N19" s="61">
        <v>43709</v>
      </c>
      <c r="O19" s="61">
        <v>43739</v>
      </c>
      <c r="P19" s="61">
        <v>43770</v>
      </c>
      <c r="Q19" s="61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  <c r="AD19" s="18">
        <v>44197</v>
      </c>
      <c r="AE19" s="18">
        <v>44228</v>
      </c>
      <c r="AF19" s="18">
        <v>44256</v>
      </c>
      <c r="AG19" s="18">
        <v>44287</v>
      </c>
      <c r="AH19" s="18">
        <v>44317</v>
      </c>
      <c r="AI19" s="18">
        <v>44348</v>
      </c>
      <c r="AJ19" s="18">
        <v>44378</v>
      </c>
      <c r="AK19" s="18">
        <v>44409</v>
      </c>
      <c r="AL19" s="18">
        <v>44440</v>
      </c>
      <c r="AM19" s="18">
        <v>44470</v>
      </c>
      <c r="AN19" s="18">
        <v>44501</v>
      </c>
      <c r="AO19" s="18">
        <v>44531</v>
      </c>
    </row>
    <row r="20" spans="1:41" x14ac:dyDescent="0.25">
      <c r="A20" s="19" t="s">
        <v>3</v>
      </c>
      <c r="B20" s="20" t="s">
        <v>10</v>
      </c>
      <c r="C20" s="19" t="s">
        <v>92</v>
      </c>
      <c r="D20" s="64">
        <f>+SUM(D21:D25)</f>
        <v>3360900.79</v>
      </c>
      <c r="E20" s="64">
        <f>+SUM(E21:E25)</f>
        <v>4508543.6399999997</v>
      </c>
      <c r="F20" s="64">
        <f t="shared" ref="F20:N20" si="3">+SUM(F21:F25)</f>
        <v>1237663.4802153108</v>
      </c>
      <c r="G20" s="64">
        <f t="shared" si="3"/>
        <v>1342874.11</v>
      </c>
      <c r="H20" s="64">
        <f t="shared" si="3"/>
        <v>1911911.6590000005</v>
      </c>
      <c r="I20" s="64">
        <f t="shared" si="3"/>
        <v>1803470</v>
      </c>
      <c r="J20" s="64">
        <f t="shared" si="3"/>
        <v>2291365.44</v>
      </c>
      <c r="K20" s="64">
        <f t="shared" si="3"/>
        <v>1739756.2725000002</v>
      </c>
      <c r="L20" s="64">
        <f t="shared" si="3"/>
        <v>2461107.2999999998</v>
      </c>
      <c r="M20" s="64">
        <f t="shared" si="3"/>
        <v>1936618.97</v>
      </c>
      <c r="N20" s="64">
        <f t="shared" si="3"/>
        <v>2144784.0800000005</v>
      </c>
      <c r="O20" s="64">
        <f t="shared" ref="O20:AD20" si="4">+SUM(O21:O25)</f>
        <v>2006745.625</v>
      </c>
      <c r="P20" s="64">
        <f t="shared" si="4"/>
        <v>2583594.8499999996</v>
      </c>
      <c r="Q20" s="64">
        <f t="shared" si="4"/>
        <v>1994831.5300000003</v>
      </c>
      <c r="R20" s="64">
        <f t="shared" si="4"/>
        <v>1996832.31</v>
      </c>
      <c r="S20" s="64">
        <f t="shared" si="4"/>
        <v>1920380.9864400004</v>
      </c>
      <c r="T20" s="64">
        <f t="shared" si="4"/>
        <v>2217827.5502299997</v>
      </c>
      <c r="U20" s="64">
        <f t="shared" si="4"/>
        <v>2512478.1872899998</v>
      </c>
      <c r="V20" s="64">
        <f t="shared" si="4"/>
        <v>1384206.0399999998</v>
      </c>
      <c r="W20" s="64">
        <f t="shared" si="4"/>
        <v>2206228.6079230998</v>
      </c>
      <c r="X20" s="64">
        <f t="shared" si="4"/>
        <v>1676977.0503599995</v>
      </c>
      <c r="Y20" s="64">
        <f t="shared" si="4"/>
        <v>1439213.7485399998</v>
      </c>
      <c r="Z20" s="64">
        <f t="shared" si="4"/>
        <v>2007712.7506500001</v>
      </c>
      <c r="AA20" s="64">
        <f t="shared" si="4"/>
        <v>1713746.1372100001</v>
      </c>
      <c r="AB20" s="64">
        <f t="shared" si="4"/>
        <v>2030349.4808500002</v>
      </c>
      <c r="AC20" s="64">
        <f t="shared" si="4"/>
        <v>2711786.51963</v>
      </c>
      <c r="AD20" s="64">
        <f t="shared" si="4"/>
        <v>1971967.65527</v>
      </c>
      <c r="AE20" s="64">
        <f>+SUM(AE21:AE25)</f>
        <v>2717436.1824999996</v>
      </c>
      <c r="AF20" s="64">
        <f t="shared" ref="AF20:AK20" si="5">+SUM(AF21:AF25)</f>
        <v>3188104.2485000002</v>
      </c>
      <c r="AG20" s="64">
        <f t="shared" si="5"/>
        <v>3785797.4141200003</v>
      </c>
      <c r="AH20" s="64">
        <f t="shared" si="5"/>
        <v>3234882.66</v>
      </c>
      <c r="AI20" s="64">
        <f t="shared" si="5"/>
        <v>2616894.8859999999</v>
      </c>
      <c r="AJ20" s="64">
        <f t="shared" si="5"/>
        <v>3624118.7612399994</v>
      </c>
      <c r="AK20" s="64">
        <f t="shared" si="5"/>
        <v>0</v>
      </c>
      <c r="AL20" s="64"/>
      <c r="AM20" s="64"/>
      <c r="AN20" s="64"/>
      <c r="AO20" s="64"/>
    </row>
    <row r="21" spans="1:41" x14ac:dyDescent="0.25">
      <c r="A21" s="19" t="s">
        <v>6</v>
      </c>
      <c r="B21" s="20" t="s">
        <v>35</v>
      </c>
      <c r="C21" s="19" t="s">
        <v>92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>
        <v>690639.23699999996</v>
      </c>
      <c r="AB21" s="22">
        <v>685982.06700000004</v>
      </c>
      <c r="AC21" s="22">
        <v>1037263.6074999999</v>
      </c>
      <c r="AD21" s="22">
        <v>718383.35599999991</v>
      </c>
      <c r="AE21" s="22">
        <v>1057793.0925</v>
      </c>
      <c r="AF21" s="22">
        <v>983676.24849999987</v>
      </c>
      <c r="AG21" s="22">
        <v>919532.60000000009</v>
      </c>
      <c r="AH21" s="22">
        <v>762941.59000000008</v>
      </c>
      <c r="AI21" s="22">
        <v>825619.54599999997</v>
      </c>
      <c r="AJ21" s="22">
        <v>1011557</v>
      </c>
      <c r="AK21" s="22"/>
      <c r="AL21" s="22"/>
      <c r="AM21" s="22"/>
      <c r="AN21" s="22"/>
      <c r="AO21" s="22"/>
    </row>
    <row r="22" spans="1:41" x14ac:dyDescent="0.25">
      <c r="A22" s="19" t="s">
        <v>8</v>
      </c>
      <c r="B22" s="20" t="s">
        <v>36</v>
      </c>
      <c r="C22" s="19" t="s">
        <v>92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>
        <v>916204.55621000018</v>
      </c>
      <c r="AB22" s="22">
        <v>1240701.06385</v>
      </c>
      <c r="AC22" s="22">
        <v>1583026.2621300002</v>
      </c>
      <c r="AD22" s="22">
        <v>1232095.2992700001</v>
      </c>
      <c r="AE22" s="22">
        <v>1596168.73</v>
      </c>
      <c r="AF22" s="22">
        <v>2175820.8400000003</v>
      </c>
      <c r="AG22" s="22">
        <v>2800510.9341200003</v>
      </c>
      <c r="AH22" s="22">
        <v>2417016.0200000005</v>
      </c>
      <c r="AI22" s="22">
        <v>1760052.8199999998</v>
      </c>
      <c r="AJ22" s="22">
        <v>2549118.7612399994</v>
      </c>
      <c r="AK22" s="22"/>
      <c r="AL22" s="22"/>
      <c r="AM22" s="22"/>
      <c r="AN22" s="22"/>
      <c r="AO22" s="22"/>
    </row>
    <row r="23" spans="1:41" x14ac:dyDescent="0.25">
      <c r="A23" s="19" t="s">
        <v>17</v>
      </c>
      <c r="B23" s="20" t="s">
        <v>91</v>
      </c>
      <c r="C23" s="19" t="s">
        <v>92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/>
      <c r="AL23" s="22"/>
      <c r="AM23" s="22"/>
      <c r="AN23" s="22"/>
      <c r="AO23" s="22"/>
    </row>
    <row r="24" spans="1:41" x14ac:dyDescent="0.25">
      <c r="A24" s="19" t="s">
        <v>17</v>
      </c>
      <c r="B24" s="20" t="s">
        <v>40</v>
      </c>
      <c r="C24" s="19" t="s">
        <v>92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>
        <v>106902.34399999991</v>
      </c>
      <c r="AB24" s="22">
        <v>103666.35</v>
      </c>
      <c r="AC24" s="22">
        <v>91496.65</v>
      </c>
      <c r="AD24" s="22">
        <v>21489</v>
      </c>
      <c r="AE24" s="22">
        <v>63474.360000000008</v>
      </c>
      <c r="AF24" s="22">
        <v>28607.160000000007</v>
      </c>
      <c r="AG24" s="22">
        <v>65753.88</v>
      </c>
      <c r="AH24" s="22">
        <v>54925.05</v>
      </c>
      <c r="AI24" s="22">
        <v>31222.520000000004</v>
      </c>
      <c r="AJ24" s="22">
        <v>63443</v>
      </c>
      <c r="AK24" s="22"/>
      <c r="AL24" s="22"/>
      <c r="AM24" s="22"/>
      <c r="AN24" s="22"/>
      <c r="AO24" s="22"/>
    </row>
    <row r="25" spans="1:41" x14ac:dyDescent="0.25">
      <c r="A25" s="19" t="s">
        <v>19</v>
      </c>
      <c r="B25" s="20" t="s">
        <v>41</v>
      </c>
      <c r="C25" s="19" t="s">
        <v>92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>
        <v>0</v>
      </c>
      <c r="AB25" s="22">
        <v>0</v>
      </c>
      <c r="AC25" s="22"/>
      <c r="AD25" s="22"/>
      <c r="AE25" s="22"/>
      <c r="AF25" s="22"/>
      <c r="AG25" s="22"/>
      <c r="AH25" s="22">
        <v>0</v>
      </c>
      <c r="AI25" s="22">
        <v>0</v>
      </c>
      <c r="AJ25" s="22">
        <v>0</v>
      </c>
      <c r="AK25" s="22"/>
      <c r="AL25" s="22"/>
      <c r="AM25" s="22"/>
      <c r="AN25" s="22"/>
      <c r="AO25" s="22"/>
    </row>
    <row r="26" spans="1:41" ht="3" customHeight="1" x14ac:dyDescent="0.25">
      <c r="C26" s="75"/>
      <c r="P26" s="65">
        <v>67176.820000000007</v>
      </c>
      <c r="R26" s="65">
        <v>124226.109</v>
      </c>
      <c r="S26" s="65">
        <v>27277.066440000432</v>
      </c>
    </row>
    <row r="27" spans="1:41" ht="24.75" customHeight="1" x14ac:dyDescent="0.25">
      <c r="A27" s="90" t="s">
        <v>104</v>
      </c>
      <c r="B27" s="90"/>
      <c r="C27" s="90"/>
    </row>
  </sheetData>
  <mergeCells count="3">
    <mergeCell ref="A1:B1"/>
    <mergeCell ref="A2:C2"/>
    <mergeCell ref="A27:C27"/>
  </mergeCells>
  <conditionalFormatting sqref="D21:Q21">
    <cfRule type="duplicateValues" dxfId="5" priority="4"/>
  </conditionalFormatting>
  <conditionalFormatting sqref="R21:AC21">
    <cfRule type="duplicateValues" dxfId="4" priority="3"/>
  </conditionalFormatting>
  <conditionalFormatting sqref="AD21 AF21:AO21">
    <cfRule type="duplicateValues" dxfId="3" priority="2"/>
  </conditionalFormatting>
  <conditionalFormatting sqref="AE21">
    <cfRule type="duplicateValues" dxfId="2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5CEC5B8F42B941A0091F7EF984E7D2" ma:contentTypeVersion="2" ma:contentTypeDescription="Crear nuevo documento." ma:contentTypeScope="" ma:versionID="eae3b2c3565080e911bd70a20b41bb1c">
  <xsd:schema xmlns:xsd="http://www.w3.org/2001/XMLSchema" xmlns:xs="http://www.w3.org/2001/XMLSchema" xmlns:p="http://schemas.microsoft.com/office/2006/metadata/properties" xmlns:ns2="d789dfc8-d6df-4718-b65b-3e7e1ac5c4ba" targetNamespace="http://schemas.microsoft.com/office/2006/metadata/properties" ma:root="true" ma:fieldsID="99fa979bad67353b226e739f6e636beb" ns2:_="">
    <xsd:import namespace="d789dfc8-d6df-4718-b65b-3e7e1ac5c4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9dfc8-d6df-4718-b65b-3e7e1ac5c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F095B-4C4B-4B78-BB1A-A024FE625F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202978-7B21-4154-982C-D16C9BC65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9dfc8-d6df-4718-b65b-3e7e1ac5c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86FAD-4E54-402E-A48B-7FCFA37A7E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3. TCA</vt:lpstr>
      <vt:lpstr>4. TISUR</vt:lpstr>
      <vt:lpstr>5. TPP</vt:lpstr>
      <vt:lpstr>6. TPE</vt:lpstr>
      <vt:lpstr>7. COPAM</vt:lpstr>
      <vt:lpstr>8. TPMS</vt:lpstr>
      <vt:lpstr>9. ENAPU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Whiny Daise Espinoza Vega</dc:creator>
  <cp:lastModifiedBy>Martin Balberena</cp:lastModifiedBy>
  <dcterms:created xsi:type="dcterms:W3CDTF">2016-10-10T20:22:25Z</dcterms:created>
  <dcterms:modified xsi:type="dcterms:W3CDTF">2021-09-16T18:58:31Z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0x010100EF5CEC5B8F42B941A0091F7EF984E7D2</vt:lpwstr>
  </property>
</Properties>
</file>